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_Tamara\Desktop\Отчет ДГК\2019 год\4 кв 2019 МЭ\ГОДОВОЙ\Папка 1_Отчетность АО ДГК за 2019 год\"/>
    </mc:Choice>
  </mc:AlternateContent>
  <bookViews>
    <workbookView xWindow="0" yWindow="0" windowWidth="28800" windowHeight="11700"/>
  </bookViews>
  <sheets>
    <sheet name="2 Г осв" sheetId="1" r:id="rId1"/>
  </sheets>
  <definedNames>
    <definedName name="_xlnm._FilterDatabase" localSheetId="0" hidden="1">'2 Г осв'!$A$19:$T$618</definedName>
    <definedName name="Z_312F225E_EFE3_455A_A167_B1F3199E1635_.wvu.Cols" localSheetId="0" hidden="1">'2 Г осв'!$T:$T</definedName>
    <definedName name="Z_312F225E_EFE3_455A_A167_B1F3199E1635_.wvu.FilterData" localSheetId="0" hidden="1">'2 Г осв'!$A$20:$U$528</definedName>
    <definedName name="Z_312F225E_EFE3_455A_A167_B1F3199E1635_.wvu.PrintArea" localSheetId="0" hidden="1">'2 Г осв'!$A$1:$T$528</definedName>
    <definedName name="_xlnm.Print_Area" localSheetId="0">'2 Г осв'!$A$1:$T$556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18" i="1" l="1"/>
  <c r="S618" i="1" s="1"/>
  <c r="I618" i="1"/>
  <c r="O618" i="1" s="1"/>
  <c r="Q617" i="1"/>
  <c r="S617" i="1" s="1"/>
  <c r="I617" i="1"/>
  <c r="O617" i="1" s="1"/>
  <c r="Q616" i="1"/>
  <c r="S616" i="1" s="1"/>
  <c r="I616" i="1"/>
  <c r="Q615" i="1"/>
  <c r="I615" i="1"/>
  <c r="O615" i="1" s="1"/>
  <c r="M614" i="1"/>
  <c r="K614" i="1"/>
  <c r="G614" i="1"/>
  <c r="E614" i="1"/>
  <c r="D614" i="1"/>
  <c r="Q608" i="1"/>
  <c r="O608" i="1"/>
  <c r="M608" i="1"/>
  <c r="K608" i="1"/>
  <c r="I608" i="1"/>
  <c r="G608" i="1"/>
  <c r="E608" i="1"/>
  <c r="D608" i="1"/>
  <c r="Q600" i="1"/>
  <c r="I600" i="1"/>
  <c r="O600" i="1" s="1"/>
  <c r="Q599" i="1"/>
  <c r="I599" i="1"/>
  <c r="O599" i="1" s="1"/>
  <c r="Q598" i="1"/>
  <c r="S598" i="1" s="1"/>
  <c r="I598" i="1"/>
  <c r="Q597" i="1"/>
  <c r="I597" i="1"/>
  <c r="O597" i="1" s="1"/>
  <c r="M596" i="1"/>
  <c r="M592" i="1" s="1"/>
  <c r="K596" i="1"/>
  <c r="G596" i="1"/>
  <c r="E596" i="1"/>
  <c r="E592" i="1" s="1"/>
  <c r="D596" i="1"/>
  <c r="D592" i="1" s="1"/>
  <c r="K592" i="1"/>
  <c r="G592" i="1"/>
  <c r="Q591" i="1"/>
  <c r="S591" i="1" s="1"/>
  <c r="I591" i="1"/>
  <c r="Q590" i="1"/>
  <c r="I590" i="1"/>
  <c r="O590" i="1" s="1"/>
  <c r="M589" i="1"/>
  <c r="K589" i="1"/>
  <c r="G589" i="1"/>
  <c r="E589" i="1"/>
  <c r="D589" i="1"/>
  <c r="Q587" i="1"/>
  <c r="I587" i="1"/>
  <c r="O587" i="1" s="1"/>
  <c r="O586" i="1" s="1"/>
  <c r="M586" i="1"/>
  <c r="K586" i="1"/>
  <c r="G586" i="1"/>
  <c r="E586" i="1"/>
  <c r="D586" i="1"/>
  <c r="Q582" i="1"/>
  <c r="O582" i="1"/>
  <c r="O581" i="1" s="1"/>
  <c r="O576" i="1" s="1"/>
  <c r="I582" i="1"/>
  <c r="M581" i="1"/>
  <c r="M576" i="1" s="1"/>
  <c r="K581" i="1"/>
  <c r="K576" i="1" s="1"/>
  <c r="I581" i="1"/>
  <c r="I576" i="1" s="1"/>
  <c r="G581" i="1"/>
  <c r="G576" i="1" s="1"/>
  <c r="E581" i="1"/>
  <c r="E576" i="1" s="1"/>
  <c r="D581" i="1"/>
  <c r="D576" i="1" s="1"/>
  <c r="Q573" i="1"/>
  <c r="O573" i="1"/>
  <c r="M573" i="1"/>
  <c r="K573" i="1"/>
  <c r="I573" i="1"/>
  <c r="G573" i="1"/>
  <c r="E573" i="1"/>
  <c r="D573" i="1"/>
  <c r="Q570" i="1"/>
  <c r="O570" i="1"/>
  <c r="M570" i="1"/>
  <c r="K570" i="1"/>
  <c r="I570" i="1"/>
  <c r="G570" i="1"/>
  <c r="E570" i="1"/>
  <c r="D570" i="1"/>
  <c r="Q567" i="1"/>
  <c r="S567" i="1" s="1"/>
  <c r="I567" i="1"/>
  <c r="O567" i="1" s="1"/>
  <c r="Q565" i="1"/>
  <c r="S565" i="1" s="1"/>
  <c r="I565" i="1"/>
  <c r="O565" i="1" s="1"/>
  <c r="Q564" i="1"/>
  <c r="S564" i="1" s="1"/>
  <c r="I564" i="1"/>
  <c r="O564" i="1" s="1"/>
  <c r="Q563" i="1"/>
  <c r="S563" i="1" s="1"/>
  <c r="I563" i="1"/>
  <c r="O563" i="1" s="1"/>
  <c r="P562" i="1"/>
  <c r="M562" i="1"/>
  <c r="K562" i="1"/>
  <c r="G562" i="1"/>
  <c r="E562" i="1"/>
  <c r="D562" i="1"/>
  <c r="Q560" i="1"/>
  <c r="S560" i="1" s="1"/>
  <c r="I560" i="1"/>
  <c r="O560" i="1" s="1"/>
  <c r="O559" i="1" s="1"/>
  <c r="M559" i="1"/>
  <c r="K559" i="1"/>
  <c r="G559" i="1"/>
  <c r="E559" i="1"/>
  <c r="D559" i="1"/>
  <c r="Q556" i="1"/>
  <c r="O556" i="1"/>
  <c r="M556" i="1"/>
  <c r="K556" i="1"/>
  <c r="K554" i="1" s="1"/>
  <c r="I556" i="1"/>
  <c r="G556" i="1"/>
  <c r="E556" i="1"/>
  <c r="E554" i="1" s="1"/>
  <c r="D556" i="1"/>
  <c r="D554" i="1" s="1"/>
  <c r="I548" i="1"/>
  <c r="I547" i="1" s="1"/>
  <c r="Q547" i="1"/>
  <c r="O547" i="1"/>
  <c r="M547" i="1"/>
  <c r="K547" i="1"/>
  <c r="G547" i="1"/>
  <c r="E547" i="1"/>
  <c r="D547" i="1"/>
  <c r="Q546" i="1"/>
  <c r="I546" i="1"/>
  <c r="O546" i="1" s="1"/>
  <c r="Q545" i="1"/>
  <c r="S545" i="1" s="1"/>
  <c r="I545" i="1"/>
  <c r="O545" i="1" s="1"/>
  <c r="Q544" i="1"/>
  <c r="I544" i="1"/>
  <c r="O544" i="1" s="1"/>
  <c r="Q543" i="1"/>
  <c r="S543" i="1" s="1"/>
  <c r="I543" i="1"/>
  <c r="O543" i="1" s="1"/>
  <c r="Q542" i="1"/>
  <c r="I542" i="1"/>
  <c r="O542" i="1" s="1"/>
  <c r="Q541" i="1"/>
  <c r="S541" i="1" s="1"/>
  <c r="I541" i="1"/>
  <c r="Q540" i="1"/>
  <c r="I540" i="1"/>
  <c r="O540" i="1" s="1"/>
  <c r="M539" i="1"/>
  <c r="M535" i="1" s="1"/>
  <c r="K539" i="1"/>
  <c r="K535" i="1" s="1"/>
  <c r="G539" i="1"/>
  <c r="E539" i="1"/>
  <c r="E535" i="1" s="1"/>
  <c r="D539" i="1"/>
  <c r="D535" i="1" s="1"/>
  <c r="G535" i="1"/>
  <c r="Q534" i="1"/>
  <c r="S534" i="1" s="1"/>
  <c r="I534" i="1"/>
  <c r="Q533" i="1"/>
  <c r="I533" i="1"/>
  <c r="O533" i="1" s="1"/>
  <c r="M532" i="1"/>
  <c r="K532" i="1"/>
  <c r="G532" i="1"/>
  <c r="E532" i="1"/>
  <c r="D532" i="1"/>
  <c r="Q528" i="1"/>
  <c r="S528" i="1" s="1"/>
  <c r="I528" i="1"/>
  <c r="O528" i="1" s="1"/>
  <c r="Q527" i="1"/>
  <c r="S527" i="1" s="1"/>
  <c r="I527" i="1"/>
  <c r="O527" i="1" s="1"/>
  <c r="Q526" i="1"/>
  <c r="S526" i="1" s="1"/>
  <c r="I526" i="1"/>
  <c r="O526" i="1" s="1"/>
  <c r="Q525" i="1"/>
  <c r="I525" i="1"/>
  <c r="O525" i="1" s="1"/>
  <c r="Q524" i="1"/>
  <c r="I524" i="1"/>
  <c r="O524" i="1" s="1"/>
  <c r="Q523" i="1"/>
  <c r="S523" i="1" s="1"/>
  <c r="I523" i="1"/>
  <c r="O523" i="1" s="1"/>
  <c r="Q522" i="1"/>
  <c r="S522" i="1" s="1"/>
  <c r="I522" i="1"/>
  <c r="O522" i="1" s="1"/>
  <c r="M521" i="1"/>
  <c r="M520" i="1" s="1"/>
  <c r="K521" i="1"/>
  <c r="G521" i="1"/>
  <c r="E521" i="1"/>
  <c r="D521" i="1"/>
  <c r="Q518" i="1"/>
  <c r="S518" i="1" s="1"/>
  <c r="I518" i="1"/>
  <c r="O518" i="1" s="1"/>
  <c r="Q517" i="1"/>
  <c r="I517" i="1"/>
  <c r="O517" i="1" s="1"/>
  <c r="Q516" i="1"/>
  <c r="S516" i="1" s="1"/>
  <c r="I516" i="1"/>
  <c r="O516" i="1" s="1"/>
  <c r="M515" i="1"/>
  <c r="M510" i="1" s="1"/>
  <c r="K515" i="1"/>
  <c r="G515" i="1"/>
  <c r="G510" i="1" s="1"/>
  <c r="E515" i="1"/>
  <c r="E510" i="1" s="1"/>
  <c r="D515" i="1"/>
  <c r="D510" i="1" s="1"/>
  <c r="K510" i="1"/>
  <c r="Q504" i="1"/>
  <c r="O504" i="1"/>
  <c r="M504" i="1"/>
  <c r="K504" i="1"/>
  <c r="I504" i="1"/>
  <c r="G504" i="1"/>
  <c r="E504" i="1"/>
  <c r="D504" i="1"/>
  <c r="Q501" i="1"/>
  <c r="S501" i="1" s="1"/>
  <c r="I501" i="1"/>
  <c r="O501" i="1" s="1"/>
  <c r="Q500" i="1"/>
  <c r="I500" i="1"/>
  <c r="O500" i="1" s="1"/>
  <c r="Q499" i="1"/>
  <c r="S499" i="1" s="1"/>
  <c r="I499" i="1"/>
  <c r="O499" i="1" s="1"/>
  <c r="Q498" i="1"/>
  <c r="I498" i="1"/>
  <c r="O498" i="1" s="1"/>
  <c r="Q497" i="1"/>
  <c r="S497" i="1" s="1"/>
  <c r="I497" i="1"/>
  <c r="O497" i="1" s="1"/>
  <c r="Q496" i="1"/>
  <c r="S496" i="1" s="1"/>
  <c r="I496" i="1"/>
  <c r="O496" i="1" s="1"/>
  <c r="Q495" i="1"/>
  <c r="S495" i="1" s="1"/>
  <c r="I495" i="1"/>
  <c r="O495" i="1" s="1"/>
  <c r="Q494" i="1"/>
  <c r="S494" i="1" s="1"/>
  <c r="I494" i="1"/>
  <c r="O494" i="1" s="1"/>
  <c r="Q493" i="1"/>
  <c r="S493" i="1" s="1"/>
  <c r="I493" i="1"/>
  <c r="O493" i="1" s="1"/>
  <c r="Q492" i="1"/>
  <c r="S492" i="1" s="1"/>
  <c r="I492" i="1"/>
  <c r="O492" i="1" s="1"/>
  <c r="Q491" i="1"/>
  <c r="S491" i="1" s="1"/>
  <c r="I491" i="1"/>
  <c r="O491" i="1" s="1"/>
  <c r="Q490" i="1"/>
  <c r="S490" i="1" s="1"/>
  <c r="I490" i="1"/>
  <c r="O490" i="1" s="1"/>
  <c r="Q489" i="1"/>
  <c r="S489" i="1" s="1"/>
  <c r="I489" i="1"/>
  <c r="O489" i="1" s="1"/>
  <c r="Q488" i="1"/>
  <c r="S488" i="1" s="1"/>
  <c r="I488" i="1"/>
  <c r="O488" i="1" s="1"/>
  <c r="Q487" i="1"/>
  <c r="S487" i="1" s="1"/>
  <c r="I487" i="1"/>
  <c r="O487" i="1" s="1"/>
  <c r="Q486" i="1"/>
  <c r="S486" i="1" s="1"/>
  <c r="I486" i="1"/>
  <c r="O486" i="1" s="1"/>
  <c r="Q485" i="1"/>
  <c r="S485" i="1" s="1"/>
  <c r="I485" i="1"/>
  <c r="O485" i="1" s="1"/>
  <c r="Q484" i="1"/>
  <c r="S484" i="1" s="1"/>
  <c r="I484" i="1"/>
  <c r="O484" i="1" s="1"/>
  <c r="Q483" i="1"/>
  <c r="S483" i="1" s="1"/>
  <c r="I483" i="1"/>
  <c r="O483" i="1" s="1"/>
  <c r="Q482" i="1"/>
  <c r="S482" i="1" s="1"/>
  <c r="I482" i="1"/>
  <c r="O482" i="1" s="1"/>
  <c r="Q481" i="1"/>
  <c r="S481" i="1" s="1"/>
  <c r="I481" i="1"/>
  <c r="O481" i="1" s="1"/>
  <c r="Q480" i="1"/>
  <c r="S480" i="1" s="1"/>
  <c r="I480" i="1"/>
  <c r="O480" i="1" s="1"/>
  <c r="Q479" i="1"/>
  <c r="S479" i="1" s="1"/>
  <c r="I479" i="1"/>
  <c r="O479" i="1" s="1"/>
  <c r="Q478" i="1"/>
  <c r="S478" i="1" s="1"/>
  <c r="I478" i="1"/>
  <c r="O478" i="1" s="1"/>
  <c r="Q477" i="1"/>
  <c r="S477" i="1" s="1"/>
  <c r="I477" i="1"/>
  <c r="O477" i="1" s="1"/>
  <c r="Q476" i="1"/>
  <c r="S476" i="1" s="1"/>
  <c r="I476" i="1"/>
  <c r="O476" i="1" s="1"/>
  <c r="Q475" i="1"/>
  <c r="S475" i="1" s="1"/>
  <c r="I475" i="1"/>
  <c r="O475" i="1" s="1"/>
  <c r="Q474" i="1"/>
  <c r="S474" i="1" s="1"/>
  <c r="I474" i="1"/>
  <c r="O474" i="1" s="1"/>
  <c r="Q473" i="1"/>
  <c r="S473" i="1" s="1"/>
  <c r="I473" i="1"/>
  <c r="O473" i="1" s="1"/>
  <c r="Q472" i="1"/>
  <c r="S472" i="1" s="1"/>
  <c r="I472" i="1"/>
  <c r="O472" i="1" s="1"/>
  <c r="Q471" i="1"/>
  <c r="S471" i="1" s="1"/>
  <c r="I471" i="1"/>
  <c r="O471" i="1" s="1"/>
  <c r="Q470" i="1"/>
  <c r="S470" i="1" s="1"/>
  <c r="I470" i="1"/>
  <c r="O470" i="1" s="1"/>
  <c r="Q469" i="1"/>
  <c r="S469" i="1" s="1"/>
  <c r="I469" i="1"/>
  <c r="O469" i="1" s="1"/>
  <c r="Q468" i="1"/>
  <c r="S468" i="1" s="1"/>
  <c r="I468" i="1"/>
  <c r="O468" i="1" s="1"/>
  <c r="Q467" i="1"/>
  <c r="S467" i="1" s="1"/>
  <c r="I467" i="1"/>
  <c r="O467" i="1" s="1"/>
  <c r="Q466" i="1"/>
  <c r="S466" i="1" s="1"/>
  <c r="I466" i="1"/>
  <c r="O466" i="1" s="1"/>
  <c r="Q465" i="1"/>
  <c r="S465" i="1" s="1"/>
  <c r="I465" i="1"/>
  <c r="O465" i="1" s="1"/>
  <c r="Q464" i="1"/>
  <c r="S464" i="1" s="1"/>
  <c r="I464" i="1"/>
  <c r="O464" i="1" s="1"/>
  <c r="Q463" i="1"/>
  <c r="S463" i="1" s="1"/>
  <c r="I463" i="1"/>
  <c r="O463" i="1" s="1"/>
  <c r="Q462" i="1"/>
  <c r="I462" i="1"/>
  <c r="O462" i="1" s="1"/>
  <c r="Q461" i="1"/>
  <c r="S461" i="1" s="1"/>
  <c r="I461" i="1"/>
  <c r="O461" i="1" s="1"/>
  <c r="Q460" i="1"/>
  <c r="I460" i="1"/>
  <c r="O460" i="1" s="1"/>
  <c r="Q459" i="1"/>
  <c r="S459" i="1" s="1"/>
  <c r="I459" i="1"/>
  <c r="O459" i="1" s="1"/>
  <c r="Q458" i="1"/>
  <c r="I458" i="1"/>
  <c r="O458" i="1" s="1"/>
  <c r="Q457" i="1"/>
  <c r="S457" i="1" s="1"/>
  <c r="I457" i="1"/>
  <c r="O457" i="1" s="1"/>
  <c r="Q456" i="1"/>
  <c r="I456" i="1"/>
  <c r="O456" i="1" s="1"/>
  <c r="Q455" i="1"/>
  <c r="S455" i="1" s="1"/>
  <c r="I455" i="1"/>
  <c r="O455" i="1" s="1"/>
  <c r="Q454" i="1"/>
  <c r="I454" i="1"/>
  <c r="O454" i="1" s="1"/>
  <c r="Q453" i="1"/>
  <c r="S453" i="1" s="1"/>
  <c r="I453" i="1"/>
  <c r="O453" i="1" s="1"/>
  <c r="Q452" i="1"/>
  <c r="I452" i="1"/>
  <c r="O452" i="1" s="1"/>
  <c r="Q451" i="1"/>
  <c r="S451" i="1" s="1"/>
  <c r="I451" i="1"/>
  <c r="O451" i="1" s="1"/>
  <c r="Q450" i="1"/>
  <c r="I450" i="1"/>
  <c r="O450" i="1" s="1"/>
  <c r="Q449" i="1"/>
  <c r="S449" i="1" s="1"/>
  <c r="I449" i="1"/>
  <c r="O449" i="1" s="1"/>
  <c r="Q448" i="1"/>
  <c r="I448" i="1"/>
  <c r="O448" i="1" s="1"/>
  <c r="Q447" i="1"/>
  <c r="S447" i="1" s="1"/>
  <c r="I447" i="1"/>
  <c r="O447" i="1" s="1"/>
  <c r="Q446" i="1"/>
  <c r="I446" i="1"/>
  <c r="O446" i="1" s="1"/>
  <c r="Q445" i="1"/>
  <c r="S445" i="1" s="1"/>
  <c r="I445" i="1"/>
  <c r="O445" i="1" s="1"/>
  <c r="Q444" i="1"/>
  <c r="I444" i="1"/>
  <c r="O444" i="1" s="1"/>
  <c r="Q443" i="1"/>
  <c r="S443" i="1" s="1"/>
  <c r="I443" i="1"/>
  <c r="O443" i="1" s="1"/>
  <c r="Q442" i="1"/>
  <c r="I442" i="1"/>
  <c r="O442" i="1" s="1"/>
  <c r="Q441" i="1"/>
  <c r="S441" i="1" s="1"/>
  <c r="I441" i="1"/>
  <c r="O441" i="1" s="1"/>
  <c r="Q440" i="1"/>
  <c r="I440" i="1"/>
  <c r="O440" i="1" s="1"/>
  <c r="Q439" i="1"/>
  <c r="S439" i="1" s="1"/>
  <c r="I439" i="1"/>
  <c r="O439" i="1" s="1"/>
  <c r="Q438" i="1"/>
  <c r="I438" i="1"/>
  <c r="O438" i="1" s="1"/>
  <c r="Q437" i="1"/>
  <c r="S437" i="1" s="1"/>
  <c r="I437" i="1"/>
  <c r="O437" i="1" s="1"/>
  <c r="Q436" i="1"/>
  <c r="I436" i="1"/>
  <c r="O436" i="1" s="1"/>
  <c r="Q435" i="1"/>
  <c r="S435" i="1" s="1"/>
  <c r="I435" i="1"/>
  <c r="O435" i="1" s="1"/>
  <c r="Q434" i="1"/>
  <c r="I434" i="1"/>
  <c r="O434" i="1" s="1"/>
  <c r="Q432" i="1"/>
  <c r="I432" i="1"/>
  <c r="O432" i="1" s="1"/>
  <c r="Q431" i="1"/>
  <c r="S431" i="1" s="1"/>
  <c r="I431" i="1"/>
  <c r="O431" i="1" s="1"/>
  <c r="Q430" i="1"/>
  <c r="I430" i="1"/>
  <c r="O430" i="1" s="1"/>
  <c r="Q429" i="1"/>
  <c r="S429" i="1" s="1"/>
  <c r="I429" i="1"/>
  <c r="O429" i="1" s="1"/>
  <c r="Q428" i="1"/>
  <c r="I428" i="1"/>
  <c r="O428" i="1" s="1"/>
  <c r="Q427" i="1"/>
  <c r="S427" i="1" s="1"/>
  <c r="I427" i="1"/>
  <c r="Q426" i="1"/>
  <c r="I426" i="1"/>
  <c r="O426" i="1" s="1"/>
  <c r="M425" i="1"/>
  <c r="K425" i="1"/>
  <c r="G425" i="1"/>
  <c r="E425" i="1"/>
  <c r="D425" i="1"/>
  <c r="Q423" i="1"/>
  <c r="I423" i="1"/>
  <c r="O423" i="1" s="1"/>
  <c r="Q422" i="1"/>
  <c r="S422" i="1" s="1"/>
  <c r="I422" i="1"/>
  <c r="M421" i="1"/>
  <c r="M417" i="1" s="1"/>
  <c r="K421" i="1"/>
  <c r="K417" i="1" s="1"/>
  <c r="G421" i="1"/>
  <c r="E421" i="1"/>
  <c r="E417" i="1" s="1"/>
  <c r="D421" i="1"/>
  <c r="D417" i="1" s="1"/>
  <c r="G417" i="1"/>
  <c r="Q413" i="1"/>
  <c r="O413" i="1"/>
  <c r="M413" i="1"/>
  <c r="K413" i="1"/>
  <c r="I413" i="1"/>
  <c r="G413" i="1"/>
  <c r="E413" i="1"/>
  <c r="D413" i="1"/>
  <c r="Q411" i="1"/>
  <c r="O411" i="1"/>
  <c r="M411" i="1"/>
  <c r="M410" i="1" s="1"/>
  <c r="K411" i="1"/>
  <c r="K410" i="1" s="1"/>
  <c r="I411" i="1"/>
  <c r="I410" i="1" s="1"/>
  <c r="G411" i="1"/>
  <c r="G410" i="1" s="1"/>
  <c r="E411" i="1"/>
  <c r="E410" i="1" s="1"/>
  <c r="D411" i="1"/>
  <c r="D410" i="1" s="1"/>
  <c r="Q410" i="1"/>
  <c r="O410" i="1"/>
  <c r="Q409" i="1"/>
  <c r="S409" i="1" s="1"/>
  <c r="I409" i="1"/>
  <c r="O409" i="1" s="1"/>
  <c r="Q408" i="1"/>
  <c r="S408" i="1" s="1"/>
  <c r="I408" i="1"/>
  <c r="O408" i="1" s="1"/>
  <c r="Q407" i="1"/>
  <c r="S407" i="1" s="1"/>
  <c r="I407" i="1"/>
  <c r="O407" i="1" s="1"/>
  <c r="Q406" i="1"/>
  <c r="S406" i="1" s="1"/>
  <c r="I406" i="1"/>
  <c r="O406" i="1" s="1"/>
  <c r="Q405" i="1"/>
  <c r="S405" i="1" s="1"/>
  <c r="I405" i="1"/>
  <c r="O405" i="1" s="1"/>
  <c r="Q404" i="1"/>
  <c r="I404" i="1"/>
  <c r="O404" i="1" s="1"/>
  <c r="Q403" i="1"/>
  <c r="I403" i="1"/>
  <c r="O403" i="1" s="1"/>
  <c r="Q402" i="1"/>
  <c r="S402" i="1" s="1"/>
  <c r="I402" i="1"/>
  <c r="O402" i="1" s="1"/>
  <c r="Q400" i="1"/>
  <c r="I400" i="1"/>
  <c r="O400" i="1" s="1"/>
  <c r="Q399" i="1"/>
  <c r="S399" i="1" s="1"/>
  <c r="I399" i="1"/>
  <c r="O399" i="1" s="1"/>
  <c r="Q398" i="1"/>
  <c r="I398" i="1"/>
  <c r="O398" i="1" s="1"/>
  <c r="Q397" i="1"/>
  <c r="S397" i="1" s="1"/>
  <c r="I397" i="1"/>
  <c r="O397" i="1" s="1"/>
  <c r="Q396" i="1"/>
  <c r="I396" i="1"/>
  <c r="O396" i="1" s="1"/>
  <c r="Q395" i="1"/>
  <c r="I395" i="1"/>
  <c r="O395" i="1" s="1"/>
  <c r="Q394" i="1"/>
  <c r="S394" i="1" s="1"/>
  <c r="I394" i="1"/>
  <c r="O394" i="1" s="1"/>
  <c r="Q393" i="1"/>
  <c r="I393" i="1"/>
  <c r="O393" i="1" s="1"/>
  <c r="Q392" i="1"/>
  <c r="S392" i="1" s="1"/>
  <c r="I392" i="1"/>
  <c r="O392" i="1" s="1"/>
  <c r="Q391" i="1"/>
  <c r="I391" i="1"/>
  <c r="O391" i="1" s="1"/>
  <c r="Q390" i="1"/>
  <c r="S390" i="1" s="1"/>
  <c r="I390" i="1"/>
  <c r="Q389" i="1"/>
  <c r="I389" i="1"/>
  <c r="O389" i="1" s="1"/>
  <c r="M388" i="1"/>
  <c r="K388" i="1"/>
  <c r="G388" i="1"/>
  <c r="E388" i="1"/>
  <c r="D388" i="1"/>
  <c r="Q387" i="1"/>
  <c r="I387" i="1"/>
  <c r="O387" i="1" s="1"/>
  <c r="Q386" i="1"/>
  <c r="S386" i="1" s="1"/>
  <c r="I386" i="1"/>
  <c r="O386" i="1" s="1"/>
  <c r="Q385" i="1"/>
  <c r="I385" i="1"/>
  <c r="O385" i="1" s="1"/>
  <c r="Q384" i="1"/>
  <c r="S384" i="1" s="1"/>
  <c r="I384" i="1"/>
  <c r="O384" i="1" s="1"/>
  <c r="Q383" i="1"/>
  <c r="I383" i="1"/>
  <c r="O383" i="1" s="1"/>
  <c r="Q382" i="1"/>
  <c r="S382" i="1" s="1"/>
  <c r="I382" i="1"/>
  <c r="O382" i="1" s="1"/>
  <c r="Q381" i="1"/>
  <c r="I381" i="1"/>
  <c r="O381" i="1" s="1"/>
  <c r="Q380" i="1"/>
  <c r="S380" i="1" s="1"/>
  <c r="I380" i="1"/>
  <c r="O380" i="1" s="1"/>
  <c r="Q379" i="1"/>
  <c r="I379" i="1"/>
  <c r="O379" i="1" s="1"/>
  <c r="Q378" i="1"/>
  <c r="S378" i="1" s="1"/>
  <c r="I378" i="1"/>
  <c r="O378" i="1" s="1"/>
  <c r="Q377" i="1"/>
  <c r="I377" i="1"/>
  <c r="O377" i="1" s="1"/>
  <c r="Q376" i="1"/>
  <c r="S376" i="1" s="1"/>
  <c r="I376" i="1"/>
  <c r="O376" i="1" s="1"/>
  <c r="Q375" i="1"/>
  <c r="I375" i="1"/>
  <c r="O375" i="1" s="1"/>
  <c r="Q374" i="1"/>
  <c r="I374" i="1"/>
  <c r="O374" i="1" s="1"/>
  <c r="Q373" i="1"/>
  <c r="I373" i="1"/>
  <c r="O373" i="1" s="1"/>
  <c r="Q372" i="1"/>
  <c r="I372" i="1"/>
  <c r="O372" i="1" s="1"/>
  <c r="Q371" i="1"/>
  <c r="I371" i="1"/>
  <c r="O371" i="1" s="1"/>
  <c r="Q370" i="1"/>
  <c r="I370" i="1"/>
  <c r="O370" i="1" s="1"/>
  <c r="Q369" i="1"/>
  <c r="I369" i="1"/>
  <c r="O369" i="1" s="1"/>
  <c r="Q368" i="1"/>
  <c r="I368" i="1"/>
  <c r="O368" i="1" s="1"/>
  <c r="Q367" i="1"/>
  <c r="I367" i="1"/>
  <c r="O367" i="1" s="1"/>
  <c r="Q366" i="1"/>
  <c r="I366" i="1"/>
  <c r="O366" i="1" s="1"/>
  <c r="Q365" i="1"/>
  <c r="I365" i="1"/>
  <c r="Q364" i="1"/>
  <c r="I364" i="1"/>
  <c r="O364" i="1" s="1"/>
  <c r="M363" i="1"/>
  <c r="K363" i="1"/>
  <c r="G363" i="1"/>
  <c r="E363" i="1"/>
  <c r="D363" i="1"/>
  <c r="Q361" i="1"/>
  <c r="S361" i="1" s="1"/>
  <c r="I361" i="1"/>
  <c r="O361" i="1" s="1"/>
  <c r="Q360" i="1"/>
  <c r="I360" i="1"/>
  <c r="O360" i="1" s="1"/>
  <c r="Q359" i="1"/>
  <c r="S359" i="1" s="1"/>
  <c r="I359" i="1"/>
  <c r="O359" i="1" s="1"/>
  <c r="Q358" i="1"/>
  <c r="I358" i="1"/>
  <c r="O358" i="1" s="1"/>
  <c r="Q357" i="1"/>
  <c r="I357" i="1"/>
  <c r="O357" i="1" s="1"/>
  <c r="Q356" i="1"/>
  <c r="I356" i="1"/>
  <c r="O356" i="1" s="1"/>
  <c r="Q355" i="1"/>
  <c r="S355" i="1" s="1"/>
  <c r="I355" i="1"/>
  <c r="O355" i="1" s="1"/>
  <c r="Q354" i="1"/>
  <c r="I354" i="1"/>
  <c r="O354" i="1" s="1"/>
  <c r="Q353" i="1"/>
  <c r="I353" i="1"/>
  <c r="O353" i="1" s="1"/>
  <c r="Q352" i="1"/>
  <c r="S352" i="1" s="1"/>
  <c r="I352" i="1"/>
  <c r="O352" i="1" s="1"/>
  <c r="Q351" i="1"/>
  <c r="I351" i="1"/>
  <c r="O351" i="1" s="1"/>
  <c r="Q350" i="1"/>
  <c r="S350" i="1" s="1"/>
  <c r="I350" i="1"/>
  <c r="O350" i="1" s="1"/>
  <c r="Q349" i="1"/>
  <c r="I349" i="1"/>
  <c r="O349" i="1" s="1"/>
  <c r="Q348" i="1"/>
  <c r="I348" i="1"/>
  <c r="O348" i="1" s="1"/>
  <c r="Q347" i="1"/>
  <c r="I347" i="1"/>
  <c r="O347" i="1" s="1"/>
  <c r="Q346" i="1"/>
  <c r="I346" i="1"/>
  <c r="Q345" i="1"/>
  <c r="I345" i="1"/>
  <c r="O345" i="1" s="1"/>
  <c r="M344" i="1"/>
  <c r="K344" i="1"/>
  <c r="G344" i="1"/>
  <c r="E344" i="1"/>
  <c r="D344" i="1"/>
  <c r="Q342" i="1"/>
  <c r="I342" i="1"/>
  <c r="O342" i="1" s="1"/>
  <c r="Q341" i="1"/>
  <c r="S341" i="1" s="1"/>
  <c r="I341" i="1"/>
  <c r="Q340" i="1"/>
  <c r="S340" i="1" s="1"/>
  <c r="I340" i="1"/>
  <c r="O340" i="1" s="1"/>
  <c r="Q339" i="1"/>
  <c r="S339" i="1" s="1"/>
  <c r="I339" i="1"/>
  <c r="O339" i="1" s="1"/>
  <c r="M338" i="1"/>
  <c r="K338" i="1"/>
  <c r="K331" i="1" s="1"/>
  <c r="G338" i="1"/>
  <c r="E338" i="1"/>
  <c r="D338" i="1"/>
  <c r="Q335" i="1"/>
  <c r="S335" i="1" s="1"/>
  <c r="I335" i="1"/>
  <c r="O335" i="1" s="1"/>
  <c r="Q334" i="1"/>
  <c r="I334" i="1"/>
  <c r="O334" i="1" s="1"/>
  <c r="Q333" i="1"/>
  <c r="S333" i="1" s="1"/>
  <c r="I333" i="1"/>
  <c r="O333" i="1" s="1"/>
  <c r="M332" i="1"/>
  <c r="M331" i="1" s="1"/>
  <c r="K332" i="1"/>
  <c r="G332" i="1"/>
  <c r="E332" i="1"/>
  <c r="D332" i="1"/>
  <c r="Q329" i="1"/>
  <c r="I329" i="1"/>
  <c r="O329" i="1" s="1"/>
  <c r="Q328" i="1"/>
  <c r="S328" i="1" s="1"/>
  <c r="I328" i="1"/>
  <c r="O328" i="1" s="1"/>
  <c r="Q327" i="1"/>
  <c r="I327" i="1"/>
  <c r="O327" i="1" s="1"/>
  <c r="Q326" i="1"/>
  <c r="S326" i="1" s="1"/>
  <c r="I326" i="1"/>
  <c r="O326" i="1" s="1"/>
  <c r="Q325" i="1"/>
  <c r="I325" i="1"/>
  <c r="O325" i="1" s="1"/>
  <c r="Q324" i="1"/>
  <c r="S324" i="1" s="1"/>
  <c r="I324" i="1"/>
  <c r="O324" i="1" s="1"/>
  <c r="Q323" i="1"/>
  <c r="I323" i="1"/>
  <c r="O323" i="1" s="1"/>
  <c r="Q322" i="1"/>
  <c r="I322" i="1"/>
  <c r="O322" i="1" s="1"/>
  <c r="Q321" i="1"/>
  <c r="I321" i="1"/>
  <c r="O321" i="1" s="1"/>
  <c r="Q320" i="1"/>
  <c r="I320" i="1"/>
  <c r="O320" i="1" s="1"/>
  <c r="Q319" i="1"/>
  <c r="S319" i="1" s="1"/>
  <c r="I319" i="1"/>
  <c r="O319" i="1" s="1"/>
  <c r="Q318" i="1"/>
  <c r="S318" i="1" s="1"/>
  <c r="I318" i="1"/>
  <c r="O318" i="1" s="1"/>
  <c r="Q317" i="1"/>
  <c r="I317" i="1"/>
  <c r="O317" i="1" s="1"/>
  <c r="Q316" i="1"/>
  <c r="S316" i="1" s="1"/>
  <c r="I316" i="1"/>
  <c r="O316" i="1" s="1"/>
  <c r="Q315" i="1"/>
  <c r="I315" i="1"/>
  <c r="O315" i="1" s="1"/>
  <c r="Q314" i="1"/>
  <c r="I314" i="1"/>
  <c r="O314" i="1" s="1"/>
  <c r="Q313" i="1"/>
  <c r="S313" i="1" s="1"/>
  <c r="I313" i="1"/>
  <c r="O313" i="1" s="1"/>
  <c r="Q312" i="1"/>
  <c r="I312" i="1"/>
  <c r="O312" i="1" s="1"/>
  <c r="Q311" i="1"/>
  <c r="I311" i="1"/>
  <c r="O311" i="1" s="1"/>
  <c r="Q310" i="1"/>
  <c r="I310" i="1"/>
  <c r="O310" i="1" s="1"/>
  <c r="Q309" i="1"/>
  <c r="I309" i="1"/>
  <c r="O309" i="1" s="1"/>
  <c r="Q308" i="1"/>
  <c r="I308" i="1"/>
  <c r="O308" i="1" s="1"/>
  <c r="M307" i="1"/>
  <c r="K307" i="1"/>
  <c r="G307" i="1"/>
  <c r="E307" i="1"/>
  <c r="D307" i="1"/>
  <c r="Q306" i="1"/>
  <c r="I306" i="1"/>
  <c r="O306" i="1" s="1"/>
  <c r="Q305" i="1"/>
  <c r="I305" i="1"/>
  <c r="M304" i="1"/>
  <c r="K304" i="1"/>
  <c r="G304" i="1"/>
  <c r="E304" i="1"/>
  <c r="D304" i="1"/>
  <c r="Q302" i="1"/>
  <c r="I302" i="1"/>
  <c r="O302" i="1" s="1"/>
  <c r="O301" i="1" s="1"/>
  <c r="M301" i="1"/>
  <c r="K301" i="1"/>
  <c r="G301" i="1"/>
  <c r="E301" i="1"/>
  <c r="D301" i="1"/>
  <c r="Q290" i="1"/>
  <c r="I290" i="1"/>
  <c r="O290" i="1" s="1"/>
  <c r="Q288" i="1"/>
  <c r="I288" i="1"/>
  <c r="O288" i="1" s="1"/>
  <c r="Q287" i="1"/>
  <c r="S287" i="1" s="1"/>
  <c r="I287" i="1"/>
  <c r="O287" i="1" s="1"/>
  <c r="Q286" i="1"/>
  <c r="I286" i="1"/>
  <c r="O286" i="1" s="1"/>
  <c r="Q285" i="1"/>
  <c r="S285" i="1" s="1"/>
  <c r="I285" i="1"/>
  <c r="O285" i="1" s="1"/>
  <c r="Q284" i="1"/>
  <c r="I284" i="1"/>
  <c r="O284" i="1" s="1"/>
  <c r="Q283" i="1"/>
  <c r="S283" i="1" s="1"/>
  <c r="I283" i="1"/>
  <c r="O283" i="1" s="1"/>
  <c r="Q282" i="1"/>
  <c r="I282" i="1"/>
  <c r="O282" i="1" s="1"/>
  <c r="Q281" i="1"/>
  <c r="S281" i="1" s="1"/>
  <c r="I281" i="1"/>
  <c r="O281" i="1" s="1"/>
  <c r="Q280" i="1"/>
  <c r="I280" i="1"/>
  <c r="O280" i="1" s="1"/>
  <c r="Q279" i="1"/>
  <c r="S279" i="1" s="1"/>
  <c r="I279" i="1"/>
  <c r="O279" i="1" s="1"/>
  <c r="Q278" i="1"/>
  <c r="I278" i="1"/>
  <c r="O278" i="1" s="1"/>
  <c r="Q277" i="1"/>
  <c r="S277" i="1" s="1"/>
  <c r="I277" i="1"/>
  <c r="O277" i="1" s="1"/>
  <c r="Q276" i="1"/>
  <c r="I276" i="1"/>
  <c r="O276" i="1" s="1"/>
  <c r="Q275" i="1"/>
  <c r="S275" i="1" s="1"/>
  <c r="I275" i="1"/>
  <c r="O275" i="1" s="1"/>
  <c r="Q274" i="1"/>
  <c r="I274" i="1"/>
  <c r="O274" i="1" s="1"/>
  <c r="Q273" i="1"/>
  <c r="S273" i="1" s="1"/>
  <c r="I273" i="1"/>
  <c r="O273" i="1" s="1"/>
  <c r="Q272" i="1"/>
  <c r="I272" i="1"/>
  <c r="O272" i="1" s="1"/>
  <c r="Q271" i="1"/>
  <c r="S271" i="1" s="1"/>
  <c r="I271" i="1"/>
  <c r="O271" i="1" s="1"/>
  <c r="Q270" i="1"/>
  <c r="I270" i="1"/>
  <c r="O270" i="1" s="1"/>
  <c r="Q269" i="1"/>
  <c r="S269" i="1" s="1"/>
  <c r="I269" i="1"/>
  <c r="O269" i="1" s="1"/>
  <c r="Q268" i="1"/>
  <c r="S268" i="1" s="1"/>
  <c r="I268" i="1"/>
  <c r="O268" i="1" s="1"/>
  <c r="Q267" i="1"/>
  <c r="S267" i="1" s="1"/>
  <c r="I267" i="1"/>
  <c r="O267" i="1" s="1"/>
  <c r="Q266" i="1"/>
  <c r="S266" i="1" s="1"/>
  <c r="I266" i="1"/>
  <c r="O266" i="1" s="1"/>
  <c r="Q265" i="1"/>
  <c r="S265" i="1" s="1"/>
  <c r="I265" i="1"/>
  <c r="O265" i="1" s="1"/>
  <c r="Q264" i="1"/>
  <c r="S264" i="1" s="1"/>
  <c r="I264" i="1"/>
  <c r="O264" i="1" s="1"/>
  <c r="Q263" i="1"/>
  <c r="S263" i="1" s="1"/>
  <c r="I263" i="1"/>
  <c r="M262" i="1"/>
  <c r="K262" i="1"/>
  <c r="G262" i="1"/>
  <c r="E262" i="1"/>
  <c r="D262" i="1"/>
  <c r="Q260" i="1"/>
  <c r="I260" i="1"/>
  <c r="O260" i="1" s="1"/>
  <c r="O259" i="1" s="1"/>
  <c r="O255" i="1" s="1"/>
  <c r="M259" i="1"/>
  <c r="M255" i="1" s="1"/>
  <c r="K259" i="1"/>
  <c r="G259" i="1"/>
  <c r="G255" i="1" s="1"/>
  <c r="E259" i="1"/>
  <c r="E255" i="1" s="1"/>
  <c r="D259" i="1"/>
  <c r="D255" i="1" s="1"/>
  <c r="K255" i="1"/>
  <c r="Q251" i="1"/>
  <c r="I251" i="1"/>
  <c r="O251" i="1" s="1"/>
  <c r="O250" i="1" s="1"/>
  <c r="O248" i="1" s="1"/>
  <c r="O247" i="1" s="1"/>
  <c r="M250" i="1"/>
  <c r="M248" i="1" s="1"/>
  <c r="M247" i="1" s="1"/>
  <c r="K250" i="1"/>
  <c r="G250" i="1"/>
  <c r="G248" i="1" s="1"/>
  <c r="G247" i="1" s="1"/>
  <c r="E250" i="1"/>
  <c r="E248" i="1" s="1"/>
  <c r="E247" i="1" s="1"/>
  <c r="D250" i="1"/>
  <c r="K248" i="1"/>
  <c r="K247" i="1" s="1"/>
  <c r="D248" i="1"/>
  <c r="D247" i="1" s="1"/>
  <c r="Q246" i="1"/>
  <c r="S246" i="1" s="1"/>
  <c r="I246" i="1"/>
  <c r="O246" i="1" s="1"/>
  <c r="Q245" i="1"/>
  <c r="S245" i="1" s="1"/>
  <c r="I245" i="1"/>
  <c r="O245" i="1" s="1"/>
  <c r="Q244" i="1"/>
  <c r="S244" i="1" s="1"/>
  <c r="I244" i="1"/>
  <c r="O244" i="1" s="1"/>
  <c r="Q243" i="1"/>
  <c r="S243" i="1" s="1"/>
  <c r="I243" i="1"/>
  <c r="O243" i="1" s="1"/>
  <c r="Q242" i="1"/>
  <c r="I242" i="1"/>
  <c r="O242" i="1" s="1"/>
  <c r="Q241" i="1"/>
  <c r="I241" i="1"/>
  <c r="O241" i="1" s="1"/>
  <c r="Q240" i="1"/>
  <c r="S240" i="1" s="1"/>
  <c r="I240" i="1"/>
  <c r="Q239" i="1"/>
  <c r="I239" i="1"/>
  <c r="O239" i="1" s="1"/>
  <c r="M238" i="1"/>
  <c r="K238" i="1"/>
  <c r="G238" i="1"/>
  <c r="E238" i="1"/>
  <c r="D238" i="1"/>
  <c r="Q235" i="1"/>
  <c r="I235" i="1"/>
  <c r="O235" i="1" s="1"/>
  <c r="Q234" i="1"/>
  <c r="I234" i="1"/>
  <c r="O234" i="1" s="1"/>
  <c r="Q233" i="1"/>
  <c r="S233" i="1" s="1"/>
  <c r="I233" i="1"/>
  <c r="Q232" i="1"/>
  <c r="I232" i="1"/>
  <c r="O232" i="1" s="1"/>
  <c r="Q231" i="1"/>
  <c r="I231" i="1"/>
  <c r="O231" i="1" s="1"/>
  <c r="M230" i="1"/>
  <c r="K230" i="1"/>
  <c r="K229" i="1" s="1"/>
  <c r="G230" i="1"/>
  <c r="E230" i="1"/>
  <c r="D230" i="1"/>
  <c r="M229" i="1"/>
  <c r="Q228" i="1"/>
  <c r="I228" i="1"/>
  <c r="O228" i="1" s="1"/>
  <c r="Q227" i="1"/>
  <c r="S227" i="1" s="1"/>
  <c r="I227" i="1"/>
  <c r="O227" i="1" s="1"/>
  <c r="Q226" i="1"/>
  <c r="I226" i="1"/>
  <c r="O226" i="1" s="1"/>
  <c r="Q225" i="1"/>
  <c r="S225" i="1" s="1"/>
  <c r="I225" i="1"/>
  <c r="Q224" i="1"/>
  <c r="I224" i="1"/>
  <c r="O224" i="1" s="1"/>
  <c r="M223" i="1"/>
  <c r="M219" i="1" s="1"/>
  <c r="K223" i="1"/>
  <c r="K219" i="1" s="1"/>
  <c r="G223" i="1"/>
  <c r="E223" i="1"/>
  <c r="E219" i="1" s="1"/>
  <c r="D223" i="1"/>
  <c r="D219" i="1" s="1"/>
  <c r="G219" i="1"/>
  <c r="Q217" i="1"/>
  <c r="I217" i="1"/>
  <c r="O217" i="1" s="1"/>
  <c r="O216" i="1" s="1"/>
  <c r="O211" i="1" s="1"/>
  <c r="M216" i="1"/>
  <c r="M211" i="1" s="1"/>
  <c r="K216" i="1"/>
  <c r="G216" i="1"/>
  <c r="E216" i="1"/>
  <c r="E211" i="1" s="1"/>
  <c r="D216" i="1"/>
  <c r="D211" i="1" s="1"/>
  <c r="K211" i="1"/>
  <c r="G211" i="1"/>
  <c r="Q208" i="1"/>
  <c r="O208" i="1"/>
  <c r="M208" i="1"/>
  <c r="K208" i="1"/>
  <c r="I208" i="1"/>
  <c r="G208" i="1"/>
  <c r="E208" i="1"/>
  <c r="D208" i="1"/>
  <c r="Q205" i="1"/>
  <c r="O205" i="1"/>
  <c r="M205" i="1"/>
  <c r="K205" i="1"/>
  <c r="I205" i="1"/>
  <c r="G205" i="1"/>
  <c r="E205" i="1"/>
  <c r="D205" i="1"/>
  <c r="Q202" i="1"/>
  <c r="S202" i="1" s="1"/>
  <c r="I202" i="1"/>
  <c r="O202" i="1" s="1"/>
  <c r="Q201" i="1"/>
  <c r="I201" i="1"/>
  <c r="O201" i="1" s="1"/>
  <c r="Q200" i="1"/>
  <c r="S200" i="1" s="1"/>
  <c r="I200" i="1"/>
  <c r="O200" i="1" s="1"/>
  <c r="Q199" i="1"/>
  <c r="I199" i="1"/>
  <c r="O199" i="1" s="1"/>
  <c r="Q197" i="1"/>
  <c r="I197" i="1"/>
  <c r="O197" i="1" s="1"/>
  <c r="Q196" i="1"/>
  <c r="S196" i="1" s="1"/>
  <c r="I196" i="1"/>
  <c r="O196" i="1" s="1"/>
  <c r="Q195" i="1"/>
  <c r="I195" i="1"/>
  <c r="O195" i="1" s="1"/>
  <c r="Q194" i="1"/>
  <c r="S194" i="1" s="1"/>
  <c r="I194" i="1"/>
  <c r="O194" i="1" s="1"/>
  <c r="Q193" i="1"/>
  <c r="I193" i="1"/>
  <c r="O193" i="1" s="1"/>
  <c r="Q192" i="1"/>
  <c r="S192" i="1" s="1"/>
  <c r="I192" i="1"/>
  <c r="O192" i="1" s="1"/>
  <c r="Q191" i="1"/>
  <c r="I191" i="1"/>
  <c r="O191" i="1" s="1"/>
  <c r="Q190" i="1"/>
  <c r="S190" i="1" s="1"/>
  <c r="I190" i="1"/>
  <c r="O190" i="1" s="1"/>
  <c r="Q189" i="1"/>
  <c r="I189" i="1"/>
  <c r="O189" i="1" s="1"/>
  <c r="Q188" i="1"/>
  <c r="S188" i="1" s="1"/>
  <c r="I188" i="1"/>
  <c r="O188" i="1" s="1"/>
  <c r="Q187" i="1"/>
  <c r="I187" i="1"/>
  <c r="O187" i="1" s="1"/>
  <c r="Q186" i="1"/>
  <c r="S186" i="1" s="1"/>
  <c r="I186" i="1"/>
  <c r="O186" i="1" s="1"/>
  <c r="Q185" i="1"/>
  <c r="I185" i="1"/>
  <c r="O185" i="1" s="1"/>
  <c r="Q184" i="1"/>
  <c r="S184" i="1" s="1"/>
  <c r="I184" i="1"/>
  <c r="O184" i="1" s="1"/>
  <c r="Q179" i="1"/>
  <c r="I179" i="1"/>
  <c r="O179" i="1" s="1"/>
  <c r="Q178" i="1"/>
  <c r="S178" i="1" s="1"/>
  <c r="I178" i="1"/>
  <c r="O178" i="1" s="1"/>
  <c r="Q177" i="1"/>
  <c r="I177" i="1"/>
  <c r="O177" i="1" s="1"/>
  <c r="Q176" i="1"/>
  <c r="S176" i="1" s="1"/>
  <c r="I176" i="1"/>
  <c r="O176" i="1" s="1"/>
  <c r="Q175" i="1"/>
  <c r="I175" i="1"/>
  <c r="O175" i="1" s="1"/>
  <c r="Q174" i="1"/>
  <c r="S174" i="1" s="1"/>
  <c r="I174" i="1"/>
  <c r="O174" i="1" s="1"/>
  <c r="Q173" i="1"/>
  <c r="I173" i="1"/>
  <c r="O173" i="1" s="1"/>
  <c r="Q172" i="1"/>
  <c r="S172" i="1" s="1"/>
  <c r="I172" i="1"/>
  <c r="O172" i="1" s="1"/>
  <c r="Q171" i="1"/>
  <c r="I171" i="1"/>
  <c r="O171" i="1" s="1"/>
  <c r="Q170" i="1"/>
  <c r="S170" i="1" s="1"/>
  <c r="I170" i="1"/>
  <c r="O170" i="1" s="1"/>
  <c r="Q169" i="1"/>
  <c r="I169" i="1"/>
  <c r="O169" i="1" s="1"/>
  <c r="Q168" i="1"/>
  <c r="S168" i="1" s="1"/>
  <c r="I168" i="1"/>
  <c r="O168" i="1" s="1"/>
  <c r="Q167" i="1"/>
  <c r="I167" i="1"/>
  <c r="O167" i="1" s="1"/>
  <c r="Q166" i="1"/>
  <c r="S166" i="1" s="1"/>
  <c r="I166" i="1"/>
  <c r="O166" i="1" s="1"/>
  <c r="Q165" i="1"/>
  <c r="I165" i="1"/>
  <c r="O165" i="1" s="1"/>
  <c r="Q164" i="1"/>
  <c r="S164" i="1" s="1"/>
  <c r="I164" i="1"/>
  <c r="O164" i="1" s="1"/>
  <c r="Q163" i="1"/>
  <c r="I163" i="1"/>
  <c r="O163" i="1" s="1"/>
  <c r="Q162" i="1"/>
  <c r="S162" i="1" s="1"/>
  <c r="I162" i="1"/>
  <c r="O162" i="1" s="1"/>
  <c r="Q161" i="1"/>
  <c r="I161" i="1"/>
  <c r="O161" i="1" s="1"/>
  <c r="Q160" i="1"/>
  <c r="S160" i="1" s="1"/>
  <c r="I160" i="1"/>
  <c r="O160" i="1" s="1"/>
  <c r="Q159" i="1"/>
  <c r="I159" i="1"/>
  <c r="O159" i="1" s="1"/>
  <c r="Q158" i="1"/>
  <c r="S158" i="1" s="1"/>
  <c r="I158" i="1"/>
  <c r="O158" i="1" s="1"/>
  <c r="Q157" i="1"/>
  <c r="I157" i="1"/>
  <c r="O157" i="1" s="1"/>
  <c r="Q156" i="1"/>
  <c r="S156" i="1" s="1"/>
  <c r="I156" i="1"/>
  <c r="O156" i="1" s="1"/>
  <c r="Q155" i="1"/>
  <c r="I155" i="1"/>
  <c r="O155" i="1" s="1"/>
  <c r="Q154" i="1"/>
  <c r="S154" i="1" s="1"/>
  <c r="I154" i="1"/>
  <c r="O154" i="1" s="1"/>
  <c r="Q153" i="1"/>
  <c r="I153" i="1"/>
  <c r="O153" i="1" s="1"/>
  <c r="Q152" i="1"/>
  <c r="S152" i="1" s="1"/>
  <c r="I152" i="1"/>
  <c r="O152" i="1" s="1"/>
  <c r="Q151" i="1"/>
  <c r="I151" i="1"/>
  <c r="O151" i="1" s="1"/>
  <c r="S150" i="1"/>
  <c r="Q150" i="1"/>
  <c r="I150" i="1"/>
  <c r="O150" i="1" s="1"/>
  <c r="Q149" i="1"/>
  <c r="I149" i="1"/>
  <c r="O149" i="1" s="1"/>
  <c r="Q148" i="1"/>
  <c r="S148" i="1" s="1"/>
  <c r="I148" i="1"/>
  <c r="Q147" i="1"/>
  <c r="I147" i="1"/>
  <c r="O147" i="1" s="1"/>
  <c r="M146" i="1"/>
  <c r="K146" i="1"/>
  <c r="G146" i="1"/>
  <c r="E146" i="1"/>
  <c r="D146" i="1"/>
  <c r="Q144" i="1"/>
  <c r="I144" i="1"/>
  <c r="O144" i="1" s="1"/>
  <c r="Q143" i="1"/>
  <c r="O143" i="1"/>
  <c r="I143" i="1"/>
  <c r="Q142" i="1"/>
  <c r="S142" i="1" s="1"/>
  <c r="I142" i="1"/>
  <c r="O142" i="1" s="1"/>
  <c r="Q141" i="1"/>
  <c r="I141" i="1"/>
  <c r="O141" i="1" s="1"/>
  <c r="Q140" i="1"/>
  <c r="S140" i="1" s="1"/>
  <c r="I140" i="1"/>
  <c r="O140" i="1" s="1"/>
  <c r="Q139" i="1"/>
  <c r="I139" i="1"/>
  <c r="O139" i="1" s="1"/>
  <c r="Q138" i="1"/>
  <c r="S138" i="1" s="1"/>
  <c r="I138" i="1"/>
  <c r="O138" i="1" s="1"/>
  <c r="M137" i="1"/>
  <c r="K137" i="1"/>
  <c r="G137" i="1"/>
  <c r="E137" i="1"/>
  <c r="D137" i="1"/>
  <c r="Q136" i="1"/>
  <c r="S136" i="1" s="1"/>
  <c r="I136" i="1"/>
  <c r="Q135" i="1"/>
  <c r="S135" i="1" s="1"/>
  <c r="I135" i="1"/>
  <c r="O135" i="1" s="1"/>
  <c r="M134" i="1"/>
  <c r="K134" i="1"/>
  <c r="G134" i="1"/>
  <c r="E134" i="1"/>
  <c r="D134" i="1"/>
  <c r="Q133" i="1"/>
  <c r="Q132" i="1" s="1"/>
  <c r="I133" i="1"/>
  <c r="O133" i="1" s="1"/>
  <c r="O132" i="1" s="1"/>
  <c r="M132" i="1"/>
  <c r="K132" i="1"/>
  <c r="G132" i="1"/>
  <c r="E132" i="1"/>
  <c r="D132" i="1"/>
  <c r="Q126" i="1"/>
  <c r="Q125" i="1" s="1"/>
  <c r="I126" i="1"/>
  <c r="O126" i="1" s="1"/>
  <c r="O125" i="1" s="1"/>
  <c r="O123" i="1" s="1"/>
  <c r="O122" i="1" s="1"/>
  <c r="M125" i="1"/>
  <c r="M123" i="1" s="1"/>
  <c r="M122" i="1" s="1"/>
  <c r="K125" i="1"/>
  <c r="K123" i="1" s="1"/>
  <c r="K122" i="1" s="1"/>
  <c r="G125" i="1"/>
  <c r="G123" i="1" s="1"/>
  <c r="G122" i="1" s="1"/>
  <c r="E125" i="1"/>
  <c r="E123" i="1" s="1"/>
  <c r="E122" i="1" s="1"/>
  <c r="D125" i="1"/>
  <c r="D123" i="1" s="1"/>
  <c r="D122" i="1" s="1"/>
  <c r="Q121" i="1"/>
  <c r="S121" i="1" s="1"/>
  <c r="I121" i="1"/>
  <c r="O121" i="1" s="1"/>
  <c r="Q120" i="1"/>
  <c r="S120" i="1" s="1"/>
  <c r="I120" i="1"/>
  <c r="O120" i="1" s="1"/>
  <c r="Q119" i="1"/>
  <c r="S119" i="1" s="1"/>
  <c r="I119" i="1"/>
  <c r="O119" i="1" s="1"/>
  <c r="Q118" i="1"/>
  <c r="S118" i="1" s="1"/>
  <c r="I118" i="1"/>
  <c r="O118" i="1" s="1"/>
  <c r="Q116" i="1"/>
  <c r="S116" i="1" s="1"/>
  <c r="I116" i="1"/>
  <c r="O116" i="1" s="1"/>
  <c r="Q115" i="1"/>
  <c r="S115" i="1" s="1"/>
  <c r="I115" i="1"/>
  <c r="O115" i="1" s="1"/>
  <c r="Q114" i="1"/>
  <c r="S114" i="1" s="1"/>
  <c r="I114" i="1"/>
  <c r="O114" i="1" s="1"/>
  <c r="Q113" i="1"/>
  <c r="S113" i="1" s="1"/>
  <c r="I113" i="1"/>
  <c r="O113" i="1" s="1"/>
  <c r="Q112" i="1"/>
  <c r="S112" i="1" s="1"/>
  <c r="I112" i="1"/>
  <c r="O112" i="1" s="1"/>
  <c r="Q111" i="1"/>
  <c r="I111" i="1"/>
  <c r="O111" i="1" s="1"/>
  <c r="Q110" i="1"/>
  <c r="I110" i="1"/>
  <c r="O110" i="1" s="1"/>
  <c r="Q109" i="1"/>
  <c r="I109" i="1"/>
  <c r="O109" i="1" s="1"/>
  <c r="Q108" i="1"/>
  <c r="I108" i="1"/>
  <c r="Q107" i="1"/>
  <c r="I107" i="1"/>
  <c r="O107" i="1" s="1"/>
  <c r="M106" i="1"/>
  <c r="K106" i="1"/>
  <c r="G106" i="1"/>
  <c r="E106" i="1"/>
  <c r="D106" i="1"/>
  <c r="Q105" i="1"/>
  <c r="I105" i="1"/>
  <c r="O105" i="1" s="1"/>
  <c r="Q104" i="1"/>
  <c r="I104" i="1"/>
  <c r="O104" i="1" s="1"/>
  <c r="Q103" i="1"/>
  <c r="S103" i="1" s="1"/>
  <c r="I103" i="1"/>
  <c r="O103" i="1" s="1"/>
  <c r="Q102" i="1"/>
  <c r="I102" i="1"/>
  <c r="O102" i="1" s="1"/>
  <c r="Q101" i="1"/>
  <c r="S101" i="1" s="1"/>
  <c r="I101" i="1"/>
  <c r="O101" i="1" s="1"/>
  <c r="Q100" i="1"/>
  <c r="I100" i="1"/>
  <c r="O100" i="1" s="1"/>
  <c r="Q99" i="1"/>
  <c r="I99" i="1"/>
  <c r="O99" i="1" s="1"/>
  <c r="Q98" i="1"/>
  <c r="S98" i="1" s="1"/>
  <c r="I98" i="1"/>
  <c r="O98" i="1" s="1"/>
  <c r="Q97" i="1"/>
  <c r="I97" i="1"/>
  <c r="O97" i="1" s="1"/>
  <c r="Q96" i="1"/>
  <c r="S96" i="1" s="1"/>
  <c r="I96" i="1"/>
  <c r="O96" i="1" s="1"/>
  <c r="Q95" i="1"/>
  <c r="I95" i="1"/>
  <c r="O95" i="1" s="1"/>
  <c r="Q94" i="1"/>
  <c r="S94" i="1" s="1"/>
  <c r="I94" i="1"/>
  <c r="O94" i="1" s="1"/>
  <c r="Q93" i="1"/>
  <c r="I93" i="1"/>
  <c r="O93" i="1" s="1"/>
  <c r="Q92" i="1"/>
  <c r="S92" i="1" s="1"/>
  <c r="I92" i="1"/>
  <c r="O92" i="1" s="1"/>
  <c r="M91" i="1"/>
  <c r="K91" i="1"/>
  <c r="G91" i="1"/>
  <c r="E91" i="1"/>
  <c r="D91" i="1"/>
  <c r="Q89" i="1"/>
  <c r="S89" i="1" s="1"/>
  <c r="I89" i="1"/>
  <c r="O89" i="1" s="1"/>
  <c r="Q88" i="1"/>
  <c r="I88" i="1"/>
  <c r="O88" i="1" s="1"/>
  <c r="Q87" i="1"/>
  <c r="S87" i="1" s="1"/>
  <c r="I87" i="1"/>
  <c r="O87" i="1" s="1"/>
  <c r="Q86" i="1"/>
  <c r="I86" i="1"/>
  <c r="O86" i="1" s="1"/>
  <c r="Q85" i="1"/>
  <c r="S85" i="1" s="1"/>
  <c r="I85" i="1"/>
  <c r="O85" i="1" s="1"/>
  <c r="Q84" i="1"/>
  <c r="I84" i="1"/>
  <c r="O84" i="1" s="1"/>
  <c r="Q83" i="1"/>
  <c r="S83" i="1" s="1"/>
  <c r="I83" i="1"/>
  <c r="O83" i="1" s="1"/>
  <c r="Q82" i="1"/>
  <c r="I82" i="1"/>
  <c r="O82" i="1" s="1"/>
  <c r="Q81" i="1"/>
  <c r="S81" i="1" s="1"/>
  <c r="I81" i="1"/>
  <c r="O81" i="1" s="1"/>
  <c r="Q80" i="1"/>
  <c r="I80" i="1"/>
  <c r="Q79" i="1"/>
  <c r="I79" i="1"/>
  <c r="O79" i="1" s="1"/>
  <c r="M78" i="1"/>
  <c r="K78" i="1"/>
  <c r="G78" i="1"/>
  <c r="E78" i="1"/>
  <c r="D78" i="1"/>
  <c r="Q76" i="1"/>
  <c r="S76" i="1" s="1"/>
  <c r="I76" i="1"/>
  <c r="O76" i="1" s="1"/>
  <c r="Q75" i="1"/>
  <c r="S75" i="1" s="1"/>
  <c r="I75" i="1"/>
  <c r="O75" i="1" s="1"/>
  <c r="Q74" i="1"/>
  <c r="S74" i="1" s="1"/>
  <c r="I74" i="1"/>
  <c r="O74" i="1" s="1"/>
  <c r="Q73" i="1"/>
  <c r="S73" i="1" s="1"/>
  <c r="I73" i="1"/>
  <c r="O73" i="1" s="1"/>
  <c r="Q72" i="1"/>
  <c r="S72" i="1" s="1"/>
  <c r="I72" i="1"/>
  <c r="O72" i="1" s="1"/>
  <c r="Q71" i="1"/>
  <c r="S71" i="1" s="1"/>
  <c r="I71" i="1"/>
  <c r="Q70" i="1"/>
  <c r="S70" i="1" s="1"/>
  <c r="I70" i="1"/>
  <c r="O70" i="1" s="1"/>
  <c r="M69" i="1"/>
  <c r="K69" i="1"/>
  <c r="E69" i="1"/>
  <c r="D69" i="1"/>
  <c r="Q68" i="1"/>
  <c r="I68" i="1"/>
  <c r="O68" i="1" s="1"/>
  <c r="Q67" i="1"/>
  <c r="S67" i="1" s="1"/>
  <c r="I67" i="1"/>
  <c r="Q66" i="1"/>
  <c r="I66" i="1"/>
  <c r="O66" i="1" s="1"/>
  <c r="M65" i="1"/>
  <c r="K65" i="1"/>
  <c r="G65" i="1"/>
  <c r="E65" i="1"/>
  <c r="D65" i="1"/>
  <c r="Q64" i="1"/>
  <c r="S64" i="1" s="1"/>
  <c r="I64" i="1"/>
  <c r="O64" i="1" s="1"/>
  <c r="Q63" i="1"/>
  <c r="I63" i="1"/>
  <c r="O63" i="1" s="1"/>
  <c r="M62" i="1"/>
  <c r="K62" i="1"/>
  <c r="G62" i="1"/>
  <c r="E62" i="1"/>
  <c r="D62" i="1"/>
  <c r="Q61" i="1"/>
  <c r="I61" i="1"/>
  <c r="O61" i="1" s="1"/>
  <c r="Q60" i="1"/>
  <c r="S60" i="1" s="1"/>
  <c r="I60" i="1"/>
  <c r="O60" i="1" s="1"/>
  <c r="Q59" i="1"/>
  <c r="I59" i="1"/>
  <c r="O59" i="1" s="1"/>
  <c r="Q58" i="1"/>
  <c r="S58" i="1" s="1"/>
  <c r="I58" i="1"/>
  <c r="O58" i="1" s="1"/>
  <c r="Q57" i="1"/>
  <c r="I57" i="1"/>
  <c r="O57" i="1" s="1"/>
  <c r="Q56" i="1"/>
  <c r="I56" i="1"/>
  <c r="O56" i="1" s="1"/>
  <c r="M55" i="1"/>
  <c r="K55" i="1"/>
  <c r="G55" i="1"/>
  <c r="E55" i="1"/>
  <c r="D55" i="1"/>
  <c r="Q52" i="1"/>
  <c r="S52" i="1" s="1"/>
  <c r="I52" i="1"/>
  <c r="O52" i="1" s="1"/>
  <c r="Q51" i="1"/>
  <c r="S51" i="1" s="1"/>
  <c r="I51" i="1"/>
  <c r="O51" i="1" s="1"/>
  <c r="Q50" i="1"/>
  <c r="S50" i="1" s="1"/>
  <c r="I50" i="1"/>
  <c r="O50" i="1" s="1"/>
  <c r="Q49" i="1"/>
  <c r="S49" i="1" s="1"/>
  <c r="I49" i="1"/>
  <c r="O49" i="1" s="1"/>
  <c r="Q48" i="1"/>
  <c r="I48" i="1"/>
  <c r="O48" i="1" s="1"/>
  <c r="Q47" i="1"/>
  <c r="I47" i="1"/>
  <c r="O47" i="1" s="1"/>
  <c r="Q46" i="1"/>
  <c r="S46" i="1" s="1"/>
  <c r="I46" i="1"/>
  <c r="O46" i="1" s="1"/>
  <c r="M45" i="1"/>
  <c r="K45" i="1"/>
  <c r="G45" i="1"/>
  <c r="E45" i="1"/>
  <c r="D45" i="1"/>
  <c r="Q44" i="1"/>
  <c r="S44" i="1" s="1"/>
  <c r="I44" i="1"/>
  <c r="O44" i="1" s="1"/>
  <c r="O43" i="1" s="1"/>
  <c r="M43" i="1"/>
  <c r="K43" i="1"/>
  <c r="G43" i="1"/>
  <c r="E43" i="1"/>
  <c r="D43" i="1"/>
  <c r="Q42" i="1"/>
  <c r="I42" i="1"/>
  <c r="O42" i="1" s="1"/>
  <c r="Q41" i="1"/>
  <c r="I41" i="1"/>
  <c r="O41" i="1" s="1"/>
  <c r="M40" i="1"/>
  <c r="K40" i="1"/>
  <c r="G40" i="1"/>
  <c r="E40" i="1"/>
  <c r="D40" i="1"/>
  <c r="Q32" i="1"/>
  <c r="Q31" i="1" s="1"/>
  <c r="I32" i="1"/>
  <c r="O32" i="1" s="1"/>
  <c r="O31" i="1" s="1"/>
  <c r="O30" i="1" s="1"/>
  <c r="M31" i="1"/>
  <c r="M30" i="1" s="1"/>
  <c r="K31" i="1"/>
  <c r="K30" i="1" s="1"/>
  <c r="G31" i="1"/>
  <c r="G30" i="1" s="1"/>
  <c r="E31" i="1"/>
  <c r="E30" i="1" s="1"/>
  <c r="D31" i="1"/>
  <c r="D30" i="1" s="1"/>
  <c r="Q26" i="1"/>
  <c r="O26" i="1"/>
  <c r="M26" i="1"/>
  <c r="K26" i="1"/>
  <c r="I26" i="1"/>
  <c r="G26" i="1"/>
  <c r="E26" i="1"/>
  <c r="D26" i="1"/>
  <c r="Q40" i="1" l="1"/>
  <c r="Q62" i="1"/>
  <c r="I132" i="1"/>
  <c r="I31" i="1"/>
  <c r="I30" i="1" s="1"/>
  <c r="M554" i="1"/>
  <c r="S133" i="1"/>
  <c r="K130" i="1"/>
  <c r="K25" i="1" s="1"/>
  <c r="I250" i="1"/>
  <c r="I248" i="1" s="1"/>
  <c r="I247" i="1" s="1"/>
  <c r="I24" i="1" s="1"/>
  <c r="D584" i="1"/>
  <c r="S63" i="1"/>
  <c r="D130" i="1"/>
  <c r="D25" i="1" s="1"/>
  <c r="D27" i="1"/>
  <c r="M27" i="1"/>
  <c r="K204" i="1"/>
  <c r="K203" i="1" s="1"/>
  <c r="E503" i="1"/>
  <c r="M37" i="1"/>
  <c r="M29" i="1" s="1"/>
  <c r="S41" i="1"/>
  <c r="E37" i="1"/>
  <c r="E29" i="1" s="1"/>
  <c r="G37" i="1"/>
  <c r="G29" i="1" s="1"/>
  <c r="K24" i="1"/>
  <c r="G229" i="1"/>
  <c r="G331" i="1"/>
  <c r="E343" i="1"/>
  <c r="K27" i="1"/>
  <c r="D24" i="1"/>
  <c r="D229" i="1"/>
  <c r="Q304" i="1"/>
  <c r="E24" i="1"/>
  <c r="E331" i="1"/>
  <c r="G24" i="1"/>
  <c r="Q45" i="1"/>
  <c r="S45" i="1" s="1"/>
  <c r="D77" i="1"/>
  <c r="M77" i="1"/>
  <c r="I125" i="1"/>
  <c r="I123" i="1" s="1"/>
  <c r="I122" i="1" s="1"/>
  <c r="D204" i="1"/>
  <c r="D203" i="1" s="1"/>
  <c r="O24" i="1"/>
  <c r="I259" i="1"/>
  <c r="I255" i="1" s="1"/>
  <c r="D343" i="1"/>
  <c r="M343" i="1"/>
  <c r="M23" i="1" s="1"/>
  <c r="D503" i="1"/>
  <c r="D502" i="1" s="1"/>
  <c r="K584" i="1"/>
  <c r="G27" i="1"/>
  <c r="I69" i="1"/>
  <c r="E27" i="1"/>
  <c r="E299" i="1"/>
  <c r="E292" i="1" s="1"/>
  <c r="G520" i="1"/>
  <c r="M54" i="1"/>
  <c r="K77" i="1"/>
  <c r="I78" i="1"/>
  <c r="M24" i="1"/>
  <c r="S126" i="1"/>
  <c r="M130" i="1"/>
  <c r="M25" i="1" s="1"/>
  <c r="I134" i="1"/>
  <c r="E229" i="1"/>
  <c r="D331" i="1"/>
  <c r="D520" i="1"/>
  <c r="I562" i="1"/>
  <c r="G569" i="1"/>
  <c r="M584" i="1"/>
  <c r="I43" i="1"/>
  <c r="E54" i="1"/>
  <c r="I62" i="1"/>
  <c r="O62" i="1"/>
  <c r="E77" i="1"/>
  <c r="K520" i="1"/>
  <c r="E520" i="1"/>
  <c r="O569" i="1"/>
  <c r="G584" i="1"/>
  <c r="D37" i="1"/>
  <c r="D29" i="1" s="1"/>
  <c r="K37" i="1"/>
  <c r="K29" i="1" s="1"/>
  <c r="Q91" i="1"/>
  <c r="S91" i="1" s="1"/>
  <c r="M299" i="1"/>
  <c r="M292" i="1" s="1"/>
  <c r="K299" i="1"/>
  <c r="K292" i="1" s="1"/>
  <c r="K291" i="1" s="1"/>
  <c r="G343" i="1"/>
  <c r="O515" i="1"/>
  <c r="O510" i="1" s="1"/>
  <c r="O503" i="1" s="1"/>
  <c r="I559" i="1"/>
  <c r="I554" i="1" s="1"/>
  <c r="I586" i="1"/>
  <c r="O91" i="1"/>
  <c r="M204" i="1"/>
  <c r="O263" i="1"/>
  <c r="O262" i="1" s="1"/>
  <c r="I262" i="1"/>
  <c r="I40" i="1"/>
  <c r="O40" i="1"/>
  <c r="Q43" i="1"/>
  <c r="S43" i="1" s="1"/>
  <c r="I45" i="1"/>
  <c r="G54" i="1"/>
  <c r="I65" i="1"/>
  <c r="O71" i="1"/>
  <c r="O69" i="1" s="1"/>
  <c r="O80" i="1"/>
  <c r="O78" i="1" s="1"/>
  <c r="I91" i="1"/>
  <c r="E130" i="1"/>
  <c r="E25" i="1" s="1"/>
  <c r="O136" i="1"/>
  <c r="O134" i="1" s="1"/>
  <c r="Q421" i="1"/>
  <c r="S423" i="1"/>
  <c r="D569" i="1"/>
  <c r="D568" i="1" s="1"/>
  <c r="K569" i="1"/>
  <c r="S587" i="1"/>
  <c r="Q586" i="1"/>
  <c r="S586" i="1" s="1"/>
  <c r="E204" i="1"/>
  <c r="Q55" i="1"/>
  <c r="S55" i="1" s="1"/>
  <c r="D54" i="1"/>
  <c r="K54" i="1"/>
  <c r="G77" i="1"/>
  <c r="G130" i="1"/>
  <c r="Q259" i="1"/>
  <c r="Q255" i="1" s="1"/>
  <c r="S260" i="1"/>
  <c r="I421" i="1"/>
  <c r="I417" i="1" s="1"/>
  <c r="O422" i="1"/>
  <c r="O421" i="1" s="1"/>
  <c r="O417" i="1" s="1"/>
  <c r="I515" i="1"/>
  <c r="I510" i="1" s="1"/>
  <c r="I503" i="1" s="1"/>
  <c r="I614" i="1"/>
  <c r="O616" i="1"/>
  <c r="Q515" i="1"/>
  <c r="Q510" i="1" s="1"/>
  <c r="S517" i="1"/>
  <c r="I55" i="1"/>
  <c r="Q78" i="1"/>
  <c r="S78" i="1" s="1"/>
  <c r="Q250" i="1"/>
  <c r="S250" i="1" s="1"/>
  <c r="S251" i="1"/>
  <c r="O341" i="1"/>
  <c r="O338" i="1" s="1"/>
  <c r="I338" i="1"/>
  <c r="G204" i="1"/>
  <c r="G203" i="1" s="1"/>
  <c r="O204" i="1"/>
  <c r="G299" i="1"/>
  <c r="G292" i="1" s="1"/>
  <c r="D299" i="1"/>
  <c r="D292" i="1" s="1"/>
  <c r="K503" i="1"/>
  <c r="K502" i="1" s="1"/>
  <c r="I521" i="1"/>
  <c r="E569" i="1"/>
  <c r="M569" i="1"/>
  <c r="I216" i="1"/>
  <c r="I211" i="1" s="1"/>
  <c r="I204" i="1" s="1"/>
  <c r="I301" i="1"/>
  <c r="M503" i="1"/>
  <c r="M502" i="1" s="1"/>
  <c r="O521" i="1"/>
  <c r="O614" i="1"/>
  <c r="K343" i="1"/>
  <c r="G503" i="1"/>
  <c r="O562" i="1"/>
  <c r="I569" i="1"/>
  <c r="E584" i="1"/>
  <c r="Q30" i="1"/>
  <c r="O45" i="1"/>
  <c r="O37" i="1" s="1"/>
  <c r="O29" i="1" s="1"/>
  <c r="O55" i="1"/>
  <c r="S139" i="1"/>
  <c r="S157" i="1"/>
  <c r="S173" i="1"/>
  <c r="S185" i="1"/>
  <c r="O233" i="1"/>
  <c r="O230" i="1" s="1"/>
  <c r="I230" i="1"/>
  <c r="S387" i="1"/>
  <c r="S40" i="1"/>
  <c r="S42" i="1"/>
  <c r="S47" i="1"/>
  <c r="S57" i="1"/>
  <c r="S59" i="1"/>
  <c r="S61" i="1"/>
  <c r="S66" i="1"/>
  <c r="O67" i="1"/>
  <c r="O65" i="1" s="1"/>
  <c r="Q69" i="1"/>
  <c r="S80" i="1"/>
  <c r="S82" i="1"/>
  <c r="S84" i="1"/>
  <c r="S86" i="1"/>
  <c r="S88" i="1"/>
  <c r="S95" i="1"/>
  <c r="S97" i="1"/>
  <c r="S99" i="1"/>
  <c r="Q123" i="1"/>
  <c r="S125" i="1"/>
  <c r="Q137" i="1"/>
  <c r="Q146" i="1"/>
  <c r="S147" i="1"/>
  <c r="S155" i="1"/>
  <c r="S163" i="1"/>
  <c r="S171" i="1"/>
  <c r="S179" i="1"/>
  <c r="S191" i="1"/>
  <c r="Q216" i="1"/>
  <c r="S217" i="1"/>
  <c r="Q223" i="1"/>
  <c r="S224" i="1"/>
  <c r="Q238" i="1"/>
  <c r="S239" i="1"/>
  <c r="S62" i="1"/>
  <c r="I106" i="1"/>
  <c r="O108" i="1"/>
  <c r="S149" i="1"/>
  <c r="S226" i="1"/>
  <c r="S379" i="1"/>
  <c r="Q65" i="1"/>
  <c r="O106" i="1"/>
  <c r="S110" i="1"/>
  <c r="I137" i="1"/>
  <c r="O137" i="1"/>
  <c r="S143" i="1"/>
  <c r="I146" i="1"/>
  <c r="O148" i="1"/>
  <c r="O146" i="1" s="1"/>
  <c r="S153" i="1"/>
  <c r="S161" i="1"/>
  <c r="S169" i="1"/>
  <c r="S177" i="1"/>
  <c r="S189" i="1"/>
  <c r="S197" i="1"/>
  <c r="S201" i="1"/>
  <c r="I223" i="1"/>
  <c r="I219" i="1" s="1"/>
  <c r="O225" i="1"/>
  <c r="O223" i="1" s="1"/>
  <c r="O219" i="1" s="1"/>
  <c r="Q230" i="1"/>
  <c r="S234" i="1"/>
  <c r="S165" i="1"/>
  <c r="S193" i="1"/>
  <c r="S241" i="1"/>
  <c r="Q106" i="1"/>
  <c r="S107" i="1"/>
  <c r="S132" i="1"/>
  <c r="S141" i="1"/>
  <c r="S151" i="1"/>
  <c r="S159" i="1"/>
  <c r="S167" i="1"/>
  <c r="S175" i="1"/>
  <c r="S187" i="1"/>
  <c r="S195" i="1"/>
  <c r="S199" i="1"/>
  <c r="M203" i="1"/>
  <c r="S232" i="1"/>
  <c r="S274" i="1"/>
  <c r="Q262" i="1"/>
  <c r="S282" i="1"/>
  <c r="Q134" i="1"/>
  <c r="S276" i="1"/>
  <c r="S284" i="1"/>
  <c r="S434" i="1"/>
  <c r="S235" i="1"/>
  <c r="I238" i="1"/>
  <c r="O240" i="1"/>
  <c r="O238" i="1" s="1"/>
  <c r="S270" i="1"/>
  <c r="S278" i="1"/>
  <c r="S286" i="1"/>
  <c r="O305" i="1"/>
  <c r="O304" i="1" s="1"/>
  <c r="I304" i="1"/>
  <c r="S323" i="1"/>
  <c r="S334" i="1"/>
  <c r="Q332" i="1"/>
  <c r="Q344" i="1"/>
  <c r="S345" i="1"/>
  <c r="S272" i="1"/>
  <c r="S280" i="1"/>
  <c r="S288" i="1"/>
  <c r="S290" i="1"/>
  <c r="Q301" i="1"/>
  <c r="S302" i="1"/>
  <c r="I307" i="1"/>
  <c r="S393" i="1"/>
  <c r="O307" i="1"/>
  <c r="S329" i="1"/>
  <c r="I344" i="1"/>
  <c r="O346" i="1"/>
  <c r="O344" i="1" s="1"/>
  <c r="S358" i="1"/>
  <c r="S381" i="1"/>
  <c r="S440" i="1"/>
  <c r="S448" i="1"/>
  <c r="S456" i="1"/>
  <c r="S500" i="1"/>
  <c r="I532" i="1"/>
  <c r="O534" i="1"/>
  <c r="O532" i="1" s="1"/>
  <c r="Q307" i="1"/>
  <c r="S327" i="1"/>
  <c r="I332" i="1"/>
  <c r="O332" i="1"/>
  <c r="S360" i="1"/>
  <c r="I363" i="1"/>
  <c r="O365" i="1"/>
  <c r="O363" i="1" s="1"/>
  <c r="Q363" i="1"/>
  <c r="S375" i="1"/>
  <c r="S383" i="1"/>
  <c r="S438" i="1"/>
  <c r="S325" i="1"/>
  <c r="S348" i="1"/>
  <c r="S377" i="1"/>
  <c r="S385" i="1"/>
  <c r="I388" i="1"/>
  <c r="O390" i="1"/>
  <c r="O388" i="1" s="1"/>
  <c r="Q388" i="1"/>
  <c r="S391" i="1"/>
  <c r="I425" i="1"/>
  <c r="O427" i="1"/>
  <c r="O425" i="1" s="1"/>
  <c r="S436" i="1"/>
  <c r="Q338" i="1"/>
  <c r="S446" i="1"/>
  <c r="S454" i="1"/>
  <c r="S542" i="1"/>
  <c r="I596" i="1"/>
  <c r="I592" i="1" s="1"/>
  <c r="O598" i="1"/>
  <c r="O596" i="1" s="1"/>
  <c r="O592" i="1" s="1"/>
  <c r="S599" i="1"/>
  <c r="S354" i="1"/>
  <c r="S356" i="1"/>
  <c r="S396" i="1"/>
  <c r="S398" i="1"/>
  <c r="S400" i="1"/>
  <c r="Q425" i="1"/>
  <c r="S426" i="1"/>
  <c r="S428" i="1"/>
  <c r="S430" i="1"/>
  <c r="S432" i="1"/>
  <c r="S444" i="1"/>
  <c r="S452" i="1"/>
  <c r="S460" i="1"/>
  <c r="S498" i="1"/>
  <c r="S442" i="1"/>
  <c r="S450" i="1"/>
  <c r="S458" i="1"/>
  <c r="Q539" i="1"/>
  <c r="S540" i="1"/>
  <c r="G554" i="1"/>
  <c r="O554" i="1"/>
  <c r="Q589" i="1"/>
  <c r="S590" i="1"/>
  <c r="I539" i="1"/>
  <c r="I535" i="1" s="1"/>
  <c r="O541" i="1"/>
  <c r="O539" i="1" s="1"/>
  <c r="O535" i="1" s="1"/>
  <c r="S546" i="1"/>
  <c r="I589" i="1"/>
  <c r="O591" i="1"/>
  <c r="O589" i="1" s="1"/>
  <c r="O584" i="1" s="1"/>
  <c r="Q614" i="1"/>
  <c r="Q532" i="1"/>
  <c r="S533" i="1"/>
  <c r="S544" i="1"/>
  <c r="Q596" i="1"/>
  <c r="S597" i="1"/>
  <c r="Q521" i="1"/>
  <c r="Q559" i="1"/>
  <c r="Q562" i="1"/>
  <c r="S582" i="1"/>
  <c r="Q581" i="1"/>
  <c r="I130" i="1" l="1"/>
  <c r="D23" i="1"/>
  <c r="K23" i="1"/>
  <c r="Q37" i="1"/>
  <c r="Q29" i="1" s="1"/>
  <c r="S259" i="1"/>
  <c r="E502" i="1"/>
  <c r="M291" i="1"/>
  <c r="E23" i="1"/>
  <c r="M568" i="1"/>
  <c r="D22" i="1"/>
  <c r="G22" i="1"/>
  <c r="D28" i="1"/>
  <c r="E291" i="1"/>
  <c r="I584" i="1"/>
  <c r="I568" i="1" s="1"/>
  <c r="D291" i="1"/>
  <c r="G28" i="1"/>
  <c r="K21" i="1"/>
  <c r="K28" i="1"/>
  <c r="E21" i="1"/>
  <c r="I520" i="1"/>
  <c r="I502" i="1" s="1"/>
  <c r="G291" i="1"/>
  <c r="G23" i="1"/>
  <c r="K568" i="1"/>
  <c r="O331" i="1"/>
  <c r="D21" i="1"/>
  <c r="E568" i="1"/>
  <c r="K22" i="1"/>
  <c r="G568" i="1"/>
  <c r="G502" i="1"/>
  <c r="E203" i="1"/>
  <c r="I25" i="1"/>
  <c r="I54" i="1"/>
  <c r="O568" i="1"/>
  <c r="E28" i="1"/>
  <c r="I37" i="1"/>
  <c r="I29" i="1" s="1"/>
  <c r="M21" i="1"/>
  <c r="M22" i="1"/>
  <c r="O343" i="1"/>
  <c r="Q248" i="1"/>
  <c r="Q247" i="1" s="1"/>
  <c r="O130" i="1"/>
  <c r="O25" i="1" s="1"/>
  <c r="O299" i="1"/>
  <c r="O292" i="1" s="1"/>
  <c r="I331" i="1"/>
  <c r="O27" i="1"/>
  <c r="I77" i="1"/>
  <c r="M28" i="1"/>
  <c r="S421" i="1"/>
  <c r="Q417" i="1"/>
  <c r="S417" i="1" s="1"/>
  <c r="O520" i="1"/>
  <c r="O502" i="1" s="1"/>
  <c r="G21" i="1"/>
  <c r="E22" i="1"/>
  <c r="S425" i="1"/>
  <c r="G25" i="1"/>
  <c r="S562" i="1"/>
  <c r="S596" i="1"/>
  <c r="Q592" i="1"/>
  <c r="S589" i="1"/>
  <c r="Q584" i="1"/>
  <c r="S332" i="1"/>
  <c r="Q331" i="1"/>
  <c r="S134" i="1"/>
  <c r="S106" i="1"/>
  <c r="I27" i="1"/>
  <c r="S65" i="1"/>
  <c r="Q130" i="1"/>
  <c r="S137" i="1"/>
  <c r="S69" i="1"/>
  <c r="O77" i="1"/>
  <c r="S307" i="1"/>
  <c r="S262" i="1"/>
  <c r="Q122" i="1"/>
  <c r="S123" i="1"/>
  <c r="O229" i="1"/>
  <c r="O203" i="1" s="1"/>
  <c r="S559" i="1"/>
  <c r="S532" i="1"/>
  <c r="S614" i="1"/>
  <c r="S539" i="1"/>
  <c r="Q535" i="1"/>
  <c r="S388" i="1"/>
  <c r="S363" i="1"/>
  <c r="I343" i="1"/>
  <c r="I299" i="1"/>
  <c r="I292" i="1" s="1"/>
  <c r="S255" i="1"/>
  <c r="S230" i="1"/>
  <c r="Q229" i="1"/>
  <c r="S216" i="1"/>
  <c r="Q211" i="1"/>
  <c r="O54" i="1"/>
  <c r="S238" i="1"/>
  <c r="Q576" i="1"/>
  <c r="S581" i="1"/>
  <c r="S521" i="1"/>
  <c r="Q520" i="1"/>
  <c r="Q554" i="1"/>
  <c r="Q503" i="1"/>
  <c r="S338" i="1"/>
  <c r="S301" i="1"/>
  <c r="Q299" i="1"/>
  <c r="S344" i="1"/>
  <c r="Q343" i="1"/>
  <c r="S223" i="1"/>
  <c r="Q219" i="1"/>
  <c r="S146" i="1"/>
  <c r="Q27" i="1"/>
  <c r="I229" i="1"/>
  <c r="Q77" i="1"/>
  <c r="Q54" i="1"/>
  <c r="S37" i="1" l="1"/>
  <c r="S248" i="1"/>
  <c r="E20" i="1"/>
  <c r="G20" i="1"/>
  <c r="D20" i="1"/>
  <c r="I22" i="1"/>
  <c r="I28" i="1"/>
  <c r="O22" i="1"/>
  <c r="O291" i="1"/>
  <c r="O21" i="1"/>
  <c r="K20" i="1"/>
  <c r="I21" i="1"/>
  <c r="M20" i="1"/>
  <c r="I23" i="1"/>
  <c r="Q502" i="1"/>
  <c r="S130" i="1"/>
  <c r="Q25" i="1"/>
  <c r="S247" i="1"/>
  <c r="S343" i="1"/>
  <c r="S229" i="1"/>
  <c r="S535" i="1"/>
  <c r="S29" i="1"/>
  <c r="Q28" i="1"/>
  <c r="S122" i="1"/>
  <c r="Q24" i="1"/>
  <c r="S331" i="1"/>
  <c r="S584" i="1"/>
  <c r="O28" i="1"/>
  <c r="S27" i="1"/>
  <c r="S299" i="1"/>
  <c r="Q292" i="1"/>
  <c r="I203" i="1"/>
  <c r="S54" i="1"/>
  <c r="Q22" i="1"/>
  <c r="S554" i="1"/>
  <c r="I291" i="1"/>
  <c r="S592" i="1"/>
  <c r="S77" i="1"/>
  <c r="Q23" i="1"/>
  <c r="S219" i="1"/>
  <c r="S520" i="1"/>
  <c r="S576" i="1"/>
  <c r="Q569" i="1"/>
  <c r="S211" i="1"/>
  <c r="Q204" i="1"/>
  <c r="O23" i="1"/>
  <c r="O20" i="1" l="1"/>
  <c r="I20" i="1"/>
  <c r="Q21" i="1"/>
  <c r="S21" i="1" s="1"/>
  <c r="S23" i="1"/>
  <c r="S22" i="1"/>
  <c r="S292" i="1"/>
  <c r="Q291" i="1"/>
  <c r="S502" i="1"/>
  <c r="S204" i="1"/>
  <c r="Q203" i="1"/>
  <c r="S569" i="1"/>
  <c r="Q568" i="1"/>
  <c r="S24" i="1"/>
  <c r="S28" i="1"/>
  <c r="S25" i="1"/>
  <c r="Q20" i="1" l="1"/>
  <c r="S203" i="1"/>
  <c r="S568" i="1"/>
  <c r="S20" i="1"/>
  <c r="S291" i="1"/>
</calcChain>
</file>

<file path=xl/sharedStrings.xml><?xml version="1.0" encoding="utf-8"?>
<sst xmlns="http://schemas.openxmlformats.org/spreadsheetml/2006/main" count="6723" uniqueCount="1136">
  <si>
    <t>Приложение  № 2</t>
  </si>
  <si>
    <t>к приказу Минэнерго России</t>
  </si>
  <si>
    <t>от «___» ___ 2017 г. №______</t>
  </si>
  <si>
    <t>Форма 2. Отчет об исполнении плана освоения капитальных вложений по инвестиционным проектам инвестиционной программы</t>
  </si>
  <si>
    <t>за 2019 год</t>
  </si>
  <si>
    <t>Отчет  о реализации инвестиционной программы  акционерного общества "Дальневосточная генерирующая компания"</t>
  </si>
  <si>
    <t xml:space="preserve">                 полное наименование субъекта электроэнергетики</t>
  </si>
  <si>
    <t>Год формирования информации: 2020 год</t>
  </si>
  <si>
    <t>Утвержденные плановые значения показателей приведены в соответствии с  приказом Минэнерго России от 12.12.2019 № 23@</t>
  </si>
  <si>
    <t xml:space="preserve">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</si>
  <si>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</si>
  <si>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</si>
  <si>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</si>
  <si>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</si>
  <si>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Оценка полной стоимости в прогнозных ценах соответствующих лет, млн. рублей (без НДС)</t>
  </si>
  <si>
    <t xml:space="preserve">Фактический объем освоения капитальных вложений на 01.01.2019, млн рублей 
(без НДС) </t>
  </si>
  <si>
    <t xml:space="preserve">Остаток освоения капитальных вложений 
на 01.01.2019,  млн рублей (без НДС) </t>
  </si>
  <si>
    <t>Освоение капитальных вложений 2019года, млн рублей  (без НДС)</t>
  </si>
  <si>
    <t xml:space="preserve">Остаток освоения капитальных вложений 
на 01.01.2020,  млн рублей 
(без НДС) </t>
  </si>
  <si>
    <t>Отклонение от плана освоения 2019 года</t>
  </si>
  <si>
    <t>Причины отклонений</t>
  </si>
  <si>
    <t>План</t>
  </si>
  <si>
    <t>Факт</t>
  </si>
  <si>
    <t>млн рублей (без НДС)</t>
  </si>
  <si>
    <t>%</t>
  </si>
  <si>
    <t>в базисном уровне цен</t>
  </si>
  <si>
    <t>в прогнозных ценах соответствующих лет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</si>
  <si>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</si>
  <si>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</si>
  <si>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</si>
  <si>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</si>
  <si>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</si>
  <si>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</si>
  <si>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</si>
  <si>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</si>
  <si>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</si>
  <si>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</si>
  <si>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</si>
  <si>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</si>
  <si>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</si>
  <si>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</si>
  <si>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</si>
  <si>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</si>
  <si>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</si>
  <si>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</si>
  <si>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</si>
  <si>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</si>
  <si>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</si>
  <si>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</si>
  <si>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</si>
  <si>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</si>
  <si>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</si>
  <si>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</si>
  <si>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</si>
  <si>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</si>
  <si>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</si>
  <si>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</si>
  <si>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</si>
  <si>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</si>
  <si>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</si>
  <si>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</si>
  <si>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</si>
  <si>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</si>
  <si>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</si>
  <si>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</si>
  <si>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</si>
  <si>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</si>
  <si>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</si>
  <si>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</si>
  <si>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</si>
  <si>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</si>
  <si>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</si>
  <si>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</si>
  <si>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</si>
  <si>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</si>
  <si>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</si>
  <si>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</si>
  <si>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</si>
  <si>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</si>
  <si>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</si>
  <si>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</si>
  <si>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</si>
  <si>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</si>
  <si>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</si>
  <si>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</si>
  <si>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</si>
  <si>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</si>
  <si>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</si>
  <si>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</si>
  <si>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</si>
  <si>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</si>
  <si>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Строительство ПНС-324 (450 Гкал/час) ХТС</t>
  </si>
  <si>
    <t>F_505-ХТСКх-20тп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</si>
  <si>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</si>
  <si>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</si>
  <si>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</si>
  <si>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</si>
  <si>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</si>
  <si>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</si>
  <si>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</si>
  <si>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</si>
  <si>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</si>
  <si>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</si>
  <si>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</si>
  <si>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</si>
  <si>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</si>
  <si>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</si>
  <si>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</si>
  <si>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</si>
  <si>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</si>
  <si>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</si>
  <si>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</si>
  <si>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</si>
  <si>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</si>
  <si>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</si>
  <si>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</si>
  <si>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</si>
  <si>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</si>
  <si>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</si>
  <si>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</si>
  <si>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</si>
  <si>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</si>
  <si>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</si>
  <si>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тепловой изоляции вывода III очереди КТЭЦ-2  (ППУ с покрывным слоем ТИАЛ-ЛЦ).(СП КТС)</t>
  </si>
  <si>
    <t>F_505-ХТСКх-26-2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</si>
  <si>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</si>
  <si>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</si>
  <si>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</si>
  <si>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</si>
  <si>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</si>
  <si>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</si>
  <si>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 xml:space="preserve">Реконструкция дамбы золоотвала №2, секция 1 "Хабаровской ТЭЦ-3" </t>
  </si>
  <si>
    <t>J_505-ХГ-138</t>
  </si>
  <si>
    <t>Реконструкция системы сброса сточных вод золоотвала Комсомольской ТЭЦ-2</t>
  </si>
  <si>
    <t>I_505-ХГ-90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</si>
  <si>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</si>
  <si>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</si>
  <si>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</si>
  <si>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</si>
  <si>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</si>
  <si>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</si>
  <si>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</si>
  <si>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</si>
  <si>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</si>
  <si>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</si>
  <si>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10 БКЗ-210-140 Хабаровской ТЭЦ-1</t>
  </si>
  <si>
    <t>H_505-ХГ-65</t>
  </si>
  <si>
    <t>Модернизация турбоагрегата ст. № 8 Т-100/130 Хабаровской ТЭЦ-1</t>
  </si>
  <si>
    <t>I_505-ХГ-119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</si>
  <si>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</si>
  <si>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</si>
  <si>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</si>
  <si>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</si>
  <si>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</si>
  <si>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</si>
  <si>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</si>
  <si>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</si>
  <si>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</si>
  <si>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</si>
  <si>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</si>
  <si>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</si>
  <si>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</si>
  <si>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</si>
  <si>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</si>
  <si>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</si>
  <si>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</si>
  <si>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</si>
  <si>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</si>
  <si>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</si>
  <si>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</si>
  <si>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</si>
  <si>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</si>
  <si>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</si>
  <si>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№12 г. Комсомольск-на-Амуре.(СП КТС)</t>
  </si>
  <si>
    <t>H_505-ХТСКх-9-40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</si>
  <si>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</si>
  <si>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</si>
  <si>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</si>
  <si>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</si>
  <si>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</si>
  <si>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</si>
  <si>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</si>
  <si>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</si>
  <si>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</si>
  <si>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</si>
  <si>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</si>
  <si>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</si>
  <si>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</si>
  <si>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</si>
  <si>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</si>
  <si>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</si>
  <si>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тепломагистрали№21 г. Хабаровск. СП ХТС</t>
  </si>
  <si>
    <t>H_505-ХТСКх-10-22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</si>
  <si>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</si>
  <si>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</si>
  <si>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</si>
  <si>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</si>
  <si>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</si>
  <si>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</si>
  <si>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</si>
  <si>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</si>
  <si>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</si>
  <si>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</si>
  <si>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</si>
  <si>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</si>
  <si>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</si>
  <si>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</si>
  <si>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Замена измерительных трансформаторов тока на ХТЭЦ-3, КТЭЦ-1, КТЭЦ-2, КТЭЦ-3, МГРЭС</t>
  </si>
  <si>
    <t>F_505-ХГ-34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</si>
  <si>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</si>
  <si>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</si>
  <si>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</si>
  <si>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</si>
  <si>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</si>
  <si>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</si>
  <si>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</si>
  <si>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</si>
  <si>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</si>
  <si>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</si>
  <si>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</si>
  <si>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</si>
  <si>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Замена трансформатора ТДЦ-125000/110 на трансформатор ТДЦ-160000/110 ХТЭЦ-1, 1 шт.</t>
  </si>
  <si>
    <t>K_505-ХГ-147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</si>
  <si>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</si>
  <si>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</si>
  <si>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</si>
  <si>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</si>
  <si>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Монтаж частотного привода на подпиточные насосы теплосети Хабаровской ТЭЦ-2</t>
  </si>
  <si>
    <t>H_505-ХТСКх-37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</si>
  <si>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</si>
  <si>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</si>
  <si>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</si>
  <si>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</si>
  <si>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</si>
  <si>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</si>
  <si>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</si>
  <si>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</si>
  <si>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</si>
  <si>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</si>
  <si>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</si>
  <si>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</si>
  <si>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</si>
  <si>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</si>
  <si>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</si>
  <si>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</si>
  <si>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</si>
  <si>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</si>
  <si>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</si>
  <si>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</si>
  <si>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</si>
  <si>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</si>
  <si>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</si>
  <si>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</si>
  <si>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</si>
  <si>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</si>
  <si>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</si>
  <si>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</si>
  <si>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</si>
  <si>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</si>
  <si>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</si>
  <si>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</si>
  <si>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</si>
  <si>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</si>
  <si>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</si>
  <si>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</si>
  <si>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</si>
  <si>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</si>
  <si>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</si>
  <si>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</si>
  <si>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</si>
  <si>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</si>
  <si>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</si>
  <si>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</si>
  <si>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</si>
  <si>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</si>
  <si>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</si>
  <si>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</si>
  <si>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</si>
  <si>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</si>
  <si>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</si>
  <si>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</si>
  <si>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</si>
  <si>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</si>
  <si>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</si>
  <si>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</si>
  <si>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</si>
  <si>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</si>
  <si>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</si>
  <si>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</si>
  <si>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</si>
  <si>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</si>
  <si>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</si>
  <si>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</si>
  <si>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</si>
  <si>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</si>
  <si>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</si>
  <si>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</si>
  <si>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</si>
  <si>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</si>
  <si>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</si>
  <si>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</si>
  <si>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</si>
  <si>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</si>
  <si>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</si>
  <si>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</si>
  <si>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</si>
  <si>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</si>
  <si>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</si>
  <si>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</si>
  <si>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</si>
  <si>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</si>
  <si>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</si>
  <si>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</si>
  <si>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</si>
  <si>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</si>
  <si>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</si>
  <si>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</si>
  <si>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</si>
  <si>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</si>
  <si>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</si>
  <si>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</si>
  <si>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</si>
  <si>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</si>
  <si>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</si>
  <si>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</si>
  <si>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</si>
  <si>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</si>
  <si>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</si>
  <si>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</si>
  <si>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</si>
  <si>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</si>
  <si>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</si>
  <si>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</si>
  <si>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</si>
  <si>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</si>
  <si>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</si>
  <si>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</si>
  <si>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</si>
  <si>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</si>
  <si>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</si>
  <si>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</si>
  <si>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</si>
  <si>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</si>
  <si>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</si>
  <si>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</si>
  <si>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 установки для очистки турбинного масла ОТМ-250, СП Амурская ТЭЦ, кол-во 2 шт.</t>
  </si>
  <si>
    <t>J_505-ХГ-45-310</t>
  </si>
  <si>
    <t>Покупка измерителя параметров микроклимата "Метеоскоп-М" СП Хабаровская ТЭЦ-1, кол-во 1 шт.</t>
  </si>
  <si>
    <t>J_505-ХГ-45-307</t>
  </si>
  <si>
    <t>Покупка метеостанции многофункциональной Davis 6152CEU-VantageСП Николаевская ТЭЦ, кол-во 2 шт.</t>
  </si>
  <si>
    <t>J_505-ХГ-45-308</t>
  </si>
  <si>
    <t>Покупка установки леспожарной ранцевой  "Ангара" СП Николаевская ТЭЦ, кол-во 1 шт.</t>
  </si>
  <si>
    <t>J_505-ХГ-45-309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</si>
  <si>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</si>
  <si>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</si>
  <si>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</si>
  <si>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</si>
  <si>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</si>
  <si>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</si>
  <si>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 автомобиля УАЗ Патриот ХТС, 2 шт., КТС-1 шт</t>
  </si>
  <si>
    <t>F_505-ХТСКх-34-10</t>
  </si>
  <si>
    <t>Покупка  автомобиля УАЗ-39094 КТС, 3 шт.,ХТС-3 шт, ХТЭЦ-2 - 1 шт</t>
  </si>
  <si>
    <t>F_505-ХТСКх-34-11</t>
  </si>
  <si>
    <t>Покупка экскаватора ХИТАЧИ, СП КТС кол-во  2шт.</t>
  </si>
  <si>
    <t>H_505-ХТСКх-34-20</t>
  </si>
  <si>
    <t>Покупка робота-тренажера "Гоша" КТС, 1 шт.</t>
  </si>
  <si>
    <t>H_505-ХТСКх-34-21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</si>
  <si>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</si>
  <si>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</si>
  <si>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</si>
  <si>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</si>
  <si>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</si>
  <si>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</si>
  <si>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</si>
  <si>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</si>
  <si>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</si>
  <si>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</si>
  <si>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</si>
  <si>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</si>
  <si>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</si>
  <si>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</si>
  <si>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Покупка кофемашины, Исполнительный аппарат АО "ДГК" кол-во 1 шт</t>
  </si>
  <si>
    <t>K_505-ИА-1-67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</si>
  <si>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</si>
  <si>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</si>
  <si>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</si>
  <si>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</si>
  <si>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</si>
  <si>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</si>
  <si>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</si>
  <si>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</si>
  <si>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</si>
  <si>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</si>
  <si>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</si>
  <si>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</si>
  <si>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</si>
  <si>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</si>
  <si>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</si>
  <si>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</si>
  <si>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</si>
  <si>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</si>
  <si>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</si>
  <si>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</si>
  <si>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</si>
  <si>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</si>
  <si>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</si>
  <si>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</si>
  <si>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</si>
  <si>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</si>
  <si>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</si>
  <si>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</si>
  <si>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>2.2.2</t>
  </si>
  <si>
    <t>2.2.3</t>
  </si>
  <si>
    <t>2.2.4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</si>
  <si>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</si>
  <si>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</si>
  <si>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</si>
  <si>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</si>
  <si>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</si>
  <si>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</si>
  <si>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</si>
  <si>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</si>
  <si>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</si>
  <si>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</si>
  <si>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2.3</t>
  </si>
  <si>
    <t>2.3.1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</si>
  <si>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</si>
  <si>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</si>
  <si>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</si>
  <si>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</si>
  <si>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</si>
  <si>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</si>
  <si>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Модернизация котлоагрегата ст. №4 .БТЭЦ</t>
  </si>
  <si>
    <t>I_505-АГ-59</t>
  </si>
  <si>
    <t>Модернизация узлов турбоагрегата и/с ст №3 БТЭЦ</t>
  </si>
  <si>
    <t>H_505-АГ-34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</si>
  <si>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</si>
  <si>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</si>
  <si>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</si>
  <si>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</si>
  <si>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</si>
  <si>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</si>
  <si>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</si>
  <si>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</si>
  <si>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</si>
  <si>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Замена выключателей МКП-110 на ВЭБ-110 РГРЭС, 2 шт.</t>
  </si>
  <si>
    <t>F_505-АГ-13</t>
  </si>
  <si>
    <t>Монтаж  весов  конвейерных АКВС-1 РГРЭС (1 шт)</t>
  </si>
  <si>
    <t>I_505-АГ-60</t>
  </si>
  <si>
    <t>Установка зарезонансного балансировочного станка ВМ-3000 «Диамех2000» СП БТЭЦ</t>
  </si>
  <si>
    <t>I_505-АГ-61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</si>
  <si>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</si>
  <si>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</si>
  <si>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</si>
  <si>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</si>
  <si>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2.4</t>
  </si>
  <si>
    <t>2.4.1</t>
  </si>
  <si>
    <t>г. Благовещенск</t>
  </si>
  <si>
    <t>2.4.1.1</t>
  </si>
  <si>
    <t>2.4.1.2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</si>
  <si>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</si>
  <si>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</si>
  <si>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</si>
  <si>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</si>
  <si>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</si>
  <si>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</si>
  <si>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</si>
  <si>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</si>
  <si>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</si>
  <si>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</si>
  <si>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</si>
  <si>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</si>
  <si>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</si>
  <si>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</si>
  <si>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 xml:space="preserve">Покупка МФУ монохромное, СП БТЭЦ кол-во  26 шт. </t>
  </si>
  <si>
    <t>F_505-АГ-27-1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</si>
  <si>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</si>
  <si>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</si>
  <si>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</si>
  <si>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</si>
  <si>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</si>
  <si>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</si>
  <si>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</si>
  <si>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</si>
  <si>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</si>
  <si>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</si>
  <si>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</si>
  <si>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</si>
  <si>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Покупка автобус среднего класса на 50(30) п/м ПАЗ-4234-04 РГРЭС 1 шт.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</si>
  <si>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</si>
  <si>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</si>
  <si>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</si>
  <si>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</si>
  <si>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</si>
  <si>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</si>
  <si>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</si>
  <si>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</si>
  <si>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</si>
  <si>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</si>
  <si>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</si>
  <si>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</si>
  <si>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</si>
  <si>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</si>
  <si>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</si>
  <si>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</si>
  <si>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</si>
  <si>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</si>
  <si>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</si>
  <si>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</si>
  <si>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</si>
  <si>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</si>
  <si>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</si>
  <si>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</si>
  <si>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</si>
  <si>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</si>
  <si>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</si>
  <si>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</si>
  <si>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</si>
  <si>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</si>
  <si>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</si>
  <si>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</si>
  <si>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</si>
  <si>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</si>
  <si>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</si>
  <si>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</si>
  <si>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</si>
  <si>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инвенторов DC/AC - 220/220В-3000ВА, БТЭЦ (2 шт)</t>
  </si>
  <si>
    <t>J_505-АГ-27-195</t>
  </si>
  <si>
    <t>Покупка Виброизмеритель КВАРЦ-2 СП БТЭЦ (1 шт)</t>
  </si>
  <si>
    <t>I_505-АГ-27-119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</si>
  <si>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</si>
  <si>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</si>
  <si>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</si>
  <si>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</si>
  <si>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</si>
  <si>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</si>
  <si>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</si>
  <si>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</si>
  <si>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</si>
  <si>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</si>
  <si>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</si>
  <si>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</si>
  <si>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</si>
  <si>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</si>
  <si>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3.1.3.3</t>
  </si>
  <si>
    <t>3.1.3.4</t>
  </si>
  <si>
    <t xml:space="preserve">Расширение котельной "Северная" с установкой котла КВГМ-100. (СП ПТС) </t>
  </si>
  <si>
    <t>F_505-ПГт-1тп</t>
  </si>
  <si>
    <t>Модернизация АБ № 1 КЦ № 1 в г. Владивостоке, V = 3000м3 (СП ПТС)</t>
  </si>
  <si>
    <t>H_505-ПГт-31тп</t>
  </si>
  <si>
    <t>3.1.3.5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</si>
  <si>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</si>
  <si>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</si>
  <si>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</si>
  <si>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</si>
  <si>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</si>
  <si>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</si>
  <si>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</si>
  <si>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</si>
  <si>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</si>
  <si>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</si>
  <si>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</si>
  <si>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</si>
  <si>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</si>
  <si>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</si>
  <si>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</si>
  <si>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</si>
  <si>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</si>
  <si>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</si>
  <si>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</si>
  <si>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</si>
  <si>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</si>
  <si>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</si>
  <si>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</si>
  <si>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</si>
  <si>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</si>
  <si>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</si>
  <si>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</si>
  <si>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</si>
  <si>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</si>
  <si>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</si>
  <si>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</si>
  <si>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</si>
  <si>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</si>
  <si>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</si>
  <si>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</si>
  <si>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</si>
  <si>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</si>
  <si>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</si>
  <si>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</si>
  <si>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</si>
  <si>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</si>
  <si>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</si>
  <si>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теплотрассы УТ1229 до УТ1230 ул.Вилкова - ул.Калинина Дн 720х9 L=524 пм</t>
  </si>
  <si>
    <t>I_505-ПГт-116тп</t>
  </si>
  <si>
    <t>3.1.4</t>
  </si>
  <si>
    <t>3.2</t>
  </si>
  <si>
    <t>3.2.1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</si>
  <si>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</si>
  <si>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</si>
  <si>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</si>
  <si>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</si>
  <si>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</si>
  <si>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</si>
  <si>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3.2.2</t>
  </si>
  <si>
    <t>3.2.3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</si>
  <si>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</si>
  <si>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</si>
  <si>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</si>
  <si>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</si>
  <si>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</si>
  <si>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</si>
  <si>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</si>
  <si>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Рекультивация золоотвала Партизанской ГРЭС, S=72 га</t>
  </si>
  <si>
    <t>F_505-ПГг-29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</si>
  <si>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</si>
  <si>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</si>
  <si>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</si>
  <si>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</si>
  <si>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</si>
  <si>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</si>
  <si>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</si>
  <si>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</si>
  <si>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МВ, КПСУ бл. 100,200 (ПримГРЭС)</t>
  </si>
  <si>
    <t>F_505-ЛуТЭК-6</t>
  </si>
  <si>
    <t>Модернизация энергоблока ст № 2 (ПримГРЭС)</t>
  </si>
  <si>
    <t>I_505-ЛуТЭК-74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</si>
  <si>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</si>
  <si>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</si>
  <si>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</si>
  <si>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</si>
  <si>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</si>
  <si>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</si>
  <si>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</si>
  <si>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</si>
  <si>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</si>
  <si>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</si>
  <si>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</si>
  <si>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</si>
  <si>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</si>
  <si>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</si>
  <si>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</si>
  <si>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</si>
  <si>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</si>
  <si>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</si>
  <si>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</si>
  <si>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</si>
  <si>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</si>
  <si>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</si>
  <si>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</si>
  <si>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</si>
  <si>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3.3.2</t>
  </si>
  <si>
    <t>3.3.3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</si>
  <si>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</si>
  <si>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</si>
  <si>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</si>
  <si>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</si>
  <si>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</si>
  <si>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</si>
  <si>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</si>
  <si>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</si>
  <si>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</si>
  <si>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</si>
  <si>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</si>
  <si>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</si>
  <si>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</si>
  <si>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</si>
  <si>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</si>
  <si>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</si>
  <si>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</si>
  <si>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</si>
  <si>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</si>
  <si>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</si>
  <si>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</si>
  <si>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</si>
  <si>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</si>
  <si>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</si>
  <si>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</si>
  <si>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</si>
  <si>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</si>
  <si>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</si>
  <si>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</si>
  <si>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</si>
  <si>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 481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</si>
  <si>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</si>
  <si>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</si>
  <si>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</si>
  <si>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</si>
  <si>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</si>
  <si>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</si>
  <si>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I_505-ПГт-5-65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</si>
  <si>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</si>
  <si>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</si>
  <si>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</si>
  <si>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</si>
  <si>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</si>
  <si>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</si>
  <si>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</si>
  <si>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</si>
  <si>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теплосетевого комплекса в г.Партизанск (СП ПТС) (инвестиционное обеспечение)</t>
  </si>
  <si>
    <t>I_505-ПГт-105</t>
  </si>
  <si>
    <t>3.3.4</t>
  </si>
  <si>
    <t>Установка танзометрических вагонных весов, Артемовская ТЭЦ, 1 шт.</t>
  </si>
  <si>
    <t>H_505-ПГг-64</t>
  </si>
  <si>
    <t>Установка весов конввейерных Артемовской ТЭЦ, 3 шт.</t>
  </si>
  <si>
    <t>H_505-ПГг-65</t>
  </si>
  <si>
    <t>Модернизация участка холодного водоснабжения Партизанской ГРЭС</t>
  </si>
  <si>
    <t>I_505-ПГг-72</t>
  </si>
  <si>
    <t>Модернизация выпуска загрязнённых вод Артемовской ТЭЦ</t>
  </si>
  <si>
    <t>F_505-ПГг-28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</si>
  <si>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</si>
  <si>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</si>
  <si>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</si>
  <si>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</si>
  <si>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</si>
  <si>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</si>
  <si>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</si>
  <si>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</si>
  <si>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</si>
  <si>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</si>
  <si>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Модернизация тепловоза    (ПримГРЭС)</t>
  </si>
  <si>
    <t>F_505-ЛуТЭК-10</t>
  </si>
  <si>
    <t>Установка автоматизированной системы пожаротушения топливоподачи   (ПримГРЭС)</t>
  </si>
  <si>
    <t>F_505-ЛуТЭК-14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</si>
  <si>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</si>
  <si>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</si>
  <si>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трансформатора ст. № Т-3 ТДЦ-125000/110/10 на ТДЦ-175000/110/10 Владивостокской ТЭЦ-2, 1 шт</t>
  </si>
  <si>
    <t>J_505-ПГг-118</t>
  </si>
  <si>
    <t>Замена масляных выключателей У-110, 220 (ОРУ-110,220) на элегазовые (27 шт.)   (ПримГРЭС)</t>
  </si>
  <si>
    <t>F_505-ЛуТЭК-20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</si>
  <si>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</si>
  <si>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</si>
  <si>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</si>
  <si>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</si>
  <si>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</si>
  <si>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</si>
  <si>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</si>
  <si>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</si>
  <si>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</si>
  <si>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</si>
  <si>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</si>
  <si>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</si>
  <si>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</si>
  <si>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</si>
  <si>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</si>
  <si>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</si>
  <si>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</si>
  <si>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</si>
  <si>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</si>
  <si>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</si>
  <si>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</si>
  <si>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</si>
  <si>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</si>
  <si>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</si>
  <si>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</si>
  <si>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</si>
  <si>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</si>
  <si>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</si>
  <si>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</si>
  <si>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</si>
  <si>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</si>
  <si>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</si>
  <si>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</si>
  <si>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проектно-изыскательских работ для реконструкции турбоагрегатов ст. №№ 2, 3, Владивостокской ТЭЦ-2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</si>
  <si>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</si>
  <si>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</si>
  <si>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</si>
  <si>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бульдозера   SHANTUI-320D,  СП Партизанская ГРЭС,, кол-во  2 шт.</t>
  </si>
  <si>
    <t>H_505-ПГг-39-38</t>
  </si>
  <si>
    <t>Покупка углеперегружателя Sennebogen 840R-HD  , СП Партизанская ГРЭС кол-во  3 шт.</t>
  </si>
  <si>
    <t>H_505-ПГг-39-3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</si>
  <si>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</si>
  <si>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</si>
  <si>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</si>
  <si>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</si>
  <si>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</si>
  <si>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</si>
  <si>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толщиномера ультразвуковой ТУЗ-2, СП Артемовская ТЭЦ, 1 шт.</t>
  </si>
  <si>
    <t>J_505-ПГг-39-134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</si>
  <si>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</si>
  <si>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</si>
  <si>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</si>
  <si>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</si>
  <si>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</si>
  <si>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</si>
  <si>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</si>
  <si>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</si>
  <si>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</si>
  <si>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</si>
  <si>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</si>
  <si>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</si>
  <si>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</si>
  <si>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</si>
  <si>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</si>
  <si>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</si>
  <si>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</si>
  <si>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</si>
  <si>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</si>
  <si>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</si>
  <si>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</si>
  <si>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</si>
  <si>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</si>
  <si>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</si>
  <si>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</si>
  <si>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</si>
  <si>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</si>
  <si>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</si>
  <si>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</si>
  <si>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</si>
  <si>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</si>
  <si>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</si>
  <si>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</si>
  <si>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</si>
  <si>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</si>
  <si>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</si>
  <si>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</si>
  <si>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</si>
  <si>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</si>
  <si>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</si>
  <si>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</si>
  <si>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</si>
  <si>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</si>
  <si>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</si>
  <si>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</si>
  <si>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</si>
  <si>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</si>
  <si>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</si>
  <si>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</si>
  <si>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</si>
  <si>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</si>
  <si>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</si>
  <si>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</si>
  <si>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</si>
  <si>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</si>
  <si>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</si>
  <si>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</si>
  <si>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</si>
  <si>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</si>
  <si>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</si>
  <si>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</si>
  <si>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</si>
  <si>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</si>
  <si>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</si>
  <si>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</si>
  <si>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</si>
  <si>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</si>
  <si>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</si>
  <si>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</si>
  <si>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</si>
  <si>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</si>
  <si>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</si>
  <si>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</si>
  <si>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</si>
  <si>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</si>
  <si>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</si>
  <si>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</si>
  <si>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</si>
  <si>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</si>
  <si>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</si>
  <si>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</si>
  <si>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</si>
  <si>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</si>
  <si>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</si>
  <si>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</si>
  <si>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</si>
  <si>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</si>
  <si>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</si>
  <si>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</si>
  <si>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</si>
  <si>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</si>
  <si>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</si>
  <si>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</si>
  <si>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</si>
  <si>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</si>
  <si>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</si>
  <si>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</si>
  <si>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</si>
  <si>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</si>
  <si>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</si>
  <si>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</si>
  <si>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</si>
  <si>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</si>
  <si>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</si>
  <si>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</si>
  <si>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</si>
  <si>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</si>
  <si>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</si>
  <si>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</si>
  <si>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</si>
  <si>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</si>
  <si>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</si>
  <si>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</si>
  <si>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</si>
  <si>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</si>
  <si>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</si>
  <si>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</si>
  <si>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</si>
  <si>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</si>
  <si>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</si>
  <si>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</si>
  <si>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</si>
  <si>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</si>
  <si>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</si>
  <si>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</si>
  <si>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</si>
  <si>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</si>
  <si>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</si>
  <si>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</si>
  <si>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</si>
  <si>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</si>
  <si>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</si>
  <si>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</si>
  <si>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</si>
  <si>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</si>
  <si>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</si>
  <si>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</si>
  <si>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</si>
  <si>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</si>
  <si>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</si>
  <si>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</si>
  <si>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</si>
  <si>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</si>
  <si>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</si>
  <si>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</si>
  <si>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</si>
  <si>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</si>
  <si>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</si>
  <si>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</si>
  <si>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</si>
  <si>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</si>
  <si>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</si>
  <si>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</si>
  <si>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</si>
  <si>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</si>
  <si>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</si>
  <si>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</si>
  <si>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</si>
  <si>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</si>
  <si>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</si>
  <si>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</si>
  <si>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</si>
  <si>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</si>
  <si>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</si>
  <si>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</si>
  <si>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</si>
  <si>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</si>
  <si>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</si>
  <si>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</si>
  <si>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</si>
  <si>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</si>
  <si>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</si>
  <si>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</si>
  <si>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</si>
  <si>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</si>
  <si>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</si>
  <si>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</si>
  <si>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4.2.2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</si>
  <si>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</si>
  <si>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</si>
  <si>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4.2.3</t>
  </si>
  <si>
    <t>4.2.4</t>
  </si>
  <si>
    <t>Реконструкция вагоноопрокидывателя НГРЭС</t>
  </si>
  <si>
    <t>H_505-НГ-43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</si>
  <si>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</si>
  <si>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</si>
  <si>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</si>
  <si>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</si>
  <si>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</si>
  <si>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</si>
  <si>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</si>
  <si>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</si>
  <si>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</si>
  <si>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</si>
  <si>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</si>
  <si>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</si>
  <si>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</si>
  <si>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</si>
  <si>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</si>
  <si>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</si>
  <si>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</si>
  <si>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</si>
  <si>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</si>
  <si>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Установка дифференциальной защиты шин на Чульманской ТЭЦ</t>
  </si>
  <si>
    <t>J_505-НГ-79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</si>
  <si>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</si>
  <si>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</si>
  <si>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</si>
  <si>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</si>
  <si>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</si>
  <si>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</si>
  <si>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</si>
  <si>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</si>
  <si>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</si>
  <si>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</si>
  <si>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 xml:space="preserve">Строительство водогрейной котельной в пос. Чульман. СП ЧТЭЦ, мощность - 150 Гкал/ч (178 МВт) </t>
  </si>
  <si>
    <t>F_505-НГ-22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</si>
  <si>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</si>
  <si>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</si>
  <si>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</si>
  <si>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</si>
  <si>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</si>
  <si>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</si>
  <si>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</si>
  <si>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</si>
  <si>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Покупка автобуса ПАЗ НГРЭС Кол-во: 2017г.-1 шт., 2018г.-1шт., 2019г.-2шт., 2020г.-1 шт, 2022г.-1шт)</t>
  </si>
  <si>
    <t>H_505-НГ-24-24</t>
  </si>
  <si>
    <t>Покупка бульдозера Т-35.01 НГРЭС   Кол-во: 2018-1шт, 2019-1шт, 2020-1шт</t>
  </si>
  <si>
    <t>H_505-НГ-24-26</t>
  </si>
  <si>
    <t>Покупка машины пневматической "Мангуст-2МТ", НГРЭС, 1 шт.</t>
  </si>
  <si>
    <t>J_505-НГ-24-71</t>
  </si>
  <si>
    <t>Покупка мобильной установки регенерации турбинных и трансформаторных масел  (КСОР-1) НГРЭС, 1 шт.</t>
  </si>
  <si>
    <t>I_505-НГ-24-39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</si>
  <si>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</si>
  <si>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</si>
  <si>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</si>
  <si>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</si>
  <si>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</si>
  <si>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</si>
  <si>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</si>
  <si>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</si>
  <si>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</si>
  <si>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</si>
  <si>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</si>
  <si>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</si>
  <si>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</si>
  <si>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</si>
  <si>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</si>
  <si>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</si>
  <si>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</si>
  <si>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</si>
  <si>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</si>
  <si>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</si>
  <si>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</si>
  <si>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</si>
  <si>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</si>
  <si>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</si>
  <si>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</si>
  <si>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</si>
  <si>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</si>
  <si>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</si>
  <si>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</si>
  <si>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5.3</t>
  </si>
  <si>
    <t>5.3.1</t>
  </si>
  <si>
    <t>5.3.2</t>
  </si>
  <si>
    <t>5.3.3</t>
  </si>
  <si>
    <t>5.3.4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</si>
  <si>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</si>
  <si>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</si>
  <si>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</si>
  <si>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</si>
  <si>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</si>
  <si>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</si>
  <si>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</si>
  <si>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</si>
  <si>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</si>
  <si>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</si>
  <si>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</si>
  <si>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</si>
  <si>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</si>
  <si>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</si>
  <si>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</si>
  <si>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</si>
  <si>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</si>
  <si>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</si>
  <si>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</si>
  <si>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</si>
  <si>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</si>
  <si>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</si>
  <si>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 xml:space="preserve">Покупка комплекса для отображения информации AL-P5Q-RGB-384-288-OVP-L1 БТЭЦ </t>
  </si>
  <si>
    <t>J_505-ХТСКб-8-24</t>
  </si>
  <si>
    <t>Покупка Бульдозер Б10М.0111–ЕН (2019 г.- 1 шт, 2023 г. - 1 шт.)БТЭЦ</t>
  </si>
  <si>
    <t>H_505-ХТСКб-8-7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</si>
  <si>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</si>
  <si>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</si>
  <si>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</si>
  <si>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</si>
  <si>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Экономия по итогам реализации проекта</t>
  </si>
  <si>
    <t>Закупки не состоялись, ввиду отсутствия необходимого количества участников торгов</t>
  </si>
  <si>
    <t>Фактически принятые затраты на содержание службы заказчика.</t>
  </si>
  <si>
    <t>Сдвиг графика производства работ и объемов работ на 2020 год по причине поздней поставки МТР</t>
  </si>
  <si>
    <t>Сдвиг сроков разработки ПИР на 2020 год</t>
  </si>
  <si>
    <t xml:space="preserve">Сдвиг срока разработки ПИР на 2020 год </t>
  </si>
  <si>
    <t xml:space="preserve">Сдвиг срока производства работ на 2020 год </t>
  </si>
  <si>
    <t>Экономический эффект от проведения закупочной деятельности</t>
  </si>
  <si>
    <t>Срыв обязательств со стороны подрядчика</t>
  </si>
  <si>
    <t>Cрыв сроков выполнения работ подрядной организацией. Расторжением договора подряда.</t>
  </si>
  <si>
    <t>Сдвиг сроков выполнения работ подрядной организацией в связи с наводнением на р.Амур</t>
  </si>
  <si>
    <t>Высокие темпы производства работ подрядной организацией</t>
  </si>
  <si>
    <t>Влияние стоимости МТР</t>
  </si>
  <si>
    <t xml:space="preserve"> Сдвиг срока реализации проекта на 2020 год.</t>
  </si>
  <si>
    <t>Сдвиг сроков выполнения работ по договору в связи с недопоставкой материалов и оборудования</t>
  </si>
  <si>
    <t>Сдвиг сроков реализации проекта на 2020 год по причине поздней поставки МТР</t>
  </si>
  <si>
    <t>Новый проект. Устранение аварийной ситуации.</t>
  </si>
  <si>
    <t>Срыв обязательств со стороны подрядчика. Сдвиг сроков реализации проекта на 2020 год</t>
  </si>
  <si>
    <t>Сдвиг срока реализации проекта на 2020 год из-за задержки выдачи проектной документации контрагентом, планировавшейся в 2018 году.</t>
  </si>
  <si>
    <t xml:space="preserve">Факт освоения капитальных вложений согласно новым условиям заключаемых договоров в соответствии с типовыми формами договоров, принятых Обществом. Работы ведутся согласно графика производства работ. </t>
  </si>
  <si>
    <t>Фактически принятые затраты по аренде земли</t>
  </si>
  <si>
    <t xml:space="preserve">Срыв обязательств со стороны проектировщика. Сдвиг срока разработки ПИР на 2020 год </t>
  </si>
  <si>
    <t xml:space="preserve"> Сдвиг срока разработки ПИР на 2020 год </t>
  </si>
  <si>
    <t>Изменение стоимости оборудования на основании заключенного договора</t>
  </si>
  <si>
    <t>Закупка признана не состоявшейся, отсутствие участников торгов</t>
  </si>
  <si>
    <t>Новый проект.Приобретение оборудования вызвно необходимостью обеспечения производственного процесса</t>
  </si>
  <si>
    <t>Новый проект. Оборудование  приобретено для нужд химической лаборатории станции</t>
  </si>
  <si>
    <t>Новый проект. Оборудование  приобретено с целью исполнения предписания ДУ Ростехнадзора № П-А71-515 от 24.05.2018</t>
  </si>
  <si>
    <t>Новый проект. Оборудование  приобретено с целью исполнения приказа Министерства природных ресурсов экологии РФ от 28.03.2014 № 161</t>
  </si>
  <si>
    <t>Отмена реализации проекта</t>
  </si>
  <si>
    <t>Новый проект.Приобретение оборудования связано с производственной необходимостью.</t>
  </si>
  <si>
    <t>Включены затраты по договору с патентным поверенным от 07.04.2017 № 444/23-17 .</t>
  </si>
  <si>
    <t>Сдвиг сроков выполнения работ подрядной организацией в связи с режимом ЧС (опасные метеорологические и агрометеорологические явления)</t>
  </si>
  <si>
    <t>Изменение объемов капиталовложений на основании заключенных договоров.</t>
  </si>
  <si>
    <t>Сдвиг сроков производства работ в связи с длительными закупочными процедурами</t>
  </si>
  <si>
    <t>Неоднократность проведения закупочных процедур не привела к результату заключения договора</t>
  </si>
  <si>
    <t>Сдвиг сроков выполнения работ по договору в связи с недопоставкой материалов</t>
  </si>
  <si>
    <t>Изменение стоимости  проекта на основании заключенного договора</t>
  </si>
  <si>
    <t>Затраты по топографической съемке объекта, необходимые для ввода проекта в эксплуатацию</t>
  </si>
  <si>
    <t>Изменение стоимости  оборудования на основании заключенного договора</t>
  </si>
  <si>
    <t>Сдвиг сроков реализации проекта в 2020 г в связи с длительным сроком согласования с администрацией и изменением проектного решения.</t>
  </si>
  <si>
    <t>Сдвиг графика производства работ и объемов работ в 2020 год по причине поздней поставки МТР</t>
  </si>
  <si>
    <t>Экономия, сложившаяся по факту закупочных процедур</t>
  </si>
  <si>
    <t xml:space="preserve"> Экономия по итогам реализации проекта</t>
  </si>
  <si>
    <t>Изменение условий выполнения работ по договору подряда.</t>
  </si>
  <si>
    <t>Изменение объемов капиталовложений на основании заключенных договров</t>
  </si>
  <si>
    <t>Экономия по итогу реализации проекта</t>
  </si>
  <si>
    <t>В связи с уточнением технических решений по проекту , решение по дальнейшей реализации уточняется</t>
  </si>
  <si>
    <t>Новый проект. Устранение аварийной ситуации (акт осмотра трансформатора от 31.08.2019 № б/н)</t>
  </si>
  <si>
    <t>Закупка не состоялась, ввиду отсутствия необходимого количества участников торгов</t>
  </si>
  <si>
    <t>экономия по договору</t>
  </si>
  <si>
    <t xml:space="preserve">Приостановка работ, согласно протокола Совета директоров АО "ДГК"  </t>
  </si>
  <si>
    <t xml:space="preserve">Корректировка сроков выполнения работ в связи с увеличением объемов работ и корректировкой технического задания.
Смещение сроков проектирования вследствие того, что решение по реконструкции объекта, принято Правительством РФ в июле 2019 года (от 15.07.2019 № 1544-р).
</t>
  </si>
  <si>
    <t xml:space="preserve">Корректироовка сроков проектирования вследствие:
1. Решение по строительству АТЭЦ-2, принято Правительством РФ в июле 2019 года (от 15.07.2019 № 1544-р).
2. Распоряжение Территориального управления Федерального агентства по управлению гос.имуществом в Приморском крае о разрешении на использование части земельного участка, находящегося в федеральной собственности получено 24.09.2019 №258-р.
</t>
  </si>
  <si>
    <t>Изменение стоимости  оборудования на основании заключенного договора. Стоимость по факту  составила меньше 40 тыс.руб.</t>
  </si>
  <si>
    <t>Сдвиг графика производства работ на 2020 год на основании новых условий договора подряда. Длительные закупочные процедуры.</t>
  </si>
  <si>
    <t>Проект исключен из инвестиционной программы ввиду отказа РЭК Республики Саха (Якутия) в утверждении инвестиционной составляющей в тарифе для данного проекта и в соответствии с письмом АО "СО ЕЭС" от 06.12.2018 № В32-I-2-19-14324 "О приостановлении вывода генерации ЧТЭЦ"</t>
  </si>
  <si>
    <t>Срыв графика производства работ из-за длительных закупочных процедур</t>
  </si>
  <si>
    <t>Необходимость учета затрат  по аренде земельного участка, выделенного для строительства котельной.</t>
  </si>
  <si>
    <t>Изменение условий выполнения работ по договору подряда в соответствии с типовыми формами договоров, действующих в Обществе.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</si>
</sst>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_₽"/>
    <numFmt numFmtId="166" formatCode="#,##0.0"/>
    <numFmt numFmtId="167" formatCode="_-* #,##0.00_р_._-;\-* #,##0.00_р_._-;_-* &quot;-&quot;??_р_._-;_-@_-"/>
    <numFmt numFmtId="168" formatCode="#,##0.0000000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8" fillId="0" borderId="0"/>
    <xf numFmtId="0" fontId="1" fillId="0" borderId="0"/>
    <xf numFmtId="0" fontId="8" fillId="0" borderId="0"/>
  </cellStyleXfs>
  <cellXfs count="96">
    <xf numFmtId="0" fontId="0" fillId="0" borderId="0" xfId="0"/>
    <xf numFmtId="0" fontId="1" fillId="2" borderId="0" xfId="1" applyFont="1" applyFill="1"/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3" fillId="2" borderId="0" xfId="1" applyFont="1" applyFill="1" applyBorder="1" applyAlignment="1">
      <alignment horizontal="center"/>
    </xf>
    <xf numFmtId="0" fontId="1" fillId="2" borderId="0" xfId="1" applyFont="1" applyFill="1" applyBorder="1"/>
    <xf numFmtId="0" fontId="3" fillId="2" borderId="0" xfId="1" applyFont="1" applyFill="1" applyAlignment="1">
      <alignment horizontal="center" wrapText="1"/>
    </xf>
    <xf numFmtId="0" fontId="3" fillId="2" borderId="0" xfId="1" applyFont="1" applyFill="1" applyAlignment="1">
      <alignment wrapText="1"/>
    </xf>
    <xf numFmtId="0" fontId="3" fillId="2" borderId="0" xfId="1" applyFont="1" applyFill="1" applyBorder="1" applyAlignment="1">
      <alignment horizontal="center"/>
    </xf>
    <xf numFmtId="0" fontId="5" fillId="2" borderId="0" xfId="2" applyFont="1" applyFill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3" fillId="2" borderId="0" xfId="1" applyFont="1" applyFill="1" applyAlignment="1">
      <alignment horizontal="center"/>
    </xf>
    <xf numFmtId="0" fontId="6" fillId="2" borderId="0" xfId="2" applyFont="1" applyFill="1" applyAlignment="1">
      <alignment horizontal="center" vertical="center"/>
    </xf>
    <xf numFmtId="0" fontId="7" fillId="2" borderId="1" xfId="1" applyFont="1" applyFill="1" applyBorder="1" applyAlignment="1">
      <alignment horizontal="center"/>
    </xf>
    <xf numFmtId="0" fontId="2" fillId="2" borderId="0" xfId="1" applyFont="1" applyFill="1"/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textRotation="90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4" fontId="9" fillId="2" borderId="2" xfId="3" applyNumberFormat="1" applyFont="1" applyFill="1" applyBorder="1" applyAlignment="1" applyProtection="1">
      <alignment horizontal="center" vertical="center" wrapText="1"/>
      <protection locked="0"/>
    </xf>
    <xf numFmtId="164" fontId="9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1" applyNumberFormat="1" applyFont="1" applyFill="1" applyBorder="1" applyAlignment="1">
      <alignment horizontal="center" vertical="center" wrapText="1"/>
    </xf>
    <xf numFmtId="4" fontId="1" fillId="2" borderId="2" xfId="1" applyNumberFormat="1" applyFont="1" applyFill="1" applyBorder="1" applyAlignment="1">
      <alignment horizontal="center" vertical="center" wrapText="1"/>
    </xf>
    <xf numFmtId="0" fontId="7" fillId="2" borderId="0" xfId="1" applyFont="1" applyFill="1"/>
    <xf numFmtId="4" fontId="7" fillId="2" borderId="2" xfId="2" applyNumberFormat="1" applyFont="1" applyFill="1" applyBorder="1" applyAlignment="1">
      <alignment horizontal="center" vertical="center"/>
    </xf>
    <xf numFmtId="4" fontId="7" fillId="2" borderId="2" xfId="2" applyNumberFormat="1" applyFont="1" applyFill="1" applyBorder="1" applyAlignment="1">
      <alignment horizontal="center" wrapText="1"/>
    </xf>
    <xf numFmtId="4" fontId="7" fillId="2" borderId="2" xfId="1" applyNumberFormat="1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center" vertical="center" wrapText="1"/>
    </xf>
    <xf numFmtId="4" fontId="7" fillId="2" borderId="2" xfId="2" applyNumberFormat="1" applyFont="1" applyFill="1" applyBorder="1" applyAlignment="1">
      <alignment horizontal="center" vertical="center" wrapText="1"/>
    </xf>
    <xf numFmtId="2" fontId="7" fillId="2" borderId="2" xfId="1" applyNumberFormat="1" applyFont="1" applyFill="1" applyBorder="1" applyAlignment="1">
      <alignment horizontal="center" vertical="center" wrapText="1"/>
    </xf>
    <xf numFmtId="2" fontId="1" fillId="2" borderId="2" xfId="1" applyNumberFormat="1" applyFont="1" applyFill="1" applyBorder="1" applyAlignment="1">
      <alignment horizontal="center" vertical="center" wrapText="1"/>
    </xf>
    <xf numFmtId="4" fontId="1" fillId="2" borderId="2" xfId="2" applyNumberFormat="1" applyFont="1" applyFill="1" applyBorder="1" applyAlignment="1">
      <alignment horizontal="center" vertical="center"/>
    </xf>
    <xf numFmtId="4" fontId="1" fillId="2" borderId="2" xfId="3" applyNumberFormat="1" applyFont="1" applyFill="1" applyBorder="1" applyAlignment="1" applyProtection="1">
      <alignment horizontal="left" vertical="center" wrapText="1"/>
      <protection locked="0"/>
    </xf>
    <xf numFmtId="4" fontId="10" fillId="2" borderId="2" xfId="3" applyNumberFormat="1" applyFont="1" applyFill="1" applyBorder="1" applyAlignment="1" applyProtection="1">
      <alignment horizontal="center" vertical="center" wrapText="1"/>
      <protection locked="0"/>
    </xf>
    <xf numFmtId="164" fontId="5" fillId="2" borderId="2" xfId="4" applyNumberFormat="1" applyFont="1" applyFill="1" applyBorder="1" applyAlignment="1">
      <alignment horizontal="center" vertical="center"/>
    </xf>
    <xf numFmtId="164" fontId="5" fillId="2" borderId="2" xfId="1" applyNumberFormat="1" applyFont="1" applyFill="1" applyBorder="1" applyAlignment="1">
      <alignment horizontal="center" vertical="center"/>
    </xf>
    <xf numFmtId="4" fontId="7" fillId="2" borderId="2" xfId="3" applyNumberFormat="1" applyFont="1" applyFill="1" applyBorder="1" applyAlignment="1" applyProtection="1">
      <alignment horizontal="left" vertical="center" wrapText="1"/>
      <protection locked="0"/>
    </xf>
    <xf numFmtId="164" fontId="9" fillId="2" borderId="2" xfId="5" applyNumberFormat="1" applyFont="1" applyFill="1" applyBorder="1" applyAlignment="1" applyProtection="1">
      <alignment horizontal="center" vertical="center" wrapText="1"/>
      <protection locked="0"/>
    </xf>
    <xf numFmtId="2" fontId="7" fillId="2" borderId="2" xfId="4" applyNumberFormat="1" applyFont="1" applyFill="1" applyBorder="1" applyAlignment="1">
      <alignment horizontal="center" vertical="center" wrapText="1"/>
    </xf>
    <xf numFmtId="2" fontId="1" fillId="2" borderId="2" xfId="4" applyNumberFormat="1" applyFont="1" applyFill="1" applyBorder="1" applyAlignment="1">
      <alignment horizontal="center" vertical="center" wrapText="1"/>
    </xf>
    <xf numFmtId="4" fontId="10" fillId="2" borderId="2" xfId="5" applyNumberFormat="1" applyFont="1" applyFill="1" applyBorder="1" applyAlignment="1" applyProtection="1">
      <alignment horizontal="left" vertical="center" wrapText="1"/>
      <protection locked="0"/>
    </xf>
    <xf numFmtId="4" fontId="10" fillId="2" borderId="2" xfId="5" applyNumberFormat="1" applyFont="1" applyFill="1" applyBorder="1" applyAlignment="1" applyProtection="1">
      <alignment horizontal="center" vertical="center" wrapText="1"/>
      <protection locked="0"/>
    </xf>
    <xf numFmtId="164" fontId="5" fillId="2" borderId="2" xfId="4" applyNumberFormat="1" applyFont="1" applyFill="1" applyBorder="1" applyAlignment="1">
      <alignment horizontal="center" vertical="center" wrapText="1"/>
    </xf>
    <xf numFmtId="4" fontId="1" fillId="2" borderId="2" xfId="2" applyNumberFormat="1" applyFont="1" applyFill="1" applyBorder="1" applyAlignment="1">
      <alignment horizontal="left" vertical="center" wrapText="1"/>
    </xf>
    <xf numFmtId="4" fontId="1" fillId="2" borderId="2" xfId="1" applyNumberFormat="1" applyFont="1" applyFill="1" applyBorder="1" applyAlignment="1">
      <alignment horizontal="center" vertical="center"/>
    </xf>
    <xf numFmtId="164" fontId="11" fillId="2" borderId="2" xfId="4" applyNumberFormat="1" applyFont="1" applyFill="1" applyBorder="1" applyAlignment="1">
      <alignment horizontal="center" vertical="center"/>
    </xf>
    <xf numFmtId="4" fontId="10" fillId="2" borderId="2" xfId="3" applyNumberFormat="1" applyFont="1" applyFill="1" applyBorder="1" applyAlignment="1" applyProtection="1">
      <alignment horizontal="left" vertical="center" wrapText="1"/>
      <protection locked="0"/>
    </xf>
    <xf numFmtId="49" fontId="1" fillId="2" borderId="2" xfId="2" applyNumberFormat="1" applyFont="1" applyFill="1" applyBorder="1" applyAlignment="1">
      <alignment horizontal="center" vertical="center"/>
    </xf>
    <xf numFmtId="166" fontId="10" fillId="2" borderId="2" xfId="3" applyNumberFormat="1" applyFont="1" applyFill="1" applyBorder="1" applyAlignment="1" applyProtection="1">
      <alignment horizontal="left" vertical="center" wrapText="1"/>
      <protection locked="0"/>
    </xf>
    <xf numFmtId="166" fontId="10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10" fillId="2" borderId="2" xfId="5" applyNumberFormat="1" applyFont="1" applyFill="1" applyBorder="1" applyAlignment="1" applyProtection="1">
      <alignment vertical="center" wrapText="1"/>
      <protection locked="0"/>
    </xf>
    <xf numFmtId="4" fontId="10" fillId="2" borderId="2" xfId="3" applyNumberFormat="1" applyFont="1" applyFill="1" applyBorder="1" applyAlignment="1" applyProtection="1">
      <alignment vertical="center" wrapText="1"/>
      <protection locked="0"/>
    </xf>
    <xf numFmtId="166" fontId="10" fillId="2" borderId="2" xfId="5" applyNumberFormat="1" applyFont="1" applyFill="1" applyBorder="1" applyAlignment="1" applyProtection="1">
      <alignment vertical="center" wrapText="1"/>
      <protection locked="0"/>
    </xf>
    <xf numFmtId="167" fontId="10" fillId="2" borderId="2" xfId="5" applyNumberFormat="1" applyFont="1" applyFill="1" applyBorder="1" applyAlignment="1" applyProtection="1">
      <alignment horizontal="center" vertical="center" wrapText="1"/>
      <protection locked="0"/>
    </xf>
    <xf numFmtId="166" fontId="1" fillId="2" borderId="2" xfId="3" applyNumberFormat="1" applyFont="1" applyFill="1" applyBorder="1" applyAlignment="1" applyProtection="1">
      <alignment horizontal="left" vertical="center" wrapText="1"/>
      <protection locked="0"/>
    </xf>
    <xf numFmtId="167" fontId="10" fillId="2" borderId="2" xfId="3" applyNumberFormat="1" applyFont="1" applyFill="1" applyBorder="1" applyAlignment="1" applyProtection="1">
      <alignment horizontal="center" vertical="center" wrapText="1"/>
      <protection locked="0"/>
    </xf>
    <xf numFmtId="164" fontId="12" fillId="2" borderId="2" xfId="5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1" applyFont="1" applyFill="1" applyBorder="1" applyAlignment="1">
      <alignment vertical="center" wrapText="1"/>
    </xf>
    <xf numFmtId="164" fontId="13" fillId="2" borderId="2" xfId="4" applyNumberFormat="1" applyFont="1" applyFill="1" applyBorder="1" applyAlignment="1" applyProtection="1">
      <alignment horizontal="center" vertical="center" wrapText="1"/>
      <protection locked="0"/>
    </xf>
    <xf numFmtId="4" fontId="1" fillId="2" borderId="2" xfId="1" applyNumberFormat="1" applyFont="1" applyFill="1" applyBorder="1" applyAlignment="1">
      <alignment vertical="center" wrapText="1"/>
    </xf>
    <xf numFmtId="164" fontId="11" fillId="2" borderId="2" xfId="4" applyNumberFormat="1" applyFont="1" applyFill="1" applyBorder="1" applyAlignment="1">
      <alignment horizontal="center" vertical="center" wrapText="1"/>
    </xf>
    <xf numFmtId="164" fontId="11" fillId="2" borderId="2" xfId="1" applyNumberFormat="1" applyFont="1" applyFill="1" applyBorder="1" applyAlignment="1">
      <alignment horizontal="center" vertical="center"/>
    </xf>
    <xf numFmtId="4" fontId="9" fillId="2" borderId="2" xfId="5" applyNumberFormat="1" applyFont="1" applyFill="1" applyBorder="1" applyAlignment="1" applyProtection="1">
      <alignment vertical="center" wrapText="1"/>
      <protection locked="0"/>
    </xf>
    <xf numFmtId="4" fontId="9" fillId="2" borderId="2" xfId="5" applyNumberFormat="1" applyFont="1" applyFill="1" applyBorder="1" applyAlignment="1" applyProtection="1">
      <alignment horizontal="center" vertical="center" wrapText="1"/>
      <protection locked="0"/>
    </xf>
    <xf numFmtId="164" fontId="12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1" applyFont="1" applyFill="1" applyBorder="1" applyAlignment="1">
      <alignment horizontal="center" vertical="center"/>
    </xf>
    <xf numFmtId="166" fontId="10" fillId="2" borderId="2" xfId="5" applyNumberFormat="1" applyFont="1" applyFill="1" applyBorder="1" applyAlignment="1" applyProtection="1">
      <alignment horizontal="left" vertical="center" wrapText="1"/>
      <protection locked="0"/>
    </xf>
    <xf numFmtId="164" fontId="13" fillId="2" borderId="2" xfId="4" applyNumberFormat="1" applyFont="1" applyFill="1" applyBorder="1" applyAlignment="1" applyProtection="1">
      <alignment horizontal="center" vertical="center"/>
      <protection locked="0"/>
    </xf>
    <xf numFmtId="168" fontId="1" fillId="2" borderId="2" xfId="1" applyNumberFormat="1" applyFont="1" applyFill="1" applyBorder="1"/>
    <xf numFmtId="164" fontId="12" fillId="2" borderId="2" xfId="3" applyNumberFormat="1" applyFont="1" applyFill="1" applyBorder="1" applyAlignment="1" applyProtection="1">
      <alignment horizontal="center" vertical="center"/>
      <protection locked="0"/>
    </xf>
    <xf numFmtId="4" fontId="1" fillId="2" borderId="2" xfId="2" applyNumberFormat="1" applyFont="1" applyFill="1" applyBorder="1" applyAlignment="1" applyProtection="1">
      <alignment horizontal="left" vertical="center" wrapText="1"/>
      <protection locked="0"/>
    </xf>
    <xf numFmtId="0" fontId="10" fillId="2" borderId="2" xfId="1" applyFont="1" applyFill="1" applyBorder="1" applyAlignment="1" applyProtection="1">
      <alignment horizontal="left" vertical="center" wrapText="1"/>
      <protection locked="0"/>
    </xf>
    <xf numFmtId="0" fontId="10" fillId="2" borderId="2" xfId="4" applyFont="1" applyFill="1" applyBorder="1" applyAlignment="1" applyProtection="1">
      <alignment horizontal="center" vertical="center" wrapText="1"/>
      <protection locked="0"/>
    </xf>
    <xf numFmtId="166" fontId="14" fillId="2" borderId="2" xfId="3" applyNumberFormat="1" applyFont="1" applyFill="1" applyBorder="1" applyAlignment="1" applyProtection="1">
      <alignment horizontal="left" vertical="center" wrapText="1"/>
      <protection locked="0"/>
    </xf>
    <xf numFmtId="0" fontId="1" fillId="2" borderId="2" xfId="1" applyNumberFormat="1" applyFont="1" applyFill="1" applyBorder="1" applyAlignment="1">
      <alignment horizontal="center" vertical="center"/>
    </xf>
    <xf numFmtId="166" fontId="1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1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3" applyNumberFormat="1" applyFont="1" applyFill="1" applyBorder="1" applyAlignment="1" applyProtection="1">
      <alignment horizontal="center" vertical="center" wrapText="1"/>
      <protection locked="0"/>
    </xf>
    <xf numFmtId="164" fontId="10" fillId="2" borderId="2" xfId="5" applyNumberFormat="1" applyFont="1" applyFill="1" applyBorder="1" applyAlignment="1" applyProtection="1">
      <alignment horizontal="center" vertical="center" wrapText="1"/>
      <protection locked="0"/>
    </xf>
    <xf numFmtId="164" fontId="1" fillId="2" borderId="2" xfId="1" applyNumberFormat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/>
    </xf>
    <xf numFmtId="4" fontId="10" fillId="2" borderId="2" xfId="1" applyNumberFormat="1" applyFont="1" applyFill="1" applyBorder="1" applyAlignment="1" applyProtection="1">
      <alignment horizontal="left" vertical="center" wrapText="1"/>
      <protection locked="0"/>
    </xf>
    <xf numFmtId="49" fontId="10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7" fillId="2" borderId="4" xfId="1" applyFont="1" applyFill="1" applyBorder="1" applyAlignment="1">
      <alignment horizontal="center" vertical="center" wrapText="1"/>
    </xf>
    <xf numFmtId="10" fontId="7" fillId="2" borderId="2" xfId="1" applyNumberFormat="1" applyFont="1" applyFill="1" applyBorder="1" applyAlignment="1">
      <alignment horizontal="center" vertical="center"/>
    </xf>
    <xf numFmtId="10" fontId="1" fillId="2" borderId="2" xfId="1" applyNumberFormat="1" applyFont="1" applyFill="1" applyBorder="1" applyAlignment="1">
      <alignment horizontal="center" vertical="center"/>
    </xf>
    <xf numFmtId="0" fontId="9" fillId="2" borderId="2" xfId="5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1" xfId="4"/>
    <cellStyle name="Обычный 3" xfId="1"/>
    <cellStyle name="Обычный 7" xfId="2"/>
    <cellStyle name="Стиль 1" xfId="3"/>
    <cellStyle name="Стиль 1 2" xfId="5"/>
  </cellStyles>
  <dxfs count="84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7" name="Text Box 4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8" name="Text Box 5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9" name="Text Box 6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0" name="Text Box 7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2" name="Text Box 9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3" name="Text Box 10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4" name="Text Box 11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5" name="Text Box 12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6" name="Text Box 13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7" name="Text Box 14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8" name="Text Box 15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9" name="Text Box 16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0" name="Text Box 17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2" name="Text Box 19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5" name="Text Box 22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9" name="Text Box 4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0" name="Text Box 5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1" name="Text Box 6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2" name="Text Box 7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3" name="Text Box 8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4" name="Text Box 9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5" name="Text Box 10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6" name="Text Box 11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7" name="Text Box 12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8" name="Text Box 13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9" name="Text Box 14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0" name="Text Box 15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1" name="Text Box 16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2" name="Text Box 17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3" name="Text Box 18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4" name="Text Box 19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5" name="Text Box 20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6" name="Text Box 21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7" name="Text Box 22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0" name="Text Box 13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1" name="Text Box 14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2" name="Text Box 15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3" name="Text Box 16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4" name="Text Box 17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5" name="Text Box 18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6" name="Text Box 19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7" name="Text Box 20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9" name="Text Box 22"/>
        <xdr:cNvSpPr txBox="1">
          <a:spLocks noChangeArrowheads="1"/>
        </xdr:cNvSpPr>
      </xdr:nvSpPr>
      <xdr:spPr bwMode="auto">
        <a:xfrm>
          <a:off x="1638300" y="76390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93" name="Text Box 4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94" name="Text Box 5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95" name="Text Box 6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96" name="Text Box 7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97" name="Text Box 8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98" name="Text Box 9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99" name="Text Box 10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00" name="Text Box 11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01" name="Text Box 12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02" name="Text Box 13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03" name="Text Box 14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04" name="Text Box 15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05" name="Text Box 16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06" name="Text Box 17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07" name="Text Box 18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08" name="Text Box 19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09" name="Text Box 20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11" name="Text Box 22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15" name="Text Box 4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16" name="Text Box 5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17" name="Text Box 6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18" name="Text Box 7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19" name="Text Box 8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20" name="Text Box 9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21" name="Text Box 10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22" name="Text Box 11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23" name="Text Box 12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24" name="Text Box 13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25" name="Text Box 14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26" name="Text Box 15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27" name="Text Box 16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28" name="Text Box 17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29" name="Text Box 18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30" name="Text Box 19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31" name="Text Box 20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33" name="Text Box 22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37" name="Text Box 4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38" name="Text Box 5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39" name="Text Box 6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40" name="Text Box 7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41" name="Text Box 8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42" name="Text Box 9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43" name="Text Box 10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44" name="Text Box 11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45" name="Text Box 12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46" name="Text Box 13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47" name="Text Box 14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48" name="Text Box 15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49" name="Text Box 16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50" name="Text Box 17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51" name="Text Box 18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52" name="Text Box 19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53" name="Text Box 20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55" name="Text Box 22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59" name="Text Box 4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60" name="Text Box 5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61" name="Text Box 6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62" name="Text Box 7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63" name="Text Box 8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64" name="Text Box 9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65" name="Text Box 10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66" name="Text Box 11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67" name="Text Box 12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68" name="Text Box 13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69" name="Text Box 14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70" name="Text Box 15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71" name="Text Box 16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72" name="Text Box 17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73" name="Text Box 18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74" name="Text Box 19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75" name="Text Box 20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76" name="Text Box 21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114</xdr:row>
      <xdr:rowOff>0</xdr:rowOff>
    </xdr:from>
    <xdr:ext cx="0" cy="161925"/>
    <xdr:sp macro="" textlink="">
      <xdr:nvSpPr>
        <xdr:cNvPr id="177" name="Text Box 22"/>
        <xdr:cNvSpPr txBox="1">
          <a:spLocks noChangeArrowheads="1"/>
        </xdr:cNvSpPr>
      </xdr:nvSpPr>
      <xdr:spPr bwMode="auto">
        <a:xfrm>
          <a:off x="1638300" y="658463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83" name="Text Box 6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84" name="Text Box 7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85" name="Text Box 8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86" name="Text Box 9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87" name="Text Box 10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88" name="Text Box 11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89" name="Text Box 12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90" name="Text Box 13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91" name="Text Box 14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92" name="Text Box 15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93" name="Text Box 16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94" name="Text Box 17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95" name="Text Box 18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96" name="Text Box 19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97" name="Text Box 20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199" name="Text Box 22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03" name="Text Box 4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04" name="Text Box 5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05" name="Text Box 6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06" name="Text Box 7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11" name="Text Box 12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12" name="Text Box 13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13" name="Text Box 14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14" name="Text Box 15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15" name="Text Box 16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16" name="Text Box 17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17" name="Text Box 18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18" name="Text Box 19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19" name="Text Box 20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176</xdr:row>
      <xdr:rowOff>0</xdr:rowOff>
    </xdr:from>
    <xdr:ext cx="0" cy="161925"/>
    <xdr:sp macro="" textlink="">
      <xdr:nvSpPr>
        <xdr:cNvPr id="221" name="Text Box 22"/>
        <xdr:cNvSpPr txBox="1">
          <a:spLocks noChangeArrowheads="1"/>
        </xdr:cNvSpPr>
      </xdr:nvSpPr>
      <xdr:spPr bwMode="auto">
        <a:xfrm>
          <a:off x="1638300" y="104051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618"/>
  <sheetViews>
    <sheetView tabSelected="1" zoomScale="70" zoomScaleNormal="70" workbookViewId="0">
      <pane xSplit="2" ySplit="19" topLeftCell="D20" activePane="bottomRight" state="frozen"/>
      <selection pane="topRight" activeCell="C1" sqref="C1"/>
      <selection pane="bottomLeft" activeCell="A20" sqref="A20"/>
      <selection pane="bottomRight" activeCell="W20" sqref="W20"/>
    </sheetView>
  </sheetViews>
  <sheetFormatPr defaultColWidth="10.28515625" defaultRowHeight="15.75" x14ac:dyDescent="0.25"/>
  <cols>
    <col min="1" max="1" width="10.28515625" style="1"/>
    <col min="2" max="2" width="42.5703125" style="1" bestFit="1" customWidth="1"/>
    <col min="3" max="3" width="26.85546875" style="1" customWidth="1"/>
    <col min="4" max="4" width="27.85546875" style="1" customWidth="1"/>
    <col min="5" max="5" width="26" style="1" customWidth="1"/>
    <col min="6" max="6" width="11.140625" style="1" customWidth="1"/>
    <col min="7" max="7" width="12.140625" style="1" customWidth="1"/>
    <col min="8" max="8" width="11.5703125" style="1" customWidth="1"/>
    <col min="9" max="9" width="15.28515625" style="1" customWidth="1"/>
    <col min="10" max="11" width="12.28515625" style="1" bestFit="1" customWidth="1"/>
    <col min="12" max="13" width="11.5703125" style="1" customWidth="1"/>
    <col min="14" max="15" width="12.28515625" style="1" bestFit="1" customWidth="1"/>
    <col min="16" max="17" width="13.7109375" style="1" customWidth="1"/>
    <col min="18" max="18" width="12.42578125" style="1" customWidth="1"/>
    <col min="19" max="19" width="16.28515625" style="1" customWidth="1"/>
    <col min="20" max="20" width="43.42578125" style="1" customWidth="1"/>
    <col min="21" max="54" width="10.28515625" style="1"/>
    <col min="55" max="55" width="19.85546875" style="1" customWidth="1"/>
    <col min="56" max="16384" width="10.28515625" style="1"/>
  </cols>
  <sheetData>
    <row r="1" spans="1:21" ht="18.75" x14ac:dyDescent="0.25">
      <c r="T1" s="2" t="s">
        <v>0</v>
      </c>
    </row>
    <row r="2" spans="1:21" ht="18.75" x14ac:dyDescent="0.3">
      <c r="T2" s="3" t="s">
        <v>1</v>
      </c>
    </row>
    <row r="3" spans="1:21" ht="18.75" x14ac:dyDescent="0.3">
      <c r="T3" s="3" t="s">
        <v>2</v>
      </c>
    </row>
    <row r="4" spans="1:21" s="5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1" s="5" customFormat="1" ht="18.75" x14ac:dyDescent="0.3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7"/>
    </row>
    <row r="6" spans="1:21" s="5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1" s="5" customFormat="1" ht="18.75" x14ac:dyDescent="0.3">
      <c r="A7" s="6" t="s">
        <v>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21" x14ac:dyDescent="0.25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</row>
    <row r="9" spans="1:2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</row>
    <row r="10" spans="1:21" ht="18.75" x14ac:dyDescent="0.3">
      <c r="A10" s="11" t="s">
        <v>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</row>
    <row r="12" spans="1:21" ht="18.75" x14ac:dyDescent="0.25">
      <c r="A12" s="12" t="s">
        <v>8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</row>
    <row r="13" spans="1:21" x14ac:dyDescent="0.25">
      <c r="A13" s="9" t="s">
        <v>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</row>
    <row r="14" spans="1:21" s="14" customFormat="1" ht="18.75" x14ac:dyDescent="0.3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</row>
    <row r="15" spans="1:21" ht="15.75" customHeight="1" x14ac:dyDescent="0.25">
      <c r="A15" s="15" t="s">
        <v>10</v>
      </c>
      <c r="B15" s="15" t="s">
        <v>11</v>
      </c>
      <c r="C15" s="15" t="s">
        <v>12</v>
      </c>
      <c r="D15" s="15" t="s">
        <v>13</v>
      </c>
      <c r="E15" s="15" t="s">
        <v>14</v>
      </c>
      <c r="F15" s="16" t="s">
        <v>15</v>
      </c>
      <c r="G15" s="17"/>
      <c r="H15" s="15" t="s">
        <v>16</v>
      </c>
      <c r="I15" s="15"/>
      <c r="J15" s="15" t="s">
        <v>17</v>
      </c>
      <c r="K15" s="15"/>
      <c r="L15" s="15"/>
      <c r="M15" s="15"/>
      <c r="N15" s="15" t="s">
        <v>18</v>
      </c>
      <c r="O15" s="15"/>
      <c r="P15" s="16" t="s">
        <v>19</v>
      </c>
      <c r="Q15" s="18"/>
      <c r="R15" s="18"/>
      <c r="S15" s="17"/>
      <c r="T15" s="15" t="s">
        <v>20</v>
      </c>
    </row>
    <row r="16" spans="1:21" ht="59.25" customHeight="1" x14ac:dyDescent="0.25">
      <c r="A16" s="15"/>
      <c r="B16" s="15"/>
      <c r="C16" s="15"/>
      <c r="D16" s="15"/>
      <c r="E16" s="15"/>
      <c r="F16" s="19"/>
      <c r="G16" s="20"/>
      <c r="H16" s="15"/>
      <c r="I16" s="15"/>
      <c r="J16" s="15"/>
      <c r="K16" s="15"/>
      <c r="L16" s="15"/>
      <c r="M16" s="15"/>
      <c r="N16" s="15"/>
      <c r="O16" s="15"/>
      <c r="P16" s="19"/>
      <c r="Q16" s="21"/>
      <c r="R16" s="21"/>
      <c r="S16" s="20"/>
      <c r="T16" s="15"/>
    </row>
    <row r="17" spans="1:20" ht="49.5" customHeight="1" x14ac:dyDescent="0.25">
      <c r="A17" s="15"/>
      <c r="B17" s="15"/>
      <c r="C17" s="15"/>
      <c r="D17" s="15"/>
      <c r="E17" s="15"/>
      <c r="F17" s="19"/>
      <c r="G17" s="20"/>
      <c r="H17" s="15"/>
      <c r="I17" s="15"/>
      <c r="J17" s="15" t="s">
        <v>21</v>
      </c>
      <c r="K17" s="15"/>
      <c r="L17" s="15" t="s">
        <v>22</v>
      </c>
      <c r="M17" s="15"/>
      <c r="N17" s="15"/>
      <c r="O17" s="15"/>
      <c r="P17" s="22" t="s">
        <v>23</v>
      </c>
      <c r="Q17" s="23"/>
      <c r="R17" s="22" t="s">
        <v>24</v>
      </c>
      <c r="S17" s="23"/>
      <c r="T17" s="15"/>
    </row>
    <row r="18" spans="1:20" ht="129" customHeight="1" x14ac:dyDescent="0.25">
      <c r="A18" s="15"/>
      <c r="B18" s="15"/>
      <c r="C18" s="15"/>
      <c r="D18" s="15"/>
      <c r="E18" s="15"/>
      <c r="F18" s="24" t="s">
        <v>25</v>
      </c>
      <c r="G18" s="24" t="s">
        <v>26</v>
      </c>
      <c r="H18" s="24" t="s">
        <v>25</v>
      </c>
      <c r="I18" s="24" t="s">
        <v>26</v>
      </c>
      <c r="J18" s="24" t="s">
        <v>25</v>
      </c>
      <c r="K18" s="24" t="s">
        <v>26</v>
      </c>
      <c r="L18" s="24" t="s">
        <v>25</v>
      </c>
      <c r="M18" s="24" t="s">
        <v>26</v>
      </c>
      <c r="N18" s="24" t="s">
        <v>25</v>
      </c>
      <c r="O18" s="24" t="s">
        <v>26</v>
      </c>
      <c r="P18" s="24" t="s">
        <v>25</v>
      </c>
      <c r="Q18" s="24" t="s">
        <v>26</v>
      </c>
      <c r="R18" s="24" t="s">
        <v>25</v>
      </c>
      <c r="S18" s="24" t="s">
        <v>26</v>
      </c>
      <c r="T18" s="15"/>
    </row>
    <row r="19" spans="1:20" x14ac:dyDescent="0.25">
      <c r="A19" s="25">
        <v>1</v>
      </c>
      <c r="B19" s="25">
        <v>2</v>
      </c>
      <c r="C19" s="25">
        <v>3</v>
      </c>
      <c r="D19" s="26">
        <v>4</v>
      </c>
      <c r="E19" s="26">
        <v>5</v>
      </c>
      <c r="F19" s="26">
        <v>6</v>
      </c>
      <c r="G19" s="26">
        <v>7</v>
      </c>
      <c r="H19" s="26">
        <v>8</v>
      </c>
      <c r="I19" s="26">
        <v>9</v>
      </c>
      <c r="J19" s="26">
        <v>10</v>
      </c>
      <c r="K19" s="26">
        <v>11</v>
      </c>
      <c r="L19" s="26">
        <v>12</v>
      </c>
      <c r="M19" s="26">
        <v>13</v>
      </c>
      <c r="N19" s="26">
        <v>14</v>
      </c>
      <c r="O19" s="26">
        <v>15</v>
      </c>
      <c r="P19" s="26">
        <v>16</v>
      </c>
      <c r="Q19" s="26">
        <v>17</v>
      </c>
      <c r="R19" s="26">
        <v>18</v>
      </c>
      <c r="S19" s="26">
        <v>19</v>
      </c>
      <c r="T19" s="91">
        <v>20</v>
      </c>
    </row>
    <row r="20" spans="1:20" s="31" customFormat="1" ht="31.5" x14ac:dyDescent="0.25">
      <c r="A20" s="27" t="s">
        <v>27</v>
      </c>
      <c r="B20" s="27" t="s">
        <v>28</v>
      </c>
      <c r="C20" s="27" t="s">
        <v>29</v>
      </c>
      <c r="D20" s="28">
        <f t="shared" ref="D20:E20" si="0">D21+D22+D23+D24+D25+D26+D27</f>
        <v>11205.28019996627</v>
      </c>
      <c r="E20" s="28">
        <f t="shared" si="0"/>
        <v>39525.240497174556</v>
      </c>
      <c r="F20" s="27" t="s">
        <v>30</v>
      </c>
      <c r="G20" s="28">
        <f t="shared" ref="G20" si="1">G21+G22+G23+G24+G25+G26+G27</f>
        <v>9421.517922949999</v>
      </c>
      <c r="H20" s="27" t="s">
        <v>30</v>
      </c>
      <c r="I20" s="28">
        <f t="shared" ref="I20" si="2">I21+I22+I23+I24+I25+I26+I27</f>
        <v>29993.565661834553</v>
      </c>
      <c r="J20" s="27" t="s">
        <v>30</v>
      </c>
      <c r="K20" s="28">
        <f>K21+K22+K23+K24+K25+K26+K27</f>
        <v>5521.1774461203568</v>
      </c>
      <c r="L20" s="27" t="s">
        <v>30</v>
      </c>
      <c r="M20" s="28">
        <f>M21+M22+M23+M24+M25+M26+M27</f>
        <v>3634.49802903</v>
      </c>
      <c r="N20" s="27" t="s">
        <v>30</v>
      </c>
      <c r="O20" s="28">
        <f>O21+O22+O23+O24+O25+O26+O27</f>
        <v>26465.971295094547</v>
      </c>
      <c r="P20" s="27" t="s">
        <v>30</v>
      </c>
      <c r="Q20" s="28">
        <f>Q21+Q22+Q23+Q24+Q25+Q26+Q27</f>
        <v>-1993.5830793803568</v>
      </c>
      <c r="R20" s="27" t="s">
        <v>30</v>
      </c>
      <c r="S20" s="92">
        <f>Q20/K20</f>
        <v>-0.36107933476784299</v>
      </c>
      <c r="T20" s="29" t="s">
        <v>30</v>
      </c>
    </row>
    <row r="21" spans="1:20" s="31" customFormat="1" ht="31.5" x14ac:dyDescent="0.25">
      <c r="A21" s="32" t="s">
        <v>31</v>
      </c>
      <c r="B21" s="33" t="s">
        <v>32</v>
      </c>
      <c r="C21" s="34" t="s">
        <v>29</v>
      </c>
      <c r="D21" s="35">
        <f t="shared" ref="D21:E21" si="3">SUM(D29,D204,D292,D503,D569)</f>
        <v>2472.718927829661</v>
      </c>
      <c r="E21" s="35">
        <f t="shared" si="3"/>
        <v>4599.6419848433097</v>
      </c>
      <c r="F21" s="27" t="s">
        <v>30</v>
      </c>
      <c r="G21" s="35">
        <f>SUM(G29,G204,G292,G503,G569)</f>
        <v>1653.4796174499998</v>
      </c>
      <c r="H21" s="27" t="s">
        <v>30</v>
      </c>
      <c r="I21" s="35">
        <f t="shared" ref="I21" si="4">SUM(I29,I204,I292,I503,I569)</f>
        <v>2946.1623673933095</v>
      </c>
      <c r="J21" s="27" t="s">
        <v>30</v>
      </c>
      <c r="K21" s="35">
        <f t="shared" ref="K21" si="5">SUM(K29,K204,K292,K503,K569)</f>
        <v>1091.1266411074578</v>
      </c>
      <c r="L21" s="27" t="s">
        <v>30</v>
      </c>
      <c r="M21" s="35">
        <f t="shared" ref="M21" si="6">SUM(M29,M204,M292,M503,M569)</f>
        <v>532.36304190999999</v>
      </c>
      <c r="N21" s="27" t="s">
        <v>30</v>
      </c>
      <c r="O21" s="35">
        <f t="shared" ref="O21" si="7">SUM(O29,O204,O292,O503,O569)</f>
        <v>2413.7993254833091</v>
      </c>
      <c r="P21" s="27" t="s">
        <v>30</v>
      </c>
      <c r="Q21" s="35">
        <f t="shared" ref="Q21" si="8">SUM(Q29,Q204,Q292,Q503,Q569)</f>
        <v>-558.76359919745767</v>
      </c>
      <c r="R21" s="27" t="s">
        <v>30</v>
      </c>
      <c r="S21" s="92">
        <f t="shared" ref="S21:S84" si="9">Q21/K21</f>
        <v>-0.5120978428593137</v>
      </c>
      <c r="T21" s="29" t="s">
        <v>30</v>
      </c>
    </row>
    <row r="22" spans="1:20" s="31" customFormat="1" x14ac:dyDescent="0.25">
      <c r="A22" s="32" t="s">
        <v>33</v>
      </c>
      <c r="B22" s="33" t="s">
        <v>34</v>
      </c>
      <c r="C22" s="34" t="s">
        <v>29</v>
      </c>
      <c r="D22" s="35">
        <f t="shared" ref="D22:E22" si="10">SUM(D54,D219,D331,D520,D584)</f>
        <v>3301.48855975983</v>
      </c>
      <c r="E22" s="35">
        <f t="shared" si="10"/>
        <v>7577.0815562842554</v>
      </c>
      <c r="F22" s="27" t="s">
        <v>30</v>
      </c>
      <c r="G22" s="35">
        <f t="shared" ref="G22" si="11">SUM(G54,G219,G331,G520,G584)</f>
        <v>2488.3739410500007</v>
      </c>
      <c r="H22" s="27" t="s">
        <v>30</v>
      </c>
      <c r="I22" s="35">
        <f t="shared" ref="I22" si="12">SUM(I54,I219,I331,I520,I584)</f>
        <v>4978.5507028442562</v>
      </c>
      <c r="J22" s="27" t="s">
        <v>30</v>
      </c>
      <c r="K22" s="35">
        <f t="shared" ref="K22" si="13">SUM(K54,K219,K331,K520,K584)</f>
        <v>666.57691630099998</v>
      </c>
      <c r="L22" s="27" t="s">
        <v>30</v>
      </c>
      <c r="M22" s="35">
        <f t="shared" ref="M22" si="14">SUM(M54,M219,M331,M520,M584)</f>
        <v>564.04021811999996</v>
      </c>
      <c r="N22" s="27" t="s">
        <v>30</v>
      </c>
      <c r="O22" s="35">
        <f t="shared" ref="O22" si="15">SUM(O54,O219,O331,O520,O584)</f>
        <v>4414.5104847242555</v>
      </c>
      <c r="P22" s="27" t="s">
        <v>30</v>
      </c>
      <c r="Q22" s="35">
        <f t="shared" ref="Q22" si="16">SUM(Q54,Q219,Q331,Q520,Q584)</f>
        <v>-102.53669818099998</v>
      </c>
      <c r="R22" s="27" t="s">
        <v>30</v>
      </c>
      <c r="S22" s="92">
        <f t="shared" si="9"/>
        <v>-0.15382575614829486</v>
      </c>
      <c r="T22" s="29" t="s">
        <v>30</v>
      </c>
    </row>
    <row r="23" spans="1:20" s="31" customFormat="1" ht="31.5" x14ac:dyDescent="0.25">
      <c r="A23" s="32" t="s">
        <v>35</v>
      </c>
      <c r="B23" s="33" t="s">
        <v>36</v>
      </c>
      <c r="C23" s="34" t="s">
        <v>29</v>
      </c>
      <c r="D23" s="35">
        <f t="shared" ref="D23:E23" si="17">SUM(D77,D229,D343,D535,D592)</f>
        <v>907.50599338983045</v>
      </c>
      <c r="E23" s="35">
        <f t="shared" si="17"/>
        <v>11255.443341397015</v>
      </c>
      <c r="F23" s="27" t="s">
        <v>30</v>
      </c>
      <c r="G23" s="35">
        <f t="shared" ref="G23" si="18">SUM(G77,G229,G343,G535,G592)</f>
        <v>2639.4958151800001</v>
      </c>
      <c r="H23" s="27" t="s">
        <v>30</v>
      </c>
      <c r="I23" s="35">
        <f t="shared" ref="I23" si="19">SUM(I77,I229,I343,I535,I592)</f>
        <v>8615.9475262170145</v>
      </c>
      <c r="J23" s="27" t="s">
        <v>30</v>
      </c>
      <c r="K23" s="35">
        <f t="shared" ref="K23" si="20">SUM(K77,K229,K343,K535,K592)</f>
        <v>2092.875666285232</v>
      </c>
      <c r="L23" s="27" t="s">
        <v>30</v>
      </c>
      <c r="M23" s="35">
        <f t="shared" ref="M23" si="21">SUM(M77,M229,M343,M535,M592)</f>
        <v>1588.7348431300002</v>
      </c>
      <c r="N23" s="27" t="s">
        <v>30</v>
      </c>
      <c r="O23" s="35">
        <f t="shared" ref="O23" si="22">SUM(O77,O229,O343,O535,O592)</f>
        <v>7132.1817736770145</v>
      </c>
      <c r="P23" s="27" t="s">
        <v>30</v>
      </c>
      <c r="Q23" s="35">
        <f t="shared" ref="Q23" si="23">SUM(Q77,Q229,Q343,Q535,Q592)</f>
        <v>-609.10991374523201</v>
      </c>
      <c r="R23" s="27" t="s">
        <v>30</v>
      </c>
      <c r="S23" s="92">
        <f t="shared" si="9"/>
        <v>-0.29103970367545867</v>
      </c>
      <c r="T23" s="29" t="s">
        <v>30</v>
      </c>
    </row>
    <row r="24" spans="1:20" s="31" customFormat="1" ht="47.25" x14ac:dyDescent="0.25">
      <c r="A24" s="32" t="s">
        <v>37</v>
      </c>
      <c r="B24" s="33" t="s">
        <v>38</v>
      </c>
      <c r="C24" s="34" t="s">
        <v>29</v>
      </c>
      <c r="D24" s="35">
        <f t="shared" ref="D24:E24" si="24">SUM(D122,D247,D410,D547,D601)</f>
        <v>0</v>
      </c>
      <c r="E24" s="35">
        <f t="shared" si="24"/>
        <v>126.69274669000001</v>
      </c>
      <c r="F24" s="27" t="s">
        <v>30</v>
      </c>
      <c r="G24" s="35">
        <f t="shared" ref="G24" si="25">SUM(G122,G247,G410,G547,G601)</f>
        <v>104.45222469000001</v>
      </c>
      <c r="H24" s="27" t="s">
        <v>30</v>
      </c>
      <c r="I24" s="35">
        <f t="shared" ref="I24" si="26">SUM(I122,I247,I410,I547,I601)</f>
        <v>22.240521999999999</v>
      </c>
      <c r="J24" s="27" t="s">
        <v>30</v>
      </c>
      <c r="K24" s="35">
        <f t="shared" ref="K24" si="27">SUM(K122,K247,K410,K547,K601)</f>
        <v>1.3515220000000001</v>
      </c>
      <c r="L24" s="27" t="s">
        <v>30</v>
      </c>
      <c r="M24" s="35">
        <f t="shared" ref="M24" si="28">SUM(M122,M247,M410,M547,M601)</f>
        <v>0.81410095000000005</v>
      </c>
      <c r="N24" s="27" t="s">
        <v>30</v>
      </c>
      <c r="O24" s="35">
        <f t="shared" ref="O24" si="29">SUM(O122,O247,O410,O547,O601)</f>
        <v>21.426421049999998</v>
      </c>
      <c r="P24" s="27" t="s">
        <v>30</v>
      </c>
      <c r="Q24" s="35">
        <f t="shared" ref="Q24" si="30">SUM(Q122,Q247,Q410,Q547,Q601)</f>
        <v>-0.53742105000000007</v>
      </c>
      <c r="R24" s="27" t="s">
        <v>30</v>
      </c>
      <c r="S24" s="92">
        <f t="shared" si="9"/>
        <v>-0.3976413628486995</v>
      </c>
      <c r="T24" s="29" t="s">
        <v>30</v>
      </c>
    </row>
    <row r="25" spans="1:20" s="31" customFormat="1" x14ac:dyDescent="0.25">
      <c r="A25" s="32" t="s">
        <v>39</v>
      </c>
      <c r="B25" s="33" t="s">
        <v>40</v>
      </c>
      <c r="C25" s="34" t="s">
        <v>29</v>
      </c>
      <c r="D25" s="35">
        <f t="shared" ref="D25:E25" si="31">SUM(D130,D255,D417,D554,D608)</f>
        <v>4523.5667189869491</v>
      </c>
      <c r="E25" s="35">
        <f t="shared" si="31"/>
        <v>14462.157330953305</v>
      </c>
      <c r="F25" s="27" t="s">
        <v>30</v>
      </c>
      <c r="G25" s="35">
        <f t="shared" ref="G25" si="32">SUM(G130,G255,G417,G554,G608)</f>
        <v>2289.50245662</v>
      </c>
      <c r="H25" s="27" t="s">
        <v>30</v>
      </c>
      <c r="I25" s="35">
        <f t="shared" ref="I25" si="33">SUM(I130,I255,I417,I554,I608)</f>
        <v>12172.654874333304</v>
      </c>
      <c r="J25" s="27" t="s">
        <v>30</v>
      </c>
      <c r="K25" s="35">
        <f t="shared" ref="K25" si="34">SUM(K130,K255,K417,K554,K608)</f>
        <v>809.26866967000001</v>
      </c>
      <c r="L25" s="27" t="s">
        <v>30</v>
      </c>
      <c r="M25" s="35">
        <f t="shared" ref="M25" si="35">SUM(M130,M255,M417,M554,M608)</f>
        <v>382.96357280999996</v>
      </c>
      <c r="N25" s="27" t="s">
        <v>30</v>
      </c>
      <c r="O25" s="35">
        <f t="shared" ref="O25" si="36">SUM(O130,O255,O417,O554,O608)</f>
        <v>11790.339539863304</v>
      </c>
      <c r="P25" s="27" t="s">
        <v>30</v>
      </c>
      <c r="Q25" s="35">
        <f t="shared" ref="Q25" si="37">SUM(Q130,Q255,Q417,Q554,Q608)</f>
        <v>-426.9533352000002</v>
      </c>
      <c r="R25" s="27" t="s">
        <v>30</v>
      </c>
      <c r="S25" s="92">
        <f t="shared" si="9"/>
        <v>-0.52757922208220587</v>
      </c>
      <c r="T25" s="29" t="s">
        <v>30</v>
      </c>
    </row>
    <row r="26" spans="1:20" s="31" customFormat="1" ht="47.25" x14ac:dyDescent="0.25">
      <c r="A26" s="32" t="s">
        <v>41</v>
      </c>
      <c r="B26" s="33" t="s">
        <v>42</v>
      </c>
      <c r="C26" s="34" t="s">
        <v>29</v>
      </c>
      <c r="D26" s="35">
        <f t="shared" ref="D26:E26" si="38">D145+D261+D424+D561+D613</f>
        <v>0</v>
      </c>
      <c r="E26" s="35">
        <f t="shared" si="38"/>
        <v>0</v>
      </c>
      <c r="F26" s="27" t="s">
        <v>30</v>
      </c>
      <c r="G26" s="35">
        <f t="shared" ref="G26" si="39">G145+G261+G424+G561+G613</f>
        <v>0</v>
      </c>
      <c r="H26" s="27" t="s">
        <v>30</v>
      </c>
      <c r="I26" s="35">
        <f t="shared" ref="I26" si="40">I145+I261+I424+I561+I613</f>
        <v>0</v>
      </c>
      <c r="J26" s="27" t="s">
        <v>30</v>
      </c>
      <c r="K26" s="35">
        <f t="shared" ref="K26" si="41">K145+K261+K424+K561+K613</f>
        <v>0</v>
      </c>
      <c r="L26" s="27" t="s">
        <v>30</v>
      </c>
      <c r="M26" s="35">
        <f t="shared" ref="M26" si="42">M145+M261+M424+M561+M613</f>
        <v>0</v>
      </c>
      <c r="N26" s="27" t="s">
        <v>30</v>
      </c>
      <c r="O26" s="35">
        <f t="shared" ref="O26" si="43">O145+O261+O424+O561+O613</f>
        <v>0</v>
      </c>
      <c r="P26" s="27" t="s">
        <v>30</v>
      </c>
      <c r="Q26" s="35">
        <f t="shared" ref="Q26" si="44">Q145+Q261+Q424+Q561+Q613</f>
        <v>0</v>
      </c>
      <c r="R26" s="27" t="s">
        <v>30</v>
      </c>
      <c r="S26" s="92">
        <v>0</v>
      </c>
      <c r="T26" s="29" t="s">
        <v>30</v>
      </c>
    </row>
    <row r="27" spans="1:20" s="31" customFormat="1" ht="31.5" x14ac:dyDescent="0.25">
      <c r="A27" s="32" t="s">
        <v>43</v>
      </c>
      <c r="B27" s="33" t="s">
        <v>44</v>
      </c>
      <c r="C27" s="34" t="s">
        <v>29</v>
      </c>
      <c r="D27" s="35">
        <f t="shared" ref="D27:E27" si="45">SUM(D146,D262,D425,D562,D614)</f>
        <v>0</v>
      </c>
      <c r="E27" s="35">
        <f t="shared" si="45"/>
        <v>1504.2235370066674</v>
      </c>
      <c r="F27" s="27" t="s">
        <v>30</v>
      </c>
      <c r="G27" s="35">
        <f t="shared" ref="G27" si="46">SUM(G146,G262,G425,G562,G614)</f>
        <v>246.21386796000002</v>
      </c>
      <c r="H27" s="27" t="s">
        <v>30</v>
      </c>
      <c r="I27" s="35">
        <f t="shared" ref="I27" si="47">SUM(I146,I262,I425,I562,I614)</f>
        <v>1258.0096690466673</v>
      </c>
      <c r="J27" s="27" t="s">
        <v>30</v>
      </c>
      <c r="K27" s="35">
        <f t="shared" ref="K27" si="48">SUM(K146,K262,K425,K562,K614)</f>
        <v>859.97803075666661</v>
      </c>
      <c r="L27" s="27" t="s">
        <v>30</v>
      </c>
      <c r="M27" s="35">
        <f t="shared" ref="M27" si="49">SUM(M146,M262,M425,M562,M614)</f>
        <v>565.5822521099999</v>
      </c>
      <c r="N27" s="27" t="s">
        <v>30</v>
      </c>
      <c r="O27" s="35">
        <f t="shared" ref="O27" si="50">SUM(O146,O262,O425,O562,O614)</f>
        <v>693.71375029666649</v>
      </c>
      <c r="P27" s="27" t="s">
        <v>30</v>
      </c>
      <c r="Q27" s="35">
        <f t="shared" ref="Q27" si="51">SUM(Q146,Q262,Q425,Q562,Q614)</f>
        <v>-295.68211200666673</v>
      </c>
      <c r="R27" s="27" t="s">
        <v>30</v>
      </c>
      <c r="S27" s="92">
        <f t="shared" si="9"/>
        <v>-0.34382519254184396</v>
      </c>
      <c r="T27" s="29" t="s">
        <v>30</v>
      </c>
    </row>
    <row r="28" spans="1:20" s="31" customFormat="1" x14ac:dyDescent="0.25">
      <c r="A28" s="32" t="s">
        <v>45</v>
      </c>
      <c r="B28" s="36" t="s">
        <v>46</v>
      </c>
      <c r="C28" s="34" t="s">
        <v>29</v>
      </c>
      <c r="D28" s="35">
        <f t="shared" ref="D28:E28" si="52">SUM(D29,D54,D77,D122,D130,D145,D146)</f>
        <v>6854.8807491188136</v>
      </c>
      <c r="E28" s="35">
        <f t="shared" si="52"/>
        <v>18187.425593035623</v>
      </c>
      <c r="F28" s="27" t="s">
        <v>30</v>
      </c>
      <c r="G28" s="35">
        <f t="shared" ref="G28" si="53">SUM(G29,G54,G77,G122,G130,G145,G146)</f>
        <v>5049.1942127600005</v>
      </c>
      <c r="H28" s="27" t="s">
        <v>30</v>
      </c>
      <c r="I28" s="35">
        <f t="shared" ref="I28" si="54">SUM(I29,I54,I77,I122,I130,I145,I146)</f>
        <v>13028.074467885621</v>
      </c>
      <c r="J28" s="27" t="s">
        <v>30</v>
      </c>
      <c r="K28" s="35">
        <f t="shared" ref="K28" si="55">SUM(K29,K54,K77,K122,K130,K145,K146)</f>
        <v>2580.1911238116668</v>
      </c>
      <c r="L28" s="27" t="s">
        <v>30</v>
      </c>
      <c r="M28" s="35">
        <f t="shared" ref="M28" si="56">SUM(M29,M54,M77,M122,M130,M145,M146)</f>
        <v>1624.72119993</v>
      </c>
      <c r="N28" s="27" t="s">
        <v>30</v>
      </c>
      <c r="O28" s="35">
        <f t="shared" ref="O28" si="57">SUM(O29,O54,O77,O122,O130,O145,O146)</f>
        <v>11404.07835332562</v>
      </c>
      <c r="P28" s="27" t="s">
        <v>30</v>
      </c>
      <c r="Q28" s="35">
        <f t="shared" ref="Q28" si="58">SUM(Q29,Q54,Q77,Q122,Q130,Q145,Q146)</f>
        <v>-956.19500925166676</v>
      </c>
      <c r="R28" s="27" t="s">
        <v>30</v>
      </c>
      <c r="S28" s="92">
        <f t="shared" si="9"/>
        <v>-0.37059076764790133</v>
      </c>
      <c r="T28" s="37" t="s">
        <v>30</v>
      </c>
    </row>
    <row r="29" spans="1:20" s="31" customFormat="1" ht="31.5" x14ac:dyDescent="0.25">
      <c r="A29" s="32" t="s">
        <v>47</v>
      </c>
      <c r="B29" s="36" t="s">
        <v>48</v>
      </c>
      <c r="C29" s="34" t="s">
        <v>29</v>
      </c>
      <c r="D29" s="35">
        <f t="shared" ref="D29:E29" si="59">D30+D34+D37+D53</f>
        <v>1817.8074878296611</v>
      </c>
      <c r="E29" s="35">
        <f t="shared" si="59"/>
        <v>2651.71868159</v>
      </c>
      <c r="F29" s="27" t="s">
        <v>30</v>
      </c>
      <c r="G29" s="35">
        <f>G30+G34+G37+G53</f>
        <v>1189.2009634499998</v>
      </c>
      <c r="H29" s="27" t="s">
        <v>30</v>
      </c>
      <c r="I29" s="35">
        <f t="shared" ref="I29" si="60">I30+I34+I37+I53</f>
        <v>1462.5177181399999</v>
      </c>
      <c r="J29" s="27" t="s">
        <v>30</v>
      </c>
      <c r="K29" s="35">
        <f t="shared" ref="K29" si="61">K30+K34+K37+K53</f>
        <v>410.79590425000004</v>
      </c>
      <c r="L29" s="27" t="s">
        <v>30</v>
      </c>
      <c r="M29" s="35">
        <f t="shared" ref="M29" si="62">M30+M34+M37+M53</f>
        <v>327.17574981000001</v>
      </c>
      <c r="N29" s="27" t="s">
        <v>30</v>
      </c>
      <c r="O29" s="35">
        <f t="shared" ref="O29" si="63">O30+O34+O37+O53</f>
        <v>1135.3419683299999</v>
      </c>
      <c r="P29" s="27" t="s">
        <v>30</v>
      </c>
      <c r="Q29" s="35">
        <f t="shared" ref="Q29" si="64">Q30+Q34+Q37+Q53</f>
        <v>-83.620154439999979</v>
      </c>
      <c r="R29" s="27" t="s">
        <v>30</v>
      </c>
      <c r="S29" s="92">
        <f t="shared" si="9"/>
        <v>-0.20355644633961797</v>
      </c>
      <c r="T29" s="29" t="s">
        <v>30</v>
      </c>
    </row>
    <row r="30" spans="1:20" s="31" customFormat="1" ht="126" x14ac:dyDescent="0.25">
      <c r="A30" s="32" t="s">
        <v>49</v>
      </c>
      <c r="B30" s="36" t="s">
        <v>50</v>
      </c>
      <c r="C30" s="34" t="s">
        <v>29</v>
      </c>
      <c r="D30" s="35">
        <f>D31</f>
        <v>55.493926720338983</v>
      </c>
      <c r="E30" s="35">
        <f t="shared" ref="E30:E31" si="65">E31</f>
        <v>54.841000000000008</v>
      </c>
      <c r="F30" s="27" t="s">
        <v>30</v>
      </c>
      <c r="G30" s="35">
        <f>G31</f>
        <v>44.843886450000007</v>
      </c>
      <c r="H30" s="27" t="s">
        <v>30</v>
      </c>
      <c r="I30" s="35">
        <f t="shared" ref="I30:I31" si="66">I31</f>
        <v>9.9971135500000017</v>
      </c>
      <c r="J30" s="27" t="s">
        <v>30</v>
      </c>
      <c r="K30" s="35">
        <f t="shared" ref="K30:K31" si="67">K31</f>
        <v>0</v>
      </c>
      <c r="L30" s="27" t="s">
        <v>30</v>
      </c>
      <c r="M30" s="35">
        <f t="shared" ref="M30:M31" si="68">M31</f>
        <v>0</v>
      </c>
      <c r="N30" s="27" t="s">
        <v>30</v>
      </c>
      <c r="O30" s="35">
        <f t="shared" ref="O30:O31" si="69">O31</f>
        <v>9.9971135500000017</v>
      </c>
      <c r="P30" s="27" t="s">
        <v>30</v>
      </c>
      <c r="Q30" s="35">
        <f t="shared" ref="Q30:Q31" si="70">Q31</f>
        <v>0</v>
      </c>
      <c r="R30" s="27" t="s">
        <v>30</v>
      </c>
      <c r="S30" s="92">
        <v>0</v>
      </c>
      <c r="T30" s="37" t="s">
        <v>30</v>
      </c>
    </row>
    <row r="31" spans="1:20" s="31" customFormat="1" ht="31.5" x14ac:dyDescent="0.25">
      <c r="A31" s="32" t="s">
        <v>51</v>
      </c>
      <c r="B31" s="36" t="s">
        <v>52</v>
      </c>
      <c r="C31" s="34" t="s">
        <v>29</v>
      </c>
      <c r="D31" s="35">
        <f>D32</f>
        <v>55.493926720338983</v>
      </c>
      <c r="E31" s="35">
        <f t="shared" si="65"/>
        <v>54.841000000000008</v>
      </c>
      <c r="F31" s="27" t="s">
        <v>30</v>
      </c>
      <c r="G31" s="35">
        <f t="shared" ref="G31" si="71">G32</f>
        <v>44.843886450000007</v>
      </c>
      <c r="H31" s="27" t="s">
        <v>30</v>
      </c>
      <c r="I31" s="35">
        <f t="shared" si="66"/>
        <v>9.9971135500000017</v>
      </c>
      <c r="J31" s="27" t="s">
        <v>30</v>
      </c>
      <c r="K31" s="35">
        <f t="shared" si="67"/>
        <v>0</v>
      </c>
      <c r="L31" s="27" t="s">
        <v>30</v>
      </c>
      <c r="M31" s="35">
        <f t="shared" si="68"/>
        <v>0</v>
      </c>
      <c r="N31" s="27" t="s">
        <v>30</v>
      </c>
      <c r="O31" s="35">
        <f t="shared" si="69"/>
        <v>9.9971135500000017</v>
      </c>
      <c r="P31" s="27" t="s">
        <v>30</v>
      </c>
      <c r="Q31" s="35">
        <f t="shared" si="70"/>
        <v>0</v>
      </c>
      <c r="R31" s="27" t="s">
        <v>30</v>
      </c>
      <c r="S31" s="92">
        <v>0</v>
      </c>
      <c r="T31" s="37" t="s">
        <v>30</v>
      </c>
    </row>
    <row r="32" spans="1:20" ht="31.5" x14ac:dyDescent="0.25">
      <c r="A32" s="39" t="s">
        <v>51</v>
      </c>
      <c r="B32" s="40" t="s">
        <v>53</v>
      </c>
      <c r="C32" s="41" t="s">
        <v>54</v>
      </c>
      <c r="D32" s="42">
        <v>55.493926720338983</v>
      </c>
      <c r="E32" s="42">
        <v>54.841000000000008</v>
      </c>
      <c r="F32" s="41" t="s">
        <v>30</v>
      </c>
      <c r="G32" s="43">
        <v>44.843886450000007</v>
      </c>
      <c r="H32" s="41" t="s">
        <v>30</v>
      </c>
      <c r="I32" s="43">
        <f>E32-G32</f>
        <v>9.9971135500000017</v>
      </c>
      <c r="J32" s="41" t="s">
        <v>30</v>
      </c>
      <c r="K32" s="42">
        <v>0</v>
      </c>
      <c r="L32" s="41" t="s">
        <v>30</v>
      </c>
      <c r="M32" s="42">
        <v>0</v>
      </c>
      <c r="N32" s="41" t="s">
        <v>30</v>
      </c>
      <c r="O32" s="42">
        <f>I32-M32</f>
        <v>9.9971135500000017</v>
      </c>
      <c r="P32" s="41" t="s">
        <v>30</v>
      </c>
      <c r="Q32" s="42">
        <f>M32-K32</f>
        <v>0</v>
      </c>
      <c r="R32" s="41" t="s">
        <v>30</v>
      </c>
      <c r="S32" s="93">
        <v>0</v>
      </c>
      <c r="T32" s="30" t="s">
        <v>30</v>
      </c>
    </row>
    <row r="33" spans="1:20" s="31" customFormat="1" ht="47.25" x14ac:dyDescent="0.25">
      <c r="A33" s="32" t="s">
        <v>55</v>
      </c>
      <c r="B33" s="44" t="s">
        <v>56</v>
      </c>
      <c r="C33" s="27" t="s">
        <v>29</v>
      </c>
      <c r="D33" s="45">
        <v>0</v>
      </c>
      <c r="E33" s="45">
        <v>0</v>
      </c>
      <c r="F33" s="27" t="s">
        <v>30</v>
      </c>
      <c r="G33" s="45">
        <v>0</v>
      </c>
      <c r="H33" s="27" t="s">
        <v>30</v>
      </c>
      <c r="I33" s="45">
        <v>0</v>
      </c>
      <c r="J33" s="27" t="s">
        <v>30</v>
      </c>
      <c r="K33" s="45">
        <v>0</v>
      </c>
      <c r="L33" s="27" t="s">
        <v>30</v>
      </c>
      <c r="M33" s="45">
        <v>0</v>
      </c>
      <c r="N33" s="27" t="s">
        <v>30</v>
      </c>
      <c r="O33" s="45">
        <v>0</v>
      </c>
      <c r="P33" s="27" t="s">
        <v>30</v>
      </c>
      <c r="Q33" s="45">
        <v>0</v>
      </c>
      <c r="R33" s="27" t="s">
        <v>30</v>
      </c>
      <c r="S33" s="92">
        <v>0</v>
      </c>
      <c r="T33" s="29" t="s">
        <v>30</v>
      </c>
    </row>
    <row r="34" spans="1:20" s="31" customFormat="1" ht="78.75" x14ac:dyDescent="0.25">
      <c r="A34" s="32" t="s">
        <v>57</v>
      </c>
      <c r="B34" s="36" t="s">
        <v>58</v>
      </c>
      <c r="C34" s="34" t="s">
        <v>29</v>
      </c>
      <c r="D34" s="35">
        <v>0</v>
      </c>
      <c r="E34" s="35">
        <v>0</v>
      </c>
      <c r="F34" s="27" t="s">
        <v>30</v>
      </c>
      <c r="G34" s="35">
        <v>0</v>
      </c>
      <c r="H34" s="27" t="s">
        <v>30</v>
      </c>
      <c r="I34" s="35">
        <v>0</v>
      </c>
      <c r="J34" s="27" t="s">
        <v>30</v>
      </c>
      <c r="K34" s="35">
        <v>0</v>
      </c>
      <c r="L34" s="27" t="s">
        <v>30</v>
      </c>
      <c r="M34" s="35">
        <v>0</v>
      </c>
      <c r="N34" s="27" t="s">
        <v>30</v>
      </c>
      <c r="O34" s="35">
        <v>0</v>
      </c>
      <c r="P34" s="27" t="s">
        <v>30</v>
      </c>
      <c r="Q34" s="35">
        <v>0</v>
      </c>
      <c r="R34" s="27" t="s">
        <v>30</v>
      </c>
      <c r="S34" s="92">
        <v>0</v>
      </c>
      <c r="T34" s="29" t="s">
        <v>30</v>
      </c>
    </row>
    <row r="35" spans="1:20" s="31" customFormat="1" ht="47.25" x14ac:dyDescent="0.25">
      <c r="A35" s="32" t="s">
        <v>59</v>
      </c>
      <c r="B35" s="36" t="s">
        <v>56</v>
      </c>
      <c r="C35" s="34" t="s">
        <v>29</v>
      </c>
      <c r="D35" s="35">
        <v>0</v>
      </c>
      <c r="E35" s="35">
        <v>0</v>
      </c>
      <c r="F35" s="27" t="s">
        <v>30</v>
      </c>
      <c r="G35" s="35">
        <v>0</v>
      </c>
      <c r="H35" s="27" t="s">
        <v>30</v>
      </c>
      <c r="I35" s="35">
        <v>0</v>
      </c>
      <c r="J35" s="27" t="s">
        <v>30</v>
      </c>
      <c r="K35" s="35">
        <v>0</v>
      </c>
      <c r="L35" s="27" t="s">
        <v>30</v>
      </c>
      <c r="M35" s="35">
        <v>0</v>
      </c>
      <c r="N35" s="27" t="s">
        <v>30</v>
      </c>
      <c r="O35" s="35">
        <v>0</v>
      </c>
      <c r="P35" s="27" t="s">
        <v>30</v>
      </c>
      <c r="Q35" s="35">
        <v>0</v>
      </c>
      <c r="R35" s="27" t="s">
        <v>30</v>
      </c>
      <c r="S35" s="92">
        <v>0</v>
      </c>
      <c r="T35" s="29" t="s">
        <v>30</v>
      </c>
    </row>
    <row r="36" spans="1:20" s="31" customFormat="1" ht="47.25" x14ac:dyDescent="0.25">
      <c r="A36" s="32" t="s">
        <v>60</v>
      </c>
      <c r="B36" s="36" t="s">
        <v>56</v>
      </c>
      <c r="C36" s="34" t="s">
        <v>29</v>
      </c>
      <c r="D36" s="35">
        <v>0</v>
      </c>
      <c r="E36" s="35">
        <v>0</v>
      </c>
      <c r="F36" s="27" t="s">
        <v>30</v>
      </c>
      <c r="G36" s="35">
        <v>0</v>
      </c>
      <c r="H36" s="27" t="s">
        <v>30</v>
      </c>
      <c r="I36" s="35">
        <v>0</v>
      </c>
      <c r="J36" s="27" t="s">
        <v>30</v>
      </c>
      <c r="K36" s="35">
        <v>0</v>
      </c>
      <c r="L36" s="27" t="s">
        <v>30</v>
      </c>
      <c r="M36" s="35">
        <v>0</v>
      </c>
      <c r="N36" s="27" t="s">
        <v>30</v>
      </c>
      <c r="O36" s="35">
        <v>0</v>
      </c>
      <c r="P36" s="27" t="s">
        <v>30</v>
      </c>
      <c r="Q36" s="35">
        <v>0</v>
      </c>
      <c r="R36" s="27" t="s">
        <v>30</v>
      </c>
      <c r="S36" s="92">
        <v>0</v>
      </c>
      <c r="T36" s="29" t="s">
        <v>30</v>
      </c>
    </row>
    <row r="37" spans="1:20" s="31" customFormat="1" ht="63" x14ac:dyDescent="0.25">
      <c r="A37" s="32" t="s">
        <v>61</v>
      </c>
      <c r="B37" s="36" t="s">
        <v>62</v>
      </c>
      <c r="C37" s="34" t="s">
        <v>29</v>
      </c>
      <c r="D37" s="35">
        <f>D38+D39+D40+D43+D45</f>
        <v>1762.3135611093221</v>
      </c>
      <c r="E37" s="35">
        <f t="shared" ref="E37" si="72">E38+E39+E40+E43+E45</f>
        <v>2596.8776815900001</v>
      </c>
      <c r="F37" s="27" t="s">
        <v>30</v>
      </c>
      <c r="G37" s="35">
        <f t="shared" ref="G37" si="73">G38+G39+G40+G43+G45</f>
        <v>1144.3570769999999</v>
      </c>
      <c r="H37" s="27" t="s">
        <v>30</v>
      </c>
      <c r="I37" s="35">
        <f t="shared" ref="I37" si="74">I38+I39+I40+I43+I45</f>
        <v>1452.5206045899999</v>
      </c>
      <c r="J37" s="27" t="s">
        <v>30</v>
      </c>
      <c r="K37" s="35">
        <f t="shared" ref="K37" si="75">K38+K39+K40+K43+K45</f>
        <v>410.79590425000004</v>
      </c>
      <c r="L37" s="27" t="s">
        <v>30</v>
      </c>
      <c r="M37" s="35">
        <f t="shared" ref="M37" si="76">M38+M39+M40+M43+M45</f>
        <v>327.17574981000001</v>
      </c>
      <c r="N37" s="27" t="s">
        <v>30</v>
      </c>
      <c r="O37" s="35">
        <f t="shared" ref="O37" si="77">O38+O39+O40+O43+O45</f>
        <v>1125.3448547799999</v>
      </c>
      <c r="P37" s="27" t="s">
        <v>30</v>
      </c>
      <c r="Q37" s="35">
        <f t="shared" ref="Q37" si="78">Q38+Q39+Q40+Q43+Q45</f>
        <v>-83.620154439999979</v>
      </c>
      <c r="R37" s="27" t="s">
        <v>30</v>
      </c>
      <c r="S37" s="92">
        <f t="shared" si="9"/>
        <v>-0.20355644633961797</v>
      </c>
      <c r="T37" s="29" t="s">
        <v>30</v>
      </c>
    </row>
    <row r="38" spans="1:20" s="31" customFormat="1" ht="94.5" x14ac:dyDescent="0.25">
      <c r="A38" s="32" t="s">
        <v>63</v>
      </c>
      <c r="B38" s="36" t="s">
        <v>64</v>
      </c>
      <c r="C38" s="34" t="s">
        <v>29</v>
      </c>
      <c r="D38" s="35">
        <v>0</v>
      </c>
      <c r="E38" s="35">
        <v>0</v>
      </c>
      <c r="F38" s="27" t="s">
        <v>30</v>
      </c>
      <c r="G38" s="35">
        <v>0</v>
      </c>
      <c r="H38" s="27" t="s">
        <v>30</v>
      </c>
      <c r="I38" s="35">
        <v>0</v>
      </c>
      <c r="J38" s="27" t="s">
        <v>30</v>
      </c>
      <c r="K38" s="35">
        <v>0</v>
      </c>
      <c r="L38" s="27" t="s">
        <v>30</v>
      </c>
      <c r="M38" s="35">
        <v>0</v>
      </c>
      <c r="N38" s="27" t="s">
        <v>30</v>
      </c>
      <c r="O38" s="35">
        <v>0</v>
      </c>
      <c r="P38" s="27" t="s">
        <v>30</v>
      </c>
      <c r="Q38" s="35">
        <v>0</v>
      </c>
      <c r="R38" s="27" t="s">
        <v>30</v>
      </c>
      <c r="S38" s="92">
        <v>0</v>
      </c>
      <c r="T38" s="29" t="s">
        <v>30</v>
      </c>
    </row>
    <row r="39" spans="1:20" s="31" customFormat="1" ht="94.5" x14ac:dyDescent="0.25">
      <c r="A39" s="32" t="s">
        <v>65</v>
      </c>
      <c r="B39" s="36" t="s">
        <v>66</v>
      </c>
      <c r="C39" s="34" t="s">
        <v>29</v>
      </c>
      <c r="D39" s="35">
        <v>0</v>
      </c>
      <c r="E39" s="35">
        <v>0</v>
      </c>
      <c r="F39" s="27" t="s">
        <v>30</v>
      </c>
      <c r="G39" s="35">
        <v>0</v>
      </c>
      <c r="H39" s="27" t="s">
        <v>30</v>
      </c>
      <c r="I39" s="35">
        <v>0</v>
      </c>
      <c r="J39" s="27" t="s">
        <v>30</v>
      </c>
      <c r="K39" s="35">
        <v>0</v>
      </c>
      <c r="L39" s="27" t="s">
        <v>30</v>
      </c>
      <c r="M39" s="35">
        <v>0</v>
      </c>
      <c r="N39" s="27" t="s">
        <v>30</v>
      </c>
      <c r="O39" s="35">
        <v>0</v>
      </c>
      <c r="P39" s="27" t="s">
        <v>30</v>
      </c>
      <c r="Q39" s="35">
        <v>0</v>
      </c>
      <c r="R39" s="27" t="s">
        <v>30</v>
      </c>
      <c r="S39" s="92">
        <v>0</v>
      </c>
      <c r="T39" s="46" t="s">
        <v>30</v>
      </c>
    </row>
    <row r="40" spans="1:20" s="31" customFormat="1" ht="94.5" x14ac:dyDescent="0.25">
      <c r="A40" s="32" t="s">
        <v>67</v>
      </c>
      <c r="B40" s="36" t="s">
        <v>68</v>
      </c>
      <c r="C40" s="34" t="s">
        <v>29</v>
      </c>
      <c r="D40" s="35">
        <f>SUM(D41:D42)</f>
        <v>36.009210000000003</v>
      </c>
      <c r="E40" s="35">
        <f t="shared" ref="E40" si="79">SUM(E41:E42)</f>
        <v>43.662189590000004</v>
      </c>
      <c r="F40" s="27" t="s">
        <v>30</v>
      </c>
      <c r="G40" s="35">
        <f t="shared" ref="G40" si="80">SUM(G41:G42)</f>
        <v>2.089</v>
      </c>
      <c r="H40" s="27" t="s">
        <v>30</v>
      </c>
      <c r="I40" s="35">
        <f t="shared" ref="I40" si="81">SUM(I41:I42)</f>
        <v>41.573189590000005</v>
      </c>
      <c r="J40" s="27" t="s">
        <v>30</v>
      </c>
      <c r="K40" s="35">
        <f>SUM(K41:K42)</f>
        <v>37.934254590000002</v>
      </c>
      <c r="L40" s="27" t="s">
        <v>30</v>
      </c>
      <c r="M40" s="35">
        <f>SUM(M41:M42)</f>
        <v>31.148149929999999</v>
      </c>
      <c r="N40" s="27" t="s">
        <v>30</v>
      </c>
      <c r="O40" s="35">
        <f>SUM(O41:O42)</f>
        <v>10.425039660000007</v>
      </c>
      <c r="P40" s="27" t="s">
        <v>30</v>
      </c>
      <c r="Q40" s="35">
        <f>SUM(Q41:Q42)</f>
        <v>-6.7861046599999995</v>
      </c>
      <c r="R40" s="27" t="s">
        <v>30</v>
      </c>
      <c r="S40" s="92">
        <f t="shared" si="9"/>
        <v>-0.17889120883869725</v>
      </c>
      <c r="T40" s="29" t="s">
        <v>30</v>
      </c>
    </row>
    <row r="41" spans="1:20" ht="94.5" x14ac:dyDescent="0.25">
      <c r="A41" s="39" t="s">
        <v>67</v>
      </c>
      <c r="B41" s="48" t="s">
        <v>69</v>
      </c>
      <c r="C41" s="49" t="s">
        <v>70</v>
      </c>
      <c r="D41" s="42">
        <v>36.009210000000003</v>
      </c>
      <c r="E41" s="42">
        <v>37.994479590000005</v>
      </c>
      <c r="F41" s="41" t="s">
        <v>30</v>
      </c>
      <c r="G41" s="50">
        <v>2.089</v>
      </c>
      <c r="H41" s="41" t="s">
        <v>30</v>
      </c>
      <c r="I41" s="43">
        <f t="shared" ref="I41:I42" si="82">E41-G41</f>
        <v>35.905479590000006</v>
      </c>
      <c r="J41" s="41" t="s">
        <v>30</v>
      </c>
      <c r="K41" s="42">
        <v>35.905479589999999</v>
      </c>
      <c r="L41" s="41" t="s">
        <v>30</v>
      </c>
      <c r="M41" s="42">
        <v>31.148149929999999</v>
      </c>
      <c r="N41" s="41" t="s">
        <v>30</v>
      </c>
      <c r="O41" s="42">
        <f t="shared" ref="O41:O42" si="83">I41-M41</f>
        <v>4.757329660000007</v>
      </c>
      <c r="P41" s="41" t="s">
        <v>30</v>
      </c>
      <c r="Q41" s="42">
        <f t="shared" ref="Q41:Q42" si="84">M41-K41</f>
        <v>-4.7573296599999999</v>
      </c>
      <c r="R41" s="41" t="s">
        <v>30</v>
      </c>
      <c r="S41" s="93">
        <f t="shared" si="9"/>
        <v>-0.13249592302688415</v>
      </c>
      <c r="T41" s="47" t="s">
        <v>1076</v>
      </c>
    </row>
    <row r="42" spans="1:20" ht="110.25" x14ac:dyDescent="0.25">
      <c r="A42" s="39" t="s">
        <v>67</v>
      </c>
      <c r="B42" s="51" t="s">
        <v>71</v>
      </c>
      <c r="C42" s="52" t="s">
        <v>72</v>
      </c>
      <c r="D42" s="42">
        <v>0</v>
      </c>
      <c r="E42" s="42">
        <v>5.6677099999999996</v>
      </c>
      <c r="F42" s="41" t="s">
        <v>30</v>
      </c>
      <c r="G42" s="50">
        <v>0</v>
      </c>
      <c r="H42" s="41" t="s">
        <v>30</v>
      </c>
      <c r="I42" s="43">
        <f t="shared" si="82"/>
        <v>5.6677099999999996</v>
      </c>
      <c r="J42" s="41" t="s">
        <v>30</v>
      </c>
      <c r="K42" s="42">
        <v>2.028775</v>
      </c>
      <c r="L42" s="41" t="s">
        <v>30</v>
      </c>
      <c r="M42" s="42">
        <v>0</v>
      </c>
      <c r="N42" s="41" t="s">
        <v>30</v>
      </c>
      <c r="O42" s="42">
        <f t="shared" si="83"/>
        <v>5.6677099999999996</v>
      </c>
      <c r="P42" s="41" t="s">
        <v>30</v>
      </c>
      <c r="Q42" s="42">
        <f t="shared" si="84"/>
        <v>-2.028775</v>
      </c>
      <c r="R42" s="41" t="s">
        <v>30</v>
      </c>
      <c r="S42" s="93">
        <f t="shared" si="9"/>
        <v>-1</v>
      </c>
      <c r="T42" s="47" t="s">
        <v>1077</v>
      </c>
    </row>
    <row r="43" spans="1:20" s="31" customFormat="1" ht="126" x14ac:dyDescent="0.25">
      <c r="A43" s="32" t="s">
        <v>73</v>
      </c>
      <c r="B43" s="36" t="s">
        <v>74</v>
      </c>
      <c r="C43" s="34" t="s">
        <v>29</v>
      </c>
      <c r="D43" s="53">
        <f>D44</f>
        <v>267.06653755000002</v>
      </c>
      <c r="E43" s="53">
        <f t="shared" ref="E43" si="85">E44</f>
        <v>257.27280139999999</v>
      </c>
      <c r="F43" s="27" t="s">
        <v>30</v>
      </c>
      <c r="G43" s="53">
        <f t="shared" ref="G43" si="86">G44</f>
        <v>233.29134630999999</v>
      </c>
      <c r="H43" s="27" t="s">
        <v>30</v>
      </c>
      <c r="I43" s="53">
        <f t="shared" ref="I43" si="87">I44</f>
        <v>23.981455089999997</v>
      </c>
      <c r="J43" s="27" t="s">
        <v>30</v>
      </c>
      <c r="K43" s="53">
        <f t="shared" ref="K43" si="88">K44</f>
        <v>23.981455089999997</v>
      </c>
      <c r="L43" s="27" t="s">
        <v>30</v>
      </c>
      <c r="M43" s="53">
        <f t="shared" ref="M43" si="89">M44</f>
        <v>24.77429175</v>
      </c>
      <c r="N43" s="27" t="s">
        <v>30</v>
      </c>
      <c r="O43" s="53">
        <f t="shared" ref="O43" si="90">O44</f>
        <v>-0.79283666000000252</v>
      </c>
      <c r="P43" s="27" t="s">
        <v>30</v>
      </c>
      <c r="Q43" s="53">
        <f t="shared" ref="Q43" si="91">Q44</f>
        <v>0.79283666000000252</v>
      </c>
      <c r="R43" s="27" t="s">
        <v>30</v>
      </c>
      <c r="S43" s="92">
        <f t="shared" si="9"/>
        <v>3.306040676116466E-2</v>
      </c>
      <c r="T43" s="46" t="s">
        <v>30</v>
      </c>
    </row>
    <row r="44" spans="1:20" ht="47.25" x14ac:dyDescent="0.25">
      <c r="A44" s="39" t="s">
        <v>73</v>
      </c>
      <c r="B44" s="54" t="s">
        <v>75</v>
      </c>
      <c r="C44" s="30" t="s">
        <v>76</v>
      </c>
      <c r="D44" s="42">
        <v>267.06653755000002</v>
      </c>
      <c r="E44" s="42">
        <v>257.27280139999999</v>
      </c>
      <c r="F44" s="41" t="s">
        <v>30</v>
      </c>
      <c r="G44" s="43">
        <v>233.29134630999999</v>
      </c>
      <c r="H44" s="41" t="s">
        <v>30</v>
      </c>
      <c r="I44" s="43">
        <f>E44-G44</f>
        <v>23.981455089999997</v>
      </c>
      <c r="J44" s="41" t="s">
        <v>30</v>
      </c>
      <c r="K44" s="42">
        <v>23.981455089999997</v>
      </c>
      <c r="L44" s="41" t="s">
        <v>30</v>
      </c>
      <c r="M44" s="42">
        <v>24.77429175</v>
      </c>
      <c r="N44" s="41" t="s">
        <v>30</v>
      </c>
      <c r="O44" s="42">
        <f>I44-M44</f>
        <v>-0.79283666000000252</v>
      </c>
      <c r="P44" s="41" t="s">
        <v>30</v>
      </c>
      <c r="Q44" s="42">
        <f>M44-K44</f>
        <v>0.79283666000000252</v>
      </c>
      <c r="R44" s="41" t="s">
        <v>30</v>
      </c>
      <c r="S44" s="93">
        <f t="shared" si="9"/>
        <v>3.306040676116466E-2</v>
      </c>
      <c r="T44" s="47" t="s">
        <v>1078</v>
      </c>
    </row>
    <row r="45" spans="1:20" s="31" customFormat="1" ht="126" x14ac:dyDescent="0.25">
      <c r="A45" s="32" t="s">
        <v>77</v>
      </c>
      <c r="B45" s="36" t="s">
        <v>78</v>
      </c>
      <c r="C45" s="34" t="s">
        <v>29</v>
      </c>
      <c r="D45" s="53">
        <f>SUM(D46:D52)</f>
        <v>1459.2378135593221</v>
      </c>
      <c r="E45" s="53">
        <f t="shared" ref="E45" si="92">SUM(E46:E52)</f>
        <v>2295.9426905999999</v>
      </c>
      <c r="F45" s="27" t="s">
        <v>30</v>
      </c>
      <c r="G45" s="53">
        <f>SUM(G46:G52)</f>
        <v>908.97673068999995</v>
      </c>
      <c r="H45" s="27" t="s">
        <v>30</v>
      </c>
      <c r="I45" s="53">
        <f t="shared" ref="I45" si="93">SUM(I46:I52)</f>
        <v>1386.96595991</v>
      </c>
      <c r="J45" s="27" t="s">
        <v>30</v>
      </c>
      <c r="K45" s="53">
        <f t="shared" ref="K45" si="94">SUM(K46:K52)</f>
        <v>348.88019457000001</v>
      </c>
      <c r="L45" s="27" t="s">
        <v>30</v>
      </c>
      <c r="M45" s="53">
        <f t="shared" ref="M45" si="95">SUM(M46:M52)</f>
        <v>271.25330812999999</v>
      </c>
      <c r="N45" s="27" t="s">
        <v>30</v>
      </c>
      <c r="O45" s="53">
        <f t="shared" ref="O45" si="96">SUM(O46:O52)</f>
        <v>1115.71265178</v>
      </c>
      <c r="P45" s="27" t="s">
        <v>30</v>
      </c>
      <c r="Q45" s="53">
        <f t="shared" ref="Q45" si="97">SUM(Q46:Q52)</f>
        <v>-77.626886439999979</v>
      </c>
      <c r="R45" s="27" t="s">
        <v>30</v>
      </c>
      <c r="S45" s="92">
        <f t="shared" si="9"/>
        <v>-0.22250298998966181</v>
      </c>
      <c r="T45" s="46" t="s">
        <v>30</v>
      </c>
    </row>
    <row r="46" spans="1:20" ht="47.25" x14ac:dyDescent="0.25">
      <c r="A46" s="39" t="s">
        <v>77</v>
      </c>
      <c r="B46" s="54" t="s">
        <v>79</v>
      </c>
      <c r="C46" s="41" t="s">
        <v>80</v>
      </c>
      <c r="D46" s="42">
        <v>781.66362711864406</v>
      </c>
      <c r="E46" s="42">
        <v>832.4800593299999</v>
      </c>
      <c r="F46" s="41" t="s">
        <v>30</v>
      </c>
      <c r="G46" s="43">
        <v>388.90405932999994</v>
      </c>
      <c r="H46" s="41" t="s">
        <v>30</v>
      </c>
      <c r="I46" s="43">
        <f t="shared" ref="I46:I52" si="98">E46-G46</f>
        <v>443.57599999999996</v>
      </c>
      <c r="J46" s="41" t="s">
        <v>30</v>
      </c>
      <c r="K46" s="42">
        <v>178.19599999999997</v>
      </c>
      <c r="L46" s="41" t="s">
        <v>30</v>
      </c>
      <c r="M46" s="42">
        <v>133.33822724000001</v>
      </c>
      <c r="N46" s="41" t="s">
        <v>30</v>
      </c>
      <c r="O46" s="42">
        <f t="shared" ref="O46:O52" si="99">I46-M46</f>
        <v>310.23777275999998</v>
      </c>
      <c r="P46" s="41" t="s">
        <v>30</v>
      </c>
      <c r="Q46" s="42">
        <f t="shared" ref="Q46:Q52" si="100">M46-K46</f>
        <v>-44.85777275999996</v>
      </c>
      <c r="R46" s="41" t="s">
        <v>30</v>
      </c>
      <c r="S46" s="93">
        <f t="shared" si="9"/>
        <v>-0.25173277043255721</v>
      </c>
      <c r="T46" s="47" t="s">
        <v>1079</v>
      </c>
    </row>
    <row r="47" spans="1:20" ht="78.75" x14ac:dyDescent="0.25">
      <c r="A47" s="39" t="s">
        <v>77</v>
      </c>
      <c r="B47" s="54" t="s">
        <v>81</v>
      </c>
      <c r="C47" s="41" t="s">
        <v>82</v>
      </c>
      <c r="D47" s="42">
        <v>162.48959322033897</v>
      </c>
      <c r="E47" s="42">
        <v>125.91247398999998</v>
      </c>
      <c r="F47" s="41" t="s">
        <v>30</v>
      </c>
      <c r="G47" s="43">
        <v>82.599473989999993</v>
      </c>
      <c r="H47" s="41" t="s">
        <v>30</v>
      </c>
      <c r="I47" s="43">
        <f t="shared" si="98"/>
        <v>43.312999999999988</v>
      </c>
      <c r="J47" s="41" t="s">
        <v>30</v>
      </c>
      <c r="K47" s="42">
        <v>21.18</v>
      </c>
      <c r="L47" s="41" t="s">
        <v>30</v>
      </c>
      <c r="M47" s="42">
        <v>16.2648583</v>
      </c>
      <c r="N47" s="41" t="s">
        <v>30</v>
      </c>
      <c r="O47" s="42">
        <f t="shared" si="99"/>
        <v>27.048141699999988</v>
      </c>
      <c r="P47" s="41" t="s">
        <v>30</v>
      </c>
      <c r="Q47" s="42">
        <f t="shared" si="100"/>
        <v>-4.9151416999999995</v>
      </c>
      <c r="R47" s="41" t="s">
        <v>30</v>
      </c>
      <c r="S47" s="93">
        <f t="shared" si="9"/>
        <v>-0.2320652360717658</v>
      </c>
      <c r="T47" s="47" t="s">
        <v>1076</v>
      </c>
    </row>
    <row r="48" spans="1:20" ht="47.25" x14ac:dyDescent="0.25">
      <c r="A48" s="55" t="s">
        <v>77</v>
      </c>
      <c r="B48" s="56" t="s">
        <v>83</v>
      </c>
      <c r="C48" s="57" t="s">
        <v>84</v>
      </c>
      <c r="D48" s="42">
        <v>515.084593220339</v>
      </c>
      <c r="E48" s="42">
        <v>324.66515727999996</v>
      </c>
      <c r="F48" s="41" t="s">
        <v>30</v>
      </c>
      <c r="G48" s="43">
        <v>283.01315727999997</v>
      </c>
      <c r="H48" s="41" t="s">
        <v>30</v>
      </c>
      <c r="I48" s="43">
        <f t="shared" si="98"/>
        <v>41.651999999999987</v>
      </c>
      <c r="J48" s="41" t="s">
        <v>30</v>
      </c>
      <c r="K48" s="42">
        <v>0</v>
      </c>
      <c r="L48" s="41" t="s">
        <v>30</v>
      </c>
      <c r="M48" s="42">
        <v>0</v>
      </c>
      <c r="N48" s="41" t="s">
        <v>30</v>
      </c>
      <c r="O48" s="42">
        <f t="shared" si="99"/>
        <v>41.651999999999987</v>
      </c>
      <c r="P48" s="41" t="s">
        <v>30</v>
      </c>
      <c r="Q48" s="42">
        <f t="shared" si="100"/>
        <v>0</v>
      </c>
      <c r="R48" s="41" t="s">
        <v>30</v>
      </c>
      <c r="S48" s="93">
        <v>0</v>
      </c>
      <c r="T48" s="47" t="s">
        <v>30</v>
      </c>
    </row>
    <row r="49" spans="1:20" ht="63" x14ac:dyDescent="0.25">
      <c r="A49" s="39" t="s">
        <v>77</v>
      </c>
      <c r="B49" s="54" t="s">
        <v>85</v>
      </c>
      <c r="C49" s="41" t="s">
        <v>86</v>
      </c>
      <c r="D49" s="42">
        <v>0</v>
      </c>
      <c r="E49" s="42">
        <v>654.69799999999998</v>
      </c>
      <c r="F49" s="41" t="s">
        <v>30</v>
      </c>
      <c r="G49" s="43">
        <v>148.46004009000001</v>
      </c>
      <c r="H49" s="41" t="s">
        <v>30</v>
      </c>
      <c r="I49" s="43">
        <f t="shared" si="98"/>
        <v>506.23795990999997</v>
      </c>
      <c r="J49" s="41" t="s">
        <v>30</v>
      </c>
      <c r="K49" s="42">
        <v>91.859000000000009</v>
      </c>
      <c r="L49" s="41" t="s">
        <v>30</v>
      </c>
      <c r="M49" s="42">
        <v>74.34133593</v>
      </c>
      <c r="N49" s="41" t="s">
        <v>30</v>
      </c>
      <c r="O49" s="42">
        <f t="shared" si="99"/>
        <v>431.89662397999996</v>
      </c>
      <c r="P49" s="41" t="s">
        <v>30</v>
      </c>
      <c r="Q49" s="42">
        <f t="shared" si="100"/>
        <v>-17.517664070000009</v>
      </c>
      <c r="R49" s="41" t="s">
        <v>30</v>
      </c>
      <c r="S49" s="93">
        <f t="shared" si="9"/>
        <v>-0.19070166309234815</v>
      </c>
      <c r="T49" s="47" t="s">
        <v>1076</v>
      </c>
    </row>
    <row r="50" spans="1:20" ht="47.25" x14ac:dyDescent="0.25">
      <c r="A50" s="39" t="s">
        <v>77</v>
      </c>
      <c r="B50" s="54" t="s">
        <v>87</v>
      </c>
      <c r="C50" s="41" t="s">
        <v>88</v>
      </c>
      <c r="D50" s="42">
        <v>0</v>
      </c>
      <c r="E50" s="42">
        <v>50.624000000000002</v>
      </c>
      <c r="F50" s="41" t="s">
        <v>30</v>
      </c>
      <c r="G50" s="43">
        <v>0</v>
      </c>
      <c r="H50" s="41" t="s">
        <v>30</v>
      </c>
      <c r="I50" s="43">
        <f t="shared" si="98"/>
        <v>50.624000000000002</v>
      </c>
      <c r="J50" s="41" t="s">
        <v>30</v>
      </c>
      <c r="K50" s="42">
        <v>50.623999999999995</v>
      </c>
      <c r="L50" s="41" t="s">
        <v>30</v>
      </c>
      <c r="M50" s="42">
        <v>46.866752899999994</v>
      </c>
      <c r="N50" s="41" t="s">
        <v>30</v>
      </c>
      <c r="O50" s="42">
        <f t="shared" si="99"/>
        <v>3.7572471000000078</v>
      </c>
      <c r="P50" s="41" t="s">
        <v>30</v>
      </c>
      <c r="Q50" s="42">
        <f t="shared" si="100"/>
        <v>-3.7572471000000007</v>
      </c>
      <c r="R50" s="41" t="s">
        <v>30</v>
      </c>
      <c r="S50" s="93">
        <f t="shared" si="9"/>
        <v>-7.421869271491785E-2</v>
      </c>
      <c r="T50" s="38" t="s">
        <v>30</v>
      </c>
    </row>
    <row r="51" spans="1:20" ht="78.75" x14ac:dyDescent="0.25">
      <c r="A51" s="39" t="s">
        <v>77</v>
      </c>
      <c r="B51" s="54" t="s">
        <v>89</v>
      </c>
      <c r="C51" s="41" t="s">
        <v>90</v>
      </c>
      <c r="D51" s="42">
        <v>0</v>
      </c>
      <c r="E51" s="42">
        <v>194.42800000000003</v>
      </c>
      <c r="F51" s="41" t="s">
        <v>30</v>
      </c>
      <c r="G51" s="43">
        <v>0</v>
      </c>
      <c r="H51" s="41" t="s">
        <v>30</v>
      </c>
      <c r="I51" s="43">
        <f t="shared" si="98"/>
        <v>194.42800000000003</v>
      </c>
      <c r="J51" s="41" t="s">
        <v>30</v>
      </c>
      <c r="K51" s="42">
        <v>3.484</v>
      </c>
      <c r="L51" s="41" t="s">
        <v>30</v>
      </c>
      <c r="M51" s="42">
        <v>0.44213375999999999</v>
      </c>
      <c r="N51" s="41" t="s">
        <v>30</v>
      </c>
      <c r="O51" s="42">
        <f t="shared" si="99"/>
        <v>193.98586624000004</v>
      </c>
      <c r="P51" s="41" t="s">
        <v>30</v>
      </c>
      <c r="Q51" s="42">
        <f t="shared" si="100"/>
        <v>-3.0418662400000001</v>
      </c>
      <c r="R51" s="41" t="s">
        <v>30</v>
      </c>
      <c r="S51" s="93">
        <f t="shared" si="9"/>
        <v>-0.87309593570608501</v>
      </c>
      <c r="T51" s="30" t="s">
        <v>1080</v>
      </c>
    </row>
    <row r="52" spans="1:20" ht="47.25" x14ac:dyDescent="0.25">
      <c r="A52" s="55" t="s">
        <v>77</v>
      </c>
      <c r="B52" s="56" t="s">
        <v>91</v>
      </c>
      <c r="C52" s="49" t="s">
        <v>92</v>
      </c>
      <c r="D52" s="42">
        <v>0</v>
      </c>
      <c r="E52" s="42">
        <v>113.13499999999999</v>
      </c>
      <c r="F52" s="41" t="s">
        <v>30</v>
      </c>
      <c r="G52" s="43">
        <v>6</v>
      </c>
      <c r="H52" s="41" t="s">
        <v>30</v>
      </c>
      <c r="I52" s="43">
        <f t="shared" si="98"/>
        <v>107.13499999999999</v>
      </c>
      <c r="J52" s="41" t="s">
        <v>30</v>
      </c>
      <c r="K52" s="42">
        <v>3.53719457</v>
      </c>
      <c r="L52" s="41" t="s">
        <v>30</v>
      </c>
      <c r="M52" s="42">
        <v>0</v>
      </c>
      <c r="N52" s="41" t="s">
        <v>30</v>
      </c>
      <c r="O52" s="42">
        <f t="shared" si="99"/>
        <v>107.13499999999999</v>
      </c>
      <c r="P52" s="41" t="s">
        <v>30</v>
      </c>
      <c r="Q52" s="42">
        <f t="shared" si="100"/>
        <v>-3.53719457</v>
      </c>
      <c r="R52" s="41" t="s">
        <v>30</v>
      </c>
      <c r="S52" s="93">
        <f t="shared" si="9"/>
        <v>-1</v>
      </c>
      <c r="T52" s="38" t="s">
        <v>1077</v>
      </c>
    </row>
    <row r="53" spans="1:20" s="31" customFormat="1" ht="47.25" x14ac:dyDescent="0.25">
      <c r="A53" s="32" t="s">
        <v>93</v>
      </c>
      <c r="B53" s="36" t="s">
        <v>94</v>
      </c>
      <c r="C53" s="34" t="s">
        <v>29</v>
      </c>
      <c r="D53" s="53">
        <v>0</v>
      </c>
      <c r="E53" s="53">
        <v>0</v>
      </c>
      <c r="F53" s="27" t="s">
        <v>30</v>
      </c>
      <c r="G53" s="53">
        <v>0</v>
      </c>
      <c r="H53" s="27" t="s">
        <v>30</v>
      </c>
      <c r="I53" s="53">
        <v>0</v>
      </c>
      <c r="J53" s="27" t="s">
        <v>30</v>
      </c>
      <c r="K53" s="53">
        <v>0</v>
      </c>
      <c r="L53" s="27" t="s">
        <v>30</v>
      </c>
      <c r="M53" s="53">
        <v>0</v>
      </c>
      <c r="N53" s="27" t="s">
        <v>30</v>
      </c>
      <c r="O53" s="53">
        <v>0</v>
      </c>
      <c r="P53" s="27" t="s">
        <v>30</v>
      </c>
      <c r="Q53" s="53">
        <v>0</v>
      </c>
      <c r="R53" s="27" t="s">
        <v>30</v>
      </c>
      <c r="S53" s="92">
        <v>0</v>
      </c>
      <c r="T53" s="29" t="s">
        <v>30</v>
      </c>
    </row>
    <row r="54" spans="1:20" s="31" customFormat="1" ht="78.75" x14ac:dyDescent="0.25">
      <c r="A54" s="32" t="s">
        <v>95</v>
      </c>
      <c r="B54" s="36" t="s">
        <v>96</v>
      </c>
      <c r="C54" s="34" t="s">
        <v>29</v>
      </c>
      <c r="D54" s="53">
        <f>D55+D62+D65+D69</f>
        <v>2100.3983597598303</v>
      </c>
      <c r="E54" s="53">
        <f>E55+E62+E65+E69</f>
        <v>5045.8331465966621</v>
      </c>
      <c r="F54" s="27" t="s">
        <v>30</v>
      </c>
      <c r="G54" s="53">
        <f>G55+G62+G65+G69</f>
        <v>1770.8153633800002</v>
      </c>
      <c r="H54" s="27" t="s">
        <v>30</v>
      </c>
      <c r="I54" s="53">
        <f t="shared" ref="I54" si="101">I55+I62+I65+I69</f>
        <v>3164.860870826662</v>
      </c>
      <c r="J54" s="27" t="s">
        <v>30</v>
      </c>
      <c r="K54" s="53">
        <f t="shared" ref="K54" si="102">K55+K62+K65+K69</f>
        <v>195.53859326</v>
      </c>
      <c r="L54" s="27" t="s">
        <v>30</v>
      </c>
      <c r="M54" s="53">
        <f t="shared" ref="M54" si="103">M55+M62+M65+M69</f>
        <v>90.52945446999999</v>
      </c>
      <c r="N54" s="27" t="s">
        <v>30</v>
      </c>
      <c r="O54" s="53">
        <f t="shared" ref="O54" si="104">O55+O62+O65+O69</f>
        <v>3074.3314163566624</v>
      </c>
      <c r="P54" s="27" t="s">
        <v>30</v>
      </c>
      <c r="Q54" s="53">
        <f t="shared" ref="Q54" si="105">Q55+Q62+Q65+Q69</f>
        <v>-105.00913878999998</v>
      </c>
      <c r="R54" s="27" t="s">
        <v>30</v>
      </c>
      <c r="S54" s="92">
        <f t="shared" si="9"/>
        <v>-0.53702513165967936</v>
      </c>
      <c r="T54" s="29" t="s">
        <v>30</v>
      </c>
    </row>
    <row r="55" spans="1:20" s="31" customFormat="1" ht="47.25" x14ac:dyDescent="0.25">
      <c r="A55" s="32" t="s">
        <v>97</v>
      </c>
      <c r="B55" s="36" t="s">
        <v>98</v>
      </c>
      <c r="C55" s="34" t="s">
        <v>29</v>
      </c>
      <c r="D55" s="53">
        <f>SUM(D56:D61)</f>
        <v>1161.3375627099999</v>
      </c>
      <c r="E55" s="53">
        <f>SUM(E56:E61)</f>
        <v>2555.0371486699996</v>
      </c>
      <c r="F55" s="27" t="s">
        <v>30</v>
      </c>
      <c r="G55" s="53">
        <f>SUM(G56:G61)</f>
        <v>1710.0015622000001</v>
      </c>
      <c r="H55" s="27" t="s">
        <v>30</v>
      </c>
      <c r="I55" s="53">
        <f t="shared" ref="I55" si="106">SUM(I56:I61)</f>
        <v>845.03558646999988</v>
      </c>
      <c r="J55" s="27" t="s">
        <v>30</v>
      </c>
      <c r="K55" s="53">
        <f>SUM(K56:K61)</f>
        <v>92.233176310000005</v>
      </c>
      <c r="L55" s="27" t="s">
        <v>30</v>
      </c>
      <c r="M55" s="53">
        <f>SUM(M56:M61)</f>
        <v>26.433548649999999</v>
      </c>
      <c r="N55" s="27" t="s">
        <v>30</v>
      </c>
      <c r="O55" s="53">
        <f>SUM(O56:O61)</f>
        <v>818.60203782000008</v>
      </c>
      <c r="P55" s="27" t="s">
        <v>30</v>
      </c>
      <c r="Q55" s="53">
        <f>SUM(Q56:Q61)</f>
        <v>-65.799627659999999</v>
      </c>
      <c r="R55" s="27" t="s">
        <v>30</v>
      </c>
      <c r="S55" s="92">
        <f t="shared" si="9"/>
        <v>-0.71340520073649405</v>
      </c>
      <c r="T55" s="29" t="s">
        <v>30</v>
      </c>
    </row>
    <row r="56" spans="1:20" ht="94.5" x14ac:dyDescent="0.25">
      <c r="A56" s="55" t="s">
        <v>97</v>
      </c>
      <c r="B56" s="56" t="s">
        <v>99</v>
      </c>
      <c r="C56" s="49" t="s">
        <v>100</v>
      </c>
      <c r="D56" s="42">
        <v>1002.08447796</v>
      </c>
      <c r="E56" s="42">
        <v>1703.3015622</v>
      </c>
      <c r="F56" s="41" t="s">
        <v>30</v>
      </c>
      <c r="G56" s="43">
        <v>1703.3015622</v>
      </c>
      <c r="H56" s="41" t="s">
        <v>30</v>
      </c>
      <c r="I56" s="43">
        <f t="shared" ref="I56:I61" si="107">E56-G56</f>
        <v>0</v>
      </c>
      <c r="J56" s="41" t="s">
        <v>30</v>
      </c>
      <c r="K56" s="42">
        <v>0</v>
      </c>
      <c r="L56" s="41" t="s">
        <v>30</v>
      </c>
      <c r="M56" s="42">
        <v>0</v>
      </c>
      <c r="N56" s="41" t="s">
        <v>30</v>
      </c>
      <c r="O56" s="42">
        <f t="shared" ref="O56:O61" si="108">I56-M56</f>
        <v>0</v>
      </c>
      <c r="P56" s="41" t="s">
        <v>30</v>
      </c>
      <c r="Q56" s="42">
        <f t="shared" ref="Q56:Q61" si="109">M56-K56</f>
        <v>0</v>
      </c>
      <c r="R56" s="41" t="s">
        <v>30</v>
      </c>
      <c r="S56" s="93">
        <v>0</v>
      </c>
      <c r="T56" s="30" t="s">
        <v>30</v>
      </c>
    </row>
    <row r="57" spans="1:20" ht="31.5" x14ac:dyDescent="0.25">
      <c r="A57" s="39" t="s">
        <v>97</v>
      </c>
      <c r="B57" s="40" t="s">
        <v>101</v>
      </c>
      <c r="C57" s="41" t="s">
        <v>102</v>
      </c>
      <c r="D57" s="43">
        <v>0</v>
      </c>
      <c r="E57" s="42">
        <v>197.98063395</v>
      </c>
      <c r="F57" s="41" t="s">
        <v>30</v>
      </c>
      <c r="G57" s="50">
        <v>2.15</v>
      </c>
      <c r="H57" s="41" t="s">
        <v>30</v>
      </c>
      <c r="I57" s="43">
        <f t="shared" si="107"/>
        <v>195.83063394999999</v>
      </c>
      <c r="J57" s="41" t="s">
        <v>30</v>
      </c>
      <c r="K57" s="42">
        <v>18.319616999999997</v>
      </c>
      <c r="L57" s="41" t="s">
        <v>30</v>
      </c>
      <c r="M57" s="42">
        <v>2.1494410500000001</v>
      </c>
      <c r="N57" s="41" t="s">
        <v>30</v>
      </c>
      <c r="O57" s="42">
        <f t="shared" si="108"/>
        <v>193.68119289999999</v>
      </c>
      <c r="P57" s="41" t="s">
        <v>30</v>
      </c>
      <c r="Q57" s="42">
        <f t="shared" si="109"/>
        <v>-16.170175949999997</v>
      </c>
      <c r="R57" s="41" t="s">
        <v>30</v>
      </c>
      <c r="S57" s="93">
        <f t="shared" si="9"/>
        <v>-0.88266997885381548</v>
      </c>
      <c r="T57" s="30" t="s">
        <v>1081</v>
      </c>
    </row>
    <row r="58" spans="1:20" ht="31.5" x14ac:dyDescent="0.25">
      <c r="A58" s="39" t="s">
        <v>97</v>
      </c>
      <c r="B58" s="48" t="s">
        <v>103</v>
      </c>
      <c r="C58" s="49" t="s">
        <v>104</v>
      </c>
      <c r="D58" s="43">
        <v>0</v>
      </c>
      <c r="E58" s="42">
        <v>228.02722286999997</v>
      </c>
      <c r="F58" s="41" t="s">
        <v>30</v>
      </c>
      <c r="G58" s="43">
        <v>0</v>
      </c>
      <c r="H58" s="41" t="s">
        <v>30</v>
      </c>
      <c r="I58" s="43">
        <f t="shared" si="107"/>
        <v>228.02722286999997</v>
      </c>
      <c r="J58" s="41" t="s">
        <v>30</v>
      </c>
      <c r="K58" s="42">
        <v>11.01694915</v>
      </c>
      <c r="L58" s="41" t="s">
        <v>30</v>
      </c>
      <c r="M58" s="42">
        <v>0.74212444</v>
      </c>
      <c r="N58" s="41" t="s">
        <v>30</v>
      </c>
      <c r="O58" s="42">
        <f t="shared" si="108"/>
        <v>227.28509842999998</v>
      </c>
      <c r="P58" s="41" t="s">
        <v>30</v>
      </c>
      <c r="Q58" s="42">
        <f t="shared" si="109"/>
        <v>-10.274824710000001</v>
      </c>
      <c r="R58" s="41" t="s">
        <v>30</v>
      </c>
      <c r="S58" s="93">
        <f t="shared" si="9"/>
        <v>-0.9326379354306088</v>
      </c>
      <c r="T58" s="30" t="s">
        <v>1081</v>
      </c>
    </row>
    <row r="59" spans="1:20" ht="31.5" x14ac:dyDescent="0.25">
      <c r="A59" s="39" t="s">
        <v>97</v>
      </c>
      <c r="B59" s="48" t="s">
        <v>105</v>
      </c>
      <c r="C59" s="49" t="s">
        <v>106</v>
      </c>
      <c r="D59" s="43">
        <v>159.25308475</v>
      </c>
      <c r="E59" s="42">
        <v>44.565254240000002</v>
      </c>
      <c r="F59" s="41" t="s">
        <v>30</v>
      </c>
      <c r="G59" s="43">
        <v>4.55</v>
      </c>
      <c r="H59" s="41" t="s">
        <v>30</v>
      </c>
      <c r="I59" s="43">
        <f t="shared" si="107"/>
        <v>40.015254240000004</v>
      </c>
      <c r="J59" s="41" t="s">
        <v>30</v>
      </c>
      <c r="K59" s="42">
        <v>40.015254239999997</v>
      </c>
      <c r="L59" s="41" t="s">
        <v>30</v>
      </c>
      <c r="M59" s="42">
        <v>15.70325075</v>
      </c>
      <c r="N59" s="41" t="s">
        <v>30</v>
      </c>
      <c r="O59" s="42">
        <f t="shared" si="108"/>
        <v>24.312003490000002</v>
      </c>
      <c r="P59" s="41" t="s">
        <v>30</v>
      </c>
      <c r="Q59" s="42">
        <f t="shared" si="109"/>
        <v>-24.312003489999995</v>
      </c>
      <c r="R59" s="41" t="s">
        <v>30</v>
      </c>
      <c r="S59" s="93">
        <f t="shared" si="9"/>
        <v>-0.60756838740005459</v>
      </c>
      <c r="T59" s="47" t="s">
        <v>1082</v>
      </c>
    </row>
    <row r="60" spans="1:20" ht="47.25" x14ac:dyDescent="0.25">
      <c r="A60" s="55" t="s">
        <v>97</v>
      </c>
      <c r="B60" s="56" t="s">
        <v>107</v>
      </c>
      <c r="C60" s="49" t="s">
        <v>108</v>
      </c>
      <c r="D60" s="43">
        <v>0</v>
      </c>
      <c r="E60" s="43">
        <v>186.81078049999999</v>
      </c>
      <c r="F60" s="41" t="s">
        <v>30</v>
      </c>
      <c r="G60" s="43">
        <v>0</v>
      </c>
      <c r="H60" s="41" t="s">
        <v>30</v>
      </c>
      <c r="I60" s="43">
        <f t="shared" si="107"/>
        <v>186.81078049999999</v>
      </c>
      <c r="J60" s="41" t="s">
        <v>30</v>
      </c>
      <c r="K60" s="42">
        <v>11.44067796</v>
      </c>
      <c r="L60" s="41" t="s">
        <v>30</v>
      </c>
      <c r="M60" s="42">
        <v>6.9</v>
      </c>
      <c r="N60" s="41" t="s">
        <v>30</v>
      </c>
      <c r="O60" s="42">
        <f t="shared" si="108"/>
        <v>179.91078049999999</v>
      </c>
      <c r="P60" s="41" t="s">
        <v>30</v>
      </c>
      <c r="Q60" s="42">
        <f t="shared" si="109"/>
        <v>-4.54067796</v>
      </c>
      <c r="R60" s="41" t="s">
        <v>30</v>
      </c>
      <c r="S60" s="93">
        <f t="shared" si="9"/>
        <v>-0.39688888856722959</v>
      </c>
      <c r="T60" s="47" t="s">
        <v>1083</v>
      </c>
    </row>
    <row r="61" spans="1:20" ht="47.25" x14ac:dyDescent="0.25">
      <c r="A61" s="39" t="s">
        <v>97</v>
      </c>
      <c r="B61" s="58" t="s">
        <v>109</v>
      </c>
      <c r="C61" s="30" t="s">
        <v>110</v>
      </c>
      <c r="D61" s="43">
        <v>0</v>
      </c>
      <c r="E61" s="43">
        <v>194.35169490999999</v>
      </c>
      <c r="F61" s="41" t="s">
        <v>30</v>
      </c>
      <c r="G61" s="43">
        <v>0</v>
      </c>
      <c r="H61" s="41" t="s">
        <v>30</v>
      </c>
      <c r="I61" s="43">
        <f t="shared" si="107"/>
        <v>194.35169490999999</v>
      </c>
      <c r="J61" s="41" t="s">
        <v>30</v>
      </c>
      <c r="K61" s="42">
        <v>11.44067796</v>
      </c>
      <c r="L61" s="41" t="s">
        <v>30</v>
      </c>
      <c r="M61" s="42">
        <v>0.93873240999999996</v>
      </c>
      <c r="N61" s="41" t="s">
        <v>30</v>
      </c>
      <c r="O61" s="42">
        <f t="shared" si="108"/>
        <v>193.41296249999999</v>
      </c>
      <c r="P61" s="41" t="s">
        <v>30</v>
      </c>
      <c r="Q61" s="42">
        <f t="shared" si="109"/>
        <v>-10.50194555</v>
      </c>
      <c r="R61" s="41" t="s">
        <v>30</v>
      </c>
      <c r="S61" s="93">
        <f t="shared" si="9"/>
        <v>-0.91794783374883149</v>
      </c>
      <c r="T61" s="47" t="s">
        <v>1081</v>
      </c>
    </row>
    <row r="62" spans="1:20" s="31" customFormat="1" ht="31.5" x14ac:dyDescent="0.25">
      <c r="A62" s="32" t="s">
        <v>111</v>
      </c>
      <c r="B62" s="36" t="s">
        <v>112</v>
      </c>
      <c r="C62" s="34" t="s">
        <v>29</v>
      </c>
      <c r="D62" s="53">
        <f>SUM(D63:D64)</f>
        <v>60.250309999999999</v>
      </c>
      <c r="E62" s="53">
        <f>SUM(E63:E64)</f>
        <v>76.979866659999999</v>
      </c>
      <c r="F62" s="27" t="s">
        <v>30</v>
      </c>
      <c r="G62" s="53">
        <f>SUM(G63:G64)</f>
        <v>3.7387006599999997</v>
      </c>
      <c r="H62" s="27" t="s">
        <v>30</v>
      </c>
      <c r="I62" s="53">
        <f t="shared" ref="I62" si="110">SUM(I63:I64)</f>
        <v>73.241165999999993</v>
      </c>
      <c r="J62" s="27" t="s">
        <v>30</v>
      </c>
      <c r="K62" s="53">
        <f t="shared" ref="K62" si="111">SUM(K63:K64)</f>
        <v>54.001165999999998</v>
      </c>
      <c r="L62" s="27" t="s">
        <v>30</v>
      </c>
      <c r="M62" s="53">
        <f t="shared" ref="M62" si="112">SUM(M63:M64)</f>
        <v>17.282487060000001</v>
      </c>
      <c r="N62" s="27" t="s">
        <v>30</v>
      </c>
      <c r="O62" s="53">
        <f t="shared" ref="O62" si="113">SUM(O63:O64)</f>
        <v>55.958678939999999</v>
      </c>
      <c r="P62" s="27" t="s">
        <v>30</v>
      </c>
      <c r="Q62" s="53">
        <f t="shared" ref="Q62" si="114">SUM(Q63:Q64)</f>
        <v>-36.718678939999997</v>
      </c>
      <c r="R62" s="27" t="s">
        <v>30</v>
      </c>
      <c r="S62" s="92">
        <f t="shared" si="9"/>
        <v>-0.67996085380823068</v>
      </c>
      <c r="T62" s="37" t="s">
        <v>30</v>
      </c>
    </row>
    <row r="63" spans="1:20" ht="31.5" x14ac:dyDescent="0.25">
      <c r="A63" s="39" t="s">
        <v>111</v>
      </c>
      <c r="B63" s="59" t="s">
        <v>113</v>
      </c>
      <c r="C63" s="41" t="s">
        <v>114</v>
      </c>
      <c r="D63" s="42">
        <v>0</v>
      </c>
      <c r="E63" s="42">
        <v>21.74</v>
      </c>
      <c r="F63" s="41" t="s">
        <v>30</v>
      </c>
      <c r="G63" s="43">
        <v>0</v>
      </c>
      <c r="H63" s="41" t="s">
        <v>30</v>
      </c>
      <c r="I63" s="43">
        <f t="shared" ref="I63:I64" si="115">E63-G63</f>
        <v>21.74</v>
      </c>
      <c r="J63" s="41" t="s">
        <v>30</v>
      </c>
      <c r="K63" s="42">
        <v>2.5</v>
      </c>
      <c r="L63" s="41" t="s">
        <v>30</v>
      </c>
      <c r="M63" s="42">
        <v>2.4833333299999998</v>
      </c>
      <c r="N63" s="41" t="s">
        <v>30</v>
      </c>
      <c r="O63" s="42">
        <f t="shared" ref="O63:O64" si="116">I63-M63</f>
        <v>19.256666669999998</v>
      </c>
      <c r="P63" s="41" t="s">
        <v>30</v>
      </c>
      <c r="Q63" s="42">
        <f t="shared" ref="Q63:Q64" si="117">M63-K63</f>
        <v>-1.6666670000000217E-2</v>
      </c>
      <c r="R63" s="41" t="s">
        <v>30</v>
      </c>
      <c r="S63" s="93">
        <f t="shared" si="9"/>
        <v>-6.6666680000000865E-3</v>
      </c>
      <c r="T63" s="47" t="s">
        <v>30</v>
      </c>
    </row>
    <row r="64" spans="1:20" ht="47.25" x14ac:dyDescent="0.25">
      <c r="A64" s="39" t="s">
        <v>111</v>
      </c>
      <c r="B64" s="58" t="s">
        <v>115</v>
      </c>
      <c r="C64" s="49" t="s">
        <v>116</v>
      </c>
      <c r="D64" s="42">
        <v>60.250309999999999</v>
      </c>
      <c r="E64" s="42">
        <v>55.239866659999997</v>
      </c>
      <c r="F64" s="41" t="s">
        <v>30</v>
      </c>
      <c r="G64" s="43">
        <v>3.7387006599999997</v>
      </c>
      <c r="H64" s="41" t="s">
        <v>30</v>
      </c>
      <c r="I64" s="43">
        <f t="shared" si="115"/>
        <v>51.501165999999998</v>
      </c>
      <c r="J64" s="41" t="s">
        <v>30</v>
      </c>
      <c r="K64" s="42">
        <v>51.501165999999998</v>
      </c>
      <c r="L64" s="41" t="s">
        <v>30</v>
      </c>
      <c r="M64" s="42">
        <v>14.79915373</v>
      </c>
      <c r="N64" s="41" t="s">
        <v>30</v>
      </c>
      <c r="O64" s="42">
        <f t="shared" si="116"/>
        <v>36.702012269999997</v>
      </c>
      <c r="P64" s="41" t="s">
        <v>30</v>
      </c>
      <c r="Q64" s="42">
        <f t="shared" si="117"/>
        <v>-36.702012269999997</v>
      </c>
      <c r="R64" s="41" t="s">
        <v>30</v>
      </c>
      <c r="S64" s="93">
        <f t="shared" si="9"/>
        <v>-0.7126442976067765</v>
      </c>
      <c r="T64" s="47" t="s">
        <v>1084</v>
      </c>
    </row>
    <row r="65" spans="1:20" s="31" customFormat="1" ht="31.5" x14ac:dyDescent="0.25">
      <c r="A65" s="32" t="s">
        <v>117</v>
      </c>
      <c r="B65" s="36" t="s">
        <v>118</v>
      </c>
      <c r="C65" s="34" t="s">
        <v>29</v>
      </c>
      <c r="D65" s="53">
        <f>SUM(D66:D68)</f>
        <v>315.25825400000002</v>
      </c>
      <c r="E65" s="53">
        <f t="shared" ref="E65" si="118">SUM(E66:E68)</f>
        <v>445.71816468000009</v>
      </c>
      <c r="F65" s="27" t="s">
        <v>30</v>
      </c>
      <c r="G65" s="53">
        <f t="shared" ref="G65" si="119">SUM(G66:G68)</f>
        <v>49.589399029999996</v>
      </c>
      <c r="H65" s="27" t="s">
        <v>30</v>
      </c>
      <c r="I65" s="53">
        <f t="shared" ref="I65" si="120">SUM(I66:I68)</f>
        <v>396.12876565000005</v>
      </c>
      <c r="J65" s="27" t="s">
        <v>30</v>
      </c>
      <c r="K65" s="53">
        <f t="shared" ref="K65" si="121">SUM(K66:K68)</f>
        <v>4.2688112899999995</v>
      </c>
      <c r="L65" s="27" t="s">
        <v>30</v>
      </c>
      <c r="M65" s="53">
        <f t="shared" ref="M65" si="122">SUM(M66:M68)</f>
        <v>2.2891852900000003</v>
      </c>
      <c r="N65" s="27" t="s">
        <v>30</v>
      </c>
      <c r="O65" s="53">
        <f t="shared" ref="O65" si="123">SUM(O66:O68)</f>
        <v>393.83958036000001</v>
      </c>
      <c r="P65" s="27" t="s">
        <v>30</v>
      </c>
      <c r="Q65" s="53">
        <f t="shared" ref="Q65" si="124">SUM(Q66:Q68)</f>
        <v>-1.9796259999999992</v>
      </c>
      <c r="R65" s="27" t="s">
        <v>30</v>
      </c>
      <c r="S65" s="92">
        <f t="shared" si="9"/>
        <v>-0.46374174577297828</v>
      </c>
      <c r="T65" s="29" t="s">
        <v>30</v>
      </c>
    </row>
    <row r="66" spans="1:20" ht="63" x14ac:dyDescent="0.25">
      <c r="A66" s="39" t="s">
        <v>117</v>
      </c>
      <c r="B66" s="58" t="s">
        <v>119</v>
      </c>
      <c r="C66" s="49" t="s">
        <v>120</v>
      </c>
      <c r="D66" s="42">
        <v>315.25825400000002</v>
      </c>
      <c r="E66" s="42">
        <v>404.40151349000007</v>
      </c>
      <c r="F66" s="41" t="s">
        <v>30</v>
      </c>
      <c r="G66" s="43">
        <v>44.491747839999995</v>
      </c>
      <c r="H66" s="41" t="s">
        <v>30</v>
      </c>
      <c r="I66" s="43">
        <f t="shared" ref="I66:I68" si="125">E66-G66</f>
        <v>359.90976565000005</v>
      </c>
      <c r="J66" s="41" t="s">
        <v>30</v>
      </c>
      <c r="K66" s="42">
        <v>3.3038112899999996</v>
      </c>
      <c r="L66" s="41" t="s">
        <v>30</v>
      </c>
      <c r="M66" s="42">
        <v>1.3274957400000003</v>
      </c>
      <c r="N66" s="41" t="s">
        <v>30</v>
      </c>
      <c r="O66" s="42">
        <f t="shared" ref="O66:O68" si="126">I66-M66</f>
        <v>358.58226991000004</v>
      </c>
      <c r="P66" s="41" t="s">
        <v>30</v>
      </c>
      <c r="Q66" s="42">
        <f t="shared" ref="Q66:Q68" si="127">M66-K66</f>
        <v>-1.9763155499999994</v>
      </c>
      <c r="R66" s="41" t="s">
        <v>30</v>
      </c>
      <c r="S66" s="93">
        <f t="shared" si="9"/>
        <v>-0.59819262558425346</v>
      </c>
      <c r="T66" s="47" t="s">
        <v>1085</v>
      </c>
    </row>
    <row r="67" spans="1:20" ht="63" x14ac:dyDescent="0.25">
      <c r="A67" s="39" t="s">
        <v>117</v>
      </c>
      <c r="B67" s="58" t="s">
        <v>121</v>
      </c>
      <c r="C67" s="49" t="s">
        <v>122</v>
      </c>
      <c r="D67" s="42">
        <v>0</v>
      </c>
      <c r="E67" s="42">
        <v>36.219000000000001</v>
      </c>
      <c r="F67" s="41" t="s">
        <v>30</v>
      </c>
      <c r="G67" s="43">
        <v>0</v>
      </c>
      <c r="H67" s="41" t="s">
        <v>30</v>
      </c>
      <c r="I67" s="43">
        <f t="shared" si="125"/>
        <v>36.219000000000001</v>
      </c>
      <c r="J67" s="41" t="s">
        <v>30</v>
      </c>
      <c r="K67" s="42">
        <v>0.96499999999999997</v>
      </c>
      <c r="L67" s="41" t="s">
        <v>30</v>
      </c>
      <c r="M67" s="42">
        <v>0.96168955</v>
      </c>
      <c r="N67" s="41" t="s">
        <v>30</v>
      </c>
      <c r="O67" s="42">
        <f t="shared" si="126"/>
        <v>35.257310449999999</v>
      </c>
      <c r="P67" s="41" t="s">
        <v>30</v>
      </c>
      <c r="Q67" s="42">
        <f t="shared" si="127"/>
        <v>-3.3104499999999648E-3</v>
      </c>
      <c r="R67" s="41" t="s">
        <v>30</v>
      </c>
      <c r="S67" s="93">
        <f t="shared" si="9"/>
        <v>-3.4305181347149896E-3</v>
      </c>
      <c r="T67" s="30" t="s">
        <v>30</v>
      </c>
    </row>
    <row r="68" spans="1:20" ht="47.25" x14ac:dyDescent="0.25">
      <c r="A68" s="55" t="s">
        <v>117</v>
      </c>
      <c r="B68" s="60" t="s">
        <v>123</v>
      </c>
      <c r="C68" s="61" t="s">
        <v>124</v>
      </c>
      <c r="D68" s="43">
        <v>0</v>
      </c>
      <c r="E68" s="42">
        <v>5.0976511899999997</v>
      </c>
      <c r="F68" s="41" t="s">
        <v>30</v>
      </c>
      <c r="G68" s="43">
        <v>5.0976511899999997</v>
      </c>
      <c r="H68" s="41" t="s">
        <v>30</v>
      </c>
      <c r="I68" s="43">
        <f t="shared" si="125"/>
        <v>0</v>
      </c>
      <c r="J68" s="41" t="s">
        <v>30</v>
      </c>
      <c r="K68" s="42">
        <v>0</v>
      </c>
      <c r="L68" s="41" t="s">
        <v>30</v>
      </c>
      <c r="M68" s="42">
        <v>0</v>
      </c>
      <c r="N68" s="41" t="s">
        <v>30</v>
      </c>
      <c r="O68" s="42">
        <f t="shared" si="126"/>
        <v>0</v>
      </c>
      <c r="P68" s="41" t="s">
        <v>30</v>
      </c>
      <c r="Q68" s="42">
        <f t="shared" si="127"/>
        <v>0</v>
      </c>
      <c r="R68" s="41" t="s">
        <v>30</v>
      </c>
      <c r="S68" s="93">
        <v>0</v>
      </c>
      <c r="T68" s="47" t="s">
        <v>30</v>
      </c>
    </row>
    <row r="69" spans="1:20" s="31" customFormat="1" ht="31.5" x14ac:dyDescent="0.25">
      <c r="A69" s="32" t="s">
        <v>125</v>
      </c>
      <c r="B69" s="36" t="s">
        <v>126</v>
      </c>
      <c r="C69" s="34" t="s">
        <v>29</v>
      </c>
      <c r="D69" s="53">
        <f>SUM(D70:D76)</f>
        <v>563.55223304983042</v>
      </c>
      <c r="E69" s="53">
        <f t="shared" ref="E69" si="128">SUM(E70:E76)</f>
        <v>1968.0979665866621</v>
      </c>
      <c r="F69" s="27" t="s">
        <v>30</v>
      </c>
      <c r="G69" s="53">
        <v>7.4857014899999994</v>
      </c>
      <c r="H69" s="27" t="s">
        <v>30</v>
      </c>
      <c r="I69" s="53">
        <f t="shared" ref="I69" si="129">SUM(I70:I76)</f>
        <v>1850.4553527066621</v>
      </c>
      <c r="J69" s="27" t="s">
        <v>30</v>
      </c>
      <c r="K69" s="53">
        <f>SUM(K70:K76)</f>
        <v>45.035439660000002</v>
      </c>
      <c r="L69" s="27" t="s">
        <v>30</v>
      </c>
      <c r="M69" s="53">
        <f>SUM(M70:M76)</f>
        <v>44.524233469999999</v>
      </c>
      <c r="N69" s="27" t="s">
        <v>30</v>
      </c>
      <c r="O69" s="53">
        <f>SUM(O70:O76)</f>
        <v>1805.9311192366622</v>
      </c>
      <c r="P69" s="27" t="s">
        <v>30</v>
      </c>
      <c r="Q69" s="53">
        <f>SUM(Q70:Q76)</f>
        <v>-0.51120619000000289</v>
      </c>
      <c r="R69" s="27" t="s">
        <v>30</v>
      </c>
      <c r="S69" s="92">
        <f t="shared" si="9"/>
        <v>-1.1351197942318543E-2</v>
      </c>
      <c r="T69" s="46" t="s">
        <v>30</v>
      </c>
    </row>
    <row r="70" spans="1:20" ht="78.75" x14ac:dyDescent="0.25">
      <c r="A70" s="55" t="s">
        <v>125</v>
      </c>
      <c r="B70" s="62" t="s">
        <v>127</v>
      </c>
      <c r="C70" s="63" t="s">
        <v>128</v>
      </c>
      <c r="D70" s="42">
        <v>65.531211864406785</v>
      </c>
      <c r="E70" s="64">
        <v>80.531056629999995</v>
      </c>
      <c r="F70" s="41" t="s">
        <v>30</v>
      </c>
      <c r="G70" s="43">
        <v>7.4857014899999994</v>
      </c>
      <c r="H70" s="41" t="s">
        <v>30</v>
      </c>
      <c r="I70" s="43">
        <f t="shared" ref="I70:I76" si="130">E70-G70</f>
        <v>73.045355139999998</v>
      </c>
      <c r="J70" s="41" t="s">
        <v>30</v>
      </c>
      <c r="K70" s="42">
        <v>2.1412105500000003</v>
      </c>
      <c r="L70" s="41" t="s">
        <v>30</v>
      </c>
      <c r="M70" s="42">
        <v>1.3812429800000003</v>
      </c>
      <c r="N70" s="41" t="s">
        <v>30</v>
      </c>
      <c r="O70" s="42">
        <f t="shared" ref="O70:O76" si="131">I70-M70</f>
        <v>71.664112160000002</v>
      </c>
      <c r="P70" s="41" t="s">
        <v>30</v>
      </c>
      <c r="Q70" s="42">
        <f t="shared" ref="Q70:Q76" si="132">M70-K70</f>
        <v>-0.75996756999999993</v>
      </c>
      <c r="R70" s="41" t="s">
        <v>30</v>
      </c>
      <c r="S70" s="93">
        <f t="shared" si="9"/>
        <v>-0.35492426001730648</v>
      </c>
      <c r="T70" s="30" t="s">
        <v>1081</v>
      </c>
    </row>
    <row r="71" spans="1:20" ht="47.25" x14ac:dyDescent="0.25">
      <c r="A71" s="39" t="s">
        <v>125</v>
      </c>
      <c r="B71" s="40" t="s">
        <v>129</v>
      </c>
      <c r="C71" s="41" t="s">
        <v>130</v>
      </c>
      <c r="D71" s="42">
        <v>412.47677965999998</v>
      </c>
      <c r="E71" s="42">
        <v>597.52099999999996</v>
      </c>
      <c r="F71" s="41" t="s">
        <v>30</v>
      </c>
      <c r="G71" s="43">
        <v>10.917298000000001</v>
      </c>
      <c r="H71" s="41" t="s">
        <v>30</v>
      </c>
      <c r="I71" s="43">
        <f t="shared" si="130"/>
        <v>586.603702</v>
      </c>
      <c r="J71" s="41" t="s">
        <v>30</v>
      </c>
      <c r="K71" s="42">
        <v>5.2463360000000003</v>
      </c>
      <c r="L71" s="41" t="s">
        <v>30</v>
      </c>
      <c r="M71" s="42">
        <v>2.5030724700000002</v>
      </c>
      <c r="N71" s="41" t="s">
        <v>30</v>
      </c>
      <c r="O71" s="42">
        <f t="shared" si="131"/>
        <v>584.10062952999999</v>
      </c>
      <c r="P71" s="41" t="s">
        <v>30</v>
      </c>
      <c r="Q71" s="42">
        <f t="shared" si="132"/>
        <v>-2.7432635300000001</v>
      </c>
      <c r="R71" s="41" t="s">
        <v>30</v>
      </c>
      <c r="S71" s="93">
        <f t="shared" si="9"/>
        <v>-0.52289131500536756</v>
      </c>
      <c r="T71" s="47" t="s">
        <v>1086</v>
      </c>
    </row>
    <row r="72" spans="1:20" ht="31.5" x14ac:dyDescent="0.25">
      <c r="A72" s="55" t="s">
        <v>125</v>
      </c>
      <c r="B72" s="62" t="s">
        <v>131</v>
      </c>
      <c r="C72" s="57" t="s">
        <v>132</v>
      </c>
      <c r="D72" s="42">
        <v>0</v>
      </c>
      <c r="E72" s="42">
        <v>18.483218000000001</v>
      </c>
      <c r="F72" s="41" t="s">
        <v>30</v>
      </c>
      <c r="G72" s="43">
        <v>0</v>
      </c>
      <c r="H72" s="41" t="s">
        <v>30</v>
      </c>
      <c r="I72" s="43">
        <f t="shared" si="130"/>
        <v>18.483218000000001</v>
      </c>
      <c r="J72" s="41" t="s">
        <v>30</v>
      </c>
      <c r="K72" s="42">
        <v>18.483218000000001</v>
      </c>
      <c r="L72" s="41" t="s">
        <v>30</v>
      </c>
      <c r="M72" s="42">
        <v>19.865385610000001</v>
      </c>
      <c r="N72" s="41" t="s">
        <v>30</v>
      </c>
      <c r="O72" s="42">
        <f t="shared" si="131"/>
        <v>-1.3821676099999998</v>
      </c>
      <c r="P72" s="41" t="s">
        <v>30</v>
      </c>
      <c r="Q72" s="42">
        <f t="shared" si="132"/>
        <v>1.3821676099999998</v>
      </c>
      <c r="R72" s="41" t="s">
        <v>30</v>
      </c>
      <c r="S72" s="93">
        <f t="shared" si="9"/>
        <v>7.4779597903352091E-2</v>
      </c>
      <c r="T72" s="47" t="s">
        <v>1078</v>
      </c>
    </row>
    <row r="73" spans="1:20" ht="47.25" x14ac:dyDescent="0.25">
      <c r="A73" s="39" t="s">
        <v>125</v>
      </c>
      <c r="B73" s="40" t="s">
        <v>133</v>
      </c>
      <c r="C73" s="41" t="s">
        <v>134</v>
      </c>
      <c r="D73" s="42">
        <v>0</v>
      </c>
      <c r="E73" s="42">
        <v>991.02058</v>
      </c>
      <c r="F73" s="41" t="s">
        <v>30</v>
      </c>
      <c r="G73" s="43">
        <v>0</v>
      </c>
      <c r="H73" s="41" t="s">
        <v>30</v>
      </c>
      <c r="I73" s="43">
        <f t="shared" si="130"/>
        <v>991.02058</v>
      </c>
      <c r="J73" s="41" t="s">
        <v>30</v>
      </c>
      <c r="K73" s="42">
        <v>9.2012696700000003</v>
      </c>
      <c r="L73" s="41" t="s">
        <v>30</v>
      </c>
      <c r="M73" s="42">
        <v>6.64587839</v>
      </c>
      <c r="N73" s="41" t="s">
        <v>30</v>
      </c>
      <c r="O73" s="42">
        <f t="shared" si="131"/>
        <v>984.37470160999999</v>
      </c>
      <c r="P73" s="41" t="s">
        <v>30</v>
      </c>
      <c r="Q73" s="42">
        <f t="shared" si="132"/>
        <v>-2.5553912800000003</v>
      </c>
      <c r="R73" s="41" t="s">
        <v>30</v>
      </c>
      <c r="S73" s="93">
        <f t="shared" si="9"/>
        <v>-0.27772159404605301</v>
      </c>
      <c r="T73" s="47" t="s">
        <v>1086</v>
      </c>
    </row>
    <row r="74" spans="1:20" ht="47.25" x14ac:dyDescent="0.25">
      <c r="A74" s="39" t="s">
        <v>125</v>
      </c>
      <c r="B74" s="40" t="s">
        <v>135</v>
      </c>
      <c r="C74" s="41" t="s">
        <v>136</v>
      </c>
      <c r="D74" s="42">
        <v>85.544241525423729</v>
      </c>
      <c r="E74" s="42">
        <v>97.428526210000001</v>
      </c>
      <c r="F74" s="41" t="s">
        <v>30</v>
      </c>
      <c r="G74" s="43">
        <v>97.239720770000005</v>
      </c>
      <c r="H74" s="41" t="s">
        <v>30</v>
      </c>
      <c r="I74" s="43">
        <f t="shared" si="130"/>
        <v>0.18880543999999588</v>
      </c>
      <c r="J74" s="41" t="s">
        <v>30</v>
      </c>
      <c r="K74" s="42">
        <v>0.18880543999999999</v>
      </c>
      <c r="L74" s="41" t="s">
        <v>30</v>
      </c>
      <c r="M74" s="42">
        <v>0.69792947999999999</v>
      </c>
      <c r="N74" s="41" t="s">
        <v>30</v>
      </c>
      <c r="O74" s="42">
        <f t="shared" si="131"/>
        <v>-0.50912404000000411</v>
      </c>
      <c r="P74" s="41" t="s">
        <v>30</v>
      </c>
      <c r="Q74" s="42">
        <f t="shared" si="132"/>
        <v>0.50912404</v>
      </c>
      <c r="R74" s="41" t="s">
        <v>30</v>
      </c>
      <c r="S74" s="93">
        <f t="shared" si="9"/>
        <v>2.696553870481698</v>
      </c>
      <c r="T74" s="47" t="s">
        <v>1078</v>
      </c>
    </row>
    <row r="75" spans="1:20" ht="63" x14ac:dyDescent="0.25">
      <c r="A75" s="55" t="s">
        <v>125</v>
      </c>
      <c r="B75" s="56" t="s">
        <v>137</v>
      </c>
      <c r="C75" s="49" t="s">
        <v>138</v>
      </c>
      <c r="D75" s="42">
        <v>0</v>
      </c>
      <c r="E75" s="42">
        <v>8.3079999999999998</v>
      </c>
      <c r="F75" s="41" t="s">
        <v>30</v>
      </c>
      <c r="G75" s="43">
        <v>0</v>
      </c>
      <c r="H75" s="41" t="s">
        <v>30</v>
      </c>
      <c r="I75" s="43">
        <f t="shared" si="130"/>
        <v>8.3079999999999998</v>
      </c>
      <c r="J75" s="41" t="s">
        <v>30</v>
      </c>
      <c r="K75" s="42">
        <v>8.3080000000000016</v>
      </c>
      <c r="L75" s="41" t="s">
        <v>30</v>
      </c>
      <c r="M75" s="42">
        <v>6.2943689999999997</v>
      </c>
      <c r="N75" s="41" t="s">
        <v>30</v>
      </c>
      <c r="O75" s="42">
        <f t="shared" si="131"/>
        <v>2.0136310000000002</v>
      </c>
      <c r="P75" s="41" t="s">
        <v>30</v>
      </c>
      <c r="Q75" s="42">
        <f t="shared" si="132"/>
        <v>-2.0136310000000019</v>
      </c>
      <c r="R75" s="41" t="s">
        <v>30</v>
      </c>
      <c r="S75" s="93">
        <f t="shared" si="9"/>
        <v>-0.24237253249879653</v>
      </c>
      <c r="T75" s="47" t="s">
        <v>1083</v>
      </c>
    </row>
    <row r="76" spans="1:20" ht="31.5" x14ac:dyDescent="0.25">
      <c r="A76" s="55" t="s">
        <v>125</v>
      </c>
      <c r="B76" s="56" t="s">
        <v>139</v>
      </c>
      <c r="C76" s="49" t="s">
        <v>140</v>
      </c>
      <c r="D76" s="42">
        <v>0</v>
      </c>
      <c r="E76" s="42">
        <v>174.80558574666219</v>
      </c>
      <c r="F76" s="41" t="s">
        <v>30</v>
      </c>
      <c r="G76" s="43">
        <v>1.9998936200000001</v>
      </c>
      <c r="H76" s="41" t="s">
        <v>30</v>
      </c>
      <c r="I76" s="43">
        <f t="shared" si="130"/>
        <v>172.80569212666219</v>
      </c>
      <c r="J76" s="41" t="s">
        <v>30</v>
      </c>
      <c r="K76" s="42">
        <v>1.4665999999999999</v>
      </c>
      <c r="L76" s="41" t="s">
        <v>30</v>
      </c>
      <c r="M76" s="42">
        <v>7.1363555399999994</v>
      </c>
      <c r="N76" s="41" t="s">
        <v>30</v>
      </c>
      <c r="O76" s="42">
        <f t="shared" si="131"/>
        <v>165.66933658666218</v>
      </c>
      <c r="P76" s="41" t="s">
        <v>30</v>
      </c>
      <c r="Q76" s="42">
        <f t="shared" si="132"/>
        <v>5.6697555399999997</v>
      </c>
      <c r="R76" s="41" t="s">
        <v>30</v>
      </c>
      <c r="S76" s="93">
        <f t="shared" si="9"/>
        <v>3.865918137188054</v>
      </c>
      <c r="T76" s="47" t="s">
        <v>1087</v>
      </c>
    </row>
    <row r="77" spans="1:20" s="31" customFormat="1" ht="31.5" x14ac:dyDescent="0.25">
      <c r="A77" s="32" t="s">
        <v>141</v>
      </c>
      <c r="B77" s="36" t="s">
        <v>142</v>
      </c>
      <c r="C77" s="34" t="s">
        <v>29</v>
      </c>
      <c r="D77" s="53">
        <f>D78+D90+D91+D106</f>
        <v>563.23073338983045</v>
      </c>
      <c r="E77" s="53">
        <f t="shared" ref="E77" si="133">E78+E90+E91+E106</f>
        <v>5373.6379422256523</v>
      </c>
      <c r="F77" s="27" t="s">
        <v>30</v>
      </c>
      <c r="G77" s="53">
        <f t="shared" ref="G77" si="134">G78+G90+G91+G106</f>
        <v>1264.1475267399999</v>
      </c>
      <c r="H77" s="27" t="s">
        <v>30</v>
      </c>
      <c r="I77" s="53">
        <f t="shared" ref="I77" si="135">I78+I90+I91+I106</f>
        <v>4109.4904154856522</v>
      </c>
      <c r="J77" s="27" t="s">
        <v>30</v>
      </c>
      <c r="K77" s="53">
        <f t="shared" ref="K77" si="136">K78+K90+K91+K106</f>
        <v>1056.8773301716667</v>
      </c>
      <c r="L77" s="27" t="s">
        <v>30</v>
      </c>
      <c r="M77" s="53">
        <f t="shared" ref="M77" si="137">M78+M90+M91+M106</f>
        <v>697.33028977000004</v>
      </c>
      <c r="N77" s="27" t="s">
        <v>30</v>
      </c>
      <c r="O77" s="53">
        <f t="shared" ref="O77" si="138">O78+O90+O91+O106</f>
        <v>3412.1601257156522</v>
      </c>
      <c r="P77" s="27" t="s">
        <v>30</v>
      </c>
      <c r="Q77" s="53">
        <f t="shared" ref="Q77" si="139">Q78+Q90+Q91+Q106</f>
        <v>-359.54704040166661</v>
      </c>
      <c r="R77" s="27" t="s">
        <v>30</v>
      </c>
      <c r="S77" s="92">
        <f t="shared" si="9"/>
        <v>-0.3401975140703094</v>
      </c>
      <c r="T77" s="46" t="s">
        <v>30</v>
      </c>
    </row>
    <row r="78" spans="1:20" s="31" customFormat="1" ht="63" x14ac:dyDescent="0.25">
      <c r="A78" s="32" t="s">
        <v>143</v>
      </c>
      <c r="B78" s="36" t="s">
        <v>144</v>
      </c>
      <c r="C78" s="34" t="s">
        <v>29</v>
      </c>
      <c r="D78" s="53">
        <f>SUM(D79:D89)</f>
        <v>389.05306999999999</v>
      </c>
      <c r="E78" s="53">
        <f t="shared" ref="E78" si="140">SUM(E79:E89)</f>
        <v>1456.7659084900001</v>
      </c>
      <c r="F78" s="27" t="s">
        <v>30</v>
      </c>
      <c r="G78" s="53">
        <f t="shared" ref="G78" si="141">SUM(G79:G89)</f>
        <v>189.38308794</v>
      </c>
      <c r="H78" s="27" t="s">
        <v>30</v>
      </c>
      <c r="I78" s="53">
        <f t="shared" ref="I78" si="142">SUM(I79:I89)</f>
        <v>1267.3828205499999</v>
      </c>
      <c r="J78" s="27" t="s">
        <v>30</v>
      </c>
      <c r="K78" s="53">
        <f t="shared" ref="K78" si="143">SUM(K79:K89)</f>
        <v>573.63720030166667</v>
      </c>
      <c r="L78" s="27" t="s">
        <v>30</v>
      </c>
      <c r="M78" s="53">
        <f t="shared" ref="M78" si="144">SUM(M79:M89)</f>
        <v>328.90781286000004</v>
      </c>
      <c r="N78" s="27" t="s">
        <v>30</v>
      </c>
      <c r="O78" s="53">
        <f t="shared" ref="O78" si="145">SUM(O79:O89)</f>
        <v>938.47500768999998</v>
      </c>
      <c r="P78" s="27" t="s">
        <v>30</v>
      </c>
      <c r="Q78" s="53">
        <f t="shared" ref="Q78" si="146">SUM(Q79:Q89)</f>
        <v>-244.72938744166663</v>
      </c>
      <c r="R78" s="27" t="s">
        <v>30</v>
      </c>
      <c r="S78" s="92">
        <f t="shared" si="9"/>
        <v>-0.42662746996353679</v>
      </c>
      <c r="T78" s="46" t="s">
        <v>30</v>
      </c>
    </row>
    <row r="79" spans="1:20" ht="31.5" x14ac:dyDescent="0.25">
      <c r="A79" s="55" t="s">
        <v>143</v>
      </c>
      <c r="B79" s="65" t="s">
        <v>145</v>
      </c>
      <c r="C79" s="61" t="s">
        <v>146</v>
      </c>
      <c r="D79" s="66">
        <v>0</v>
      </c>
      <c r="E79" s="66">
        <v>69.399043019999993</v>
      </c>
      <c r="F79" s="41" t="s">
        <v>30</v>
      </c>
      <c r="G79" s="43">
        <v>69.399043019999993</v>
      </c>
      <c r="H79" s="41" t="s">
        <v>30</v>
      </c>
      <c r="I79" s="43">
        <f t="shared" ref="I79:I89" si="147">E79-G79</f>
        <v>0</v>
      </c>
      <c r="J79" s="41" t="s">
        <v>30</v>
      </c>
      <c r="K79" s="42">
        <v>0</v>
      </c>
      <c r="L79" s="41" t="s">
        <v>30</v>
      </c>
      <c r="M79" s="42">
        <v>0</v>
      </c>
      <c r="N79" s="41" t="s">
        <v>30</v>
      </c>
      <c r="O79" s="42">
        <f t="shared" ref="O79:O89" si="148">I79-M79</f>
        <v>0</v>
      </c>
      <c r="P79" s="41" t="s">
        <v>30</v>
      </c>
      <c r="Q79" s="42">
        <f t="shared" ref="Q79:Q89" si="149">M79-K79</f>
        <v>0</v>
      </c>
      <c r="R79" s="41" t="s">
        <v>30</v>
      </c>
      <c r="S79" s="93">
        <v>0</v>
      </c>
      <c r="T79" s="47" t="s">
        <v>30</v>
      </c>
    </row>
    <row r="80" spans="1:20" ht="31.5" x14ac:dyDescent="0.25">
      <c r="A80" s="39" t="s">
        <v>143</v>
      </c>
      <c r="B80" s="54" t="s">
        <v>147</v>
      </c>
      <c r="C80" s="41" t="s">
        <v>148</v>
      </c>
      <c r="D80" s="42">
        <v>0</v>
      </c>
      <c r="E80" s="66">
        <v>61.988959999999999</v>
      </c>
      <c r="F80" s="41" t="s">
        <v>30</v>
      </c>
      <c r="G80" s="43">
        <v>0</v>
      </c>
      <c r="H80" s="41" t="s">
        <v>30</v>
      </c>
      <c r="I80" s="43">
        <f t="shared" si="147"/>
        <v>61.988959999999999</v>
      </c>
      <c r="J80" s="41" t="s">
        <v>30</v>
      </c>
      <c r="K80" s="42">
        <v>61.988959999999999</v>
      </c>
      <c r="L80" s="41" t="s">
        <v>30</v>
      </c>
      <c r="M80" s="42">
        <v>60.728231170000001</v>
      </c>
      <c r="N80" s="41" t="s">
        <v>30</v>
      </c>
      <c r="O80" s="42">
        <f t="shared" si="148"/>
        <v>1.2607288299999979</v>
      </c>
      <c r="P80" s="41" t="s">
        <v>30</v>
      </c>
      <c r="Q80" s="42">
        <f t="shared" si="149"/>
        <v>-1.2607288299999979</v>
      </c>
      <c r="R80" s="41" t="s">
        <v>30</v>
      </c>
      <c r="S80" s="93">
        <f t="shared" si="9"/>
        <v>-2.033795743629185E-2</v>
      </c>
      <c r="T80" s="38" t="s">
        <v>30</v>
      </c>
    </row>
    <row r="81" spans="1:20" ht="47.25" x14ac:dyDescent="0.25">
      <c r="A81" s="39" t="s">
        <v>143</v>
      </c>
      <c r="B81" s="54" t="s">
        <v>149</v>
      </c>
      <c r="C81" s="41" t="s">
        <v>150</v>
      </c>
      <c r="D81" s="66">
        <v>0</v>
      </c>
      <c r="E81" s="66">
        <v>12.36987134</v>
      </c>
      <c r="F81" s="41" t="s">
        <v>30</v>
      </c>
      <c r="G81" s="43">
        <v>0</v>
      </c>
      <c r="H81" s="41" t="s">
        <v>30</v>
      </c>
      <c r="I81" s="43">
        <f t="shared" si="147"/>
        <v>12.36987134</v>
      </c>
      <c r="J81" s="41" t="s">
        <v>30</v>
      </c>
      <c r="K81" s="42">
        <v>12.36987134</v>
      </c>
      <c r="L81" s="41" t="s">
        <v>30</v>
      </c>
      <c r="M81" s="42">
        <v>12.385659260000001</v>
      </c>
      <c r="N81" s="41" t="s">
        <v>30</v>
      </c>
      <c r="O81" s="42">
        <f t="shared" si="148"/>
        <v>-1.5787920000001066E-2</v>
      </c>
      <c r="P81" s="41" t="s">
        <v>30</v>
      </c>
      <c r="Q81" s="42">
        <f t="shared" si="149"/>
        <v>1.5787920000001066E-2</v>
      </c>
      <c r="R81" s="41" t="s">
        <v>30</v>
      </c>
      <c r="S81" s="93">
        <f t="shared" si="9"/>
        <v>1.2763204697973088E-3</v>
      </c>
      <c r="T81" s="47" t="s">
        <v>1088</v>
      </c>
    </row>
    <row r="82" spans="1:20" ht="47.25" x14ac:dyDescent="0.25">
      <c r="A82" s="39" t="s">
        <v>143</v>
      </c>
      <c r="B82" s="67" t="s">
        <v>151</v>
      </c>
      <c r="C82" s="49" t="s">
        <v>152</v>
      </c>
      <c r="D82" s="66">
        <v>0</v>
      </c>
      <c r="E82" s="66">
        <v>12.369803709999999</v>
      </c>
      <c r="F82" s="41" t="s">
        <v>30</v>
      </c>
      <c r="G82" s="43">
        <v>0</v>
      </c>
      <c r="H82" s="41" t="s">
        <v>30</v>
      </c>
      <c r="I82" s="43">
        <f t="shared" si="147"/>
        <v>12.369803709999999</v>
      </c>
      <c r="J82" s="41" t="s">
        <v>30</v>
      </c>
      <c r="K82" s="42">
        <v>12.369803709999999</v>
      </c>
      <c r="L82" s="41" t="s">
        <v>30</v>
      </c>
      <c r="M82" s="42">
        <v>12.34769945</v>
      </c>
      <c r="N82" s="41" t="s">
        <v>30</v>
      </c>
      <c r="O82" s="42">
        <f t="shared" si="148"/>
        <v>2.2104259999998987E-2</v>
      </c>
      <c r="P82" s="41" t="s">
        <v>30</v>
      </c>
      <c r="Q82" s="42">
        <f t="shared" si="149"/>
        <v>-2.2104259999998987E-2</v>
      </c>
      <c r="R82" s="41" t="s">
        <v>30</v>
      </c>
      <c r="S82" s="93">
        <f t="shared" si="9"/>
        <v>-1.7869531738914706E-3</v>
      </c>
      <c r="T82" s="47" t="s">
        <v>30</v>
      </c>
    </row>
    <row r="83" spans="1:20" ht="31.5" x14ac:dyDescent="0.25">
      <c r="A83" s="39" t="s">
        <v>143</v>
      </c>
      <c r="B83" s="54" t="s">
        <v>153</v>
      </c>
      <c r="C83" s="41" t="s">
        <v>154</v>
      </c>
      <c r="D83" s="66">
        <v>0</v>
      </c>
      <c r="E83" s="66">
        <v>10.87558037</v>
      </c>
      <c r="F83" s="41" t="s">
        <v>30</v>
      </c>
      <c r="G83" s="43">
        <v>0</v>
      </c>
      <c r="H83" s="41" t="s">
        <v>30</v>
      </c>
      <c r="I83" s="43">
        <f t="shared" si="147"/>
        <v>10.87558037</v>
      </c>
      <c r="J83" s="41" t="s">
        <v>30</v>
      </c>
      <c r="K83" s="42">
        <v>10.87558037</v>
      </c>
      <c r="L83" s="41" t="s">
        <v>30</v>
      </c>
      <c r="M83" s="42">
        <v>9.7257512300000002</v>
      </c>
      <c r="N83" s="41" t="s">
        <v>30</v>
      </c>
      <c r="O83" s="42">
        <f t="shared" si="148"/>
        <v>1.1498291399999996</v>
      </c>
      <c r="P83" s="41" t="s">
        <v>30</v>
      </c>
      <c r="Q83" s="42">
        <f t="shared" si="149"/>
        <v>-1.1498291399999996</v>
      </c>
      <c r="R83" s="41" t="s">
        <v>30</v>
      </c>
      <c r="S83" s="93">
        <f t="shared" si="9"/>
        <v>-0.10572577286742074</v>
      </c>
      <c r="T83" s="47" t="s">
        <v>1076</v>
      </c>
    </row>
    <row r="84" spans="1:20" ht="31.5" x14ac:dyDescent="0.25">
      <c r="A84" s="39" t="s">
        <v>143</v>
      </c>
      <c r="B84" s="54" t="s">
        <v>155</v>
      </c>
      <c r="C84" s="41" t="s">
        <v>156</v>
      </c>
      <c r="D84" s="42">
        <v>0</v>
      </c>
      <c r="E84" s="42">
        <v>6.1081230799999995</v>
      </c>
      <c r="F84" s="41" t="s">
        <v>30</v>
      </c>
      <c r="G84" s="43">
        <v>0</v>
      </c>
      <c r="H84" s="41" t="s">
        <v>30</v>
      </c>
      <c r="I84" s="43">
        <f t="shared" si="147"/>
        <v>6.1081230799999995</v>
      </c>
      <c r="J84" s="41" t="s">
        <v>30</v>
      </c>
      <c r="K84" s="42">
        <v>6.1081230799999995</v>
      </c>
      <c r="L84" s="41" t="s">
        <v>30</v>
      </c>
      <c r="M84" s="42">
        <v>5.0354523899999997</v>
      </c>
      <c r="N84" s="41" t="s">
        <v>30</v>
      </c>
      <c r="O84" s="42">
        <f t="shared" si="148"/>
        <v>1.0726706899999998</v>
      </c>
      <c r="P84" s="41" t="s">
        <v>30</v>
      </c>
      <c r="Q84" s="42">
        <f t="shared" si="149"/>
        <v>-1.0726706899999998</v>
      </c>
      <c r="R84" s="41" t="s">
        <v>30</v>
      </c>
      <c r="S84" s="93">
        <f t="shared" si="9"/>
        <v>-0.17561379755301196</v>
      </c>
      <c r="T84" s="47" t="s">
        <v>1076</v>
      </c>
    </row>
    <row r="85" spans="1:20" ht="31.5" x14ac:dyDescent="0.25">
      <c r="A85" s="39" t="s">
        <v>143</v>
      </c>
      <c r="B85" s="54" t="s">
        <v>157</v>
      </c>
      <c r="C85" s="41" t="s">
        <v>158</v>
      </c>
      <c r="D85" s="42">
        <v>0</v>
      </c>
      <c r="E85" s="42">
        <v>78.086604160000007</v>
      </c>
      <c r="F85" s="41" t="s">
        <v>30</v>
      </c>
      <c r="G85" s="43">
        <v>0</v>
      </c>
      <c r="H85" s="41" t="s">
        <v>30</v>
      </c>
      <c r="I85" s="43">
        <f t="shared" si="147"/>
        <v>78.086604160000007</v>
      </c>
      <c r="J85" s="41" t="s">
        <v>30</v>
      </c>
      <c r="K85" s="42">
        <v>46.986604160000006</v>
      </c>
      <c r="L85" s="41" t="s">
        <v>30</v>
      </c>
      <c r="M85" s="42">
        <v>34.14525502</v>
      </c>
      <c r="N85" s="41" t="s">
        <v>30</v>
      </c>
      <c r="O85" s="42">
        <f t="shared" si="148"/>
        <v>43.941349140000007</v>
      </c>
      <c r="P85" s="41" t="s">
        <v>30</v>
      </c>
      <c r="Q85" s="42">
        <f t="shared" si="149"/>
        <v>-12.841349140000005</v>
      </c>
      <c r="R85" s="41" t="s">
        <v>30</v>
      </c>
      <c r="S85" s="93">
        <f t="shared" ref="S85:S148" si="150">Q85/K85</f>
        <v>-0.27329808930801447</v>
      </c>
      <c r="T85" s="47" t="s">
        <v>1089</v>
      </c>
    </row>
    <row r="86" spans="1:20" ht="47.25" x14ac:dyDescent="0.25">
      <c r="A86" s="39" t="s">
        <v>143</v>
      </c>
      <c r="B86" s="54" t="s">
        <v>159</v>
      </c>
      <c r="C86" s="41" t="s">
        <v>160</v>
      </c>
      <c r="D86" s="42">
        <v>0</v>
      </c>
      <c r="E86" s="42">
        <v>192.53548189999998</v>
      </c>
      <c r="F86" s="41" t="s">
        <v>30</v>
      </c>
      <c r="G86" s="43">
        <v>0</v>
      </c>
      <c r="H86" s="41" t="s">
        <v>30</v>
      </c>
      <c r="I86" s="43">
        <f t="shared" si="147"/>
        <v>192.53548189999998</v>
      </c>
      <c r="J86" s="41" t="s">
        <v>30</v>
      </c>
      <c r="K86" s="42">
        <v>82.284121479999996</v>
      </c>
      <c r="L86" s="41" t="s">
        <v>30</v>
      </c>
      <c r="M86" s="42">
        <v>58.85572693000001</v>
      </c>
      <c r="N86" s="41" t="s">
        <v>30</v>
      </c>
      <c r="O86" s="42">
        <f t="shared" si="148"/>
        <v>133.67975496999998</v>
      </c>
      <c r="P86" s="41" t="s">
        <v>30</v>
      </c>
      <c r="Q86" s="42">
        <f t="shared" si="149"/>
        <v>-23.428394549999986</v>
      </c>
      <c r="R86" s="41" t="s">
        <v>30</v>
      </c>
      <c r="S86" s="93">
        <f t="shared" si="150"/>
        <v>-0.28472558409333565</v>
      </c>
      <c r="T86" s="47" t="s">
        <v>1076</v>
      </c>
    </row>
    <row r="87" spans="1:20" ht="47.25" x14ac:dyDescent="0.25">
      <c r="A87" s="39" t="s">
        <v>143</v>
      </c>
      <c r="B87" s="54" t="s">
        <v>161</v>
      </c>
      <c r="C87" s="49" t="s">
        <v>162</v>
      </c>
      <c r="D87" s="42">
        <v>0</v>
      </c>
      <c r="E87" s="42">
        <v>127.02466774</v>
      </c>
      <c r="F87" s="41" t="s">
        <v>30</v>
      </c>
      <c r="G87" s="43">
        <v>0</v>
      </c>
      <c r="H87" s="41" t="s">
        <v>30</v>
      </c>
      <c r="I87" s="43">
        <f t="shared" si="147"/>
        <v>127.02466774</v>
      </c>
      <c r="J87" s="41" t="s">
        <v>30</v>
      </c>
      <c r="K87" s="42">
        <v>32.969136849999998</v>
      </c>
      <c r="L87" s="41" t="s">
        <v>30</v>
      </c>
      <c r="M87" s="42">
        <v>32.419965570000002</v>
      </c>
      <c r="N87" s="41" t="s">
        <v>30</v>
      </c>
      <c r="O87" s="42">
        <f t="shared" si="148"/>
        <v>94.604702169999996</v>
      </c>
      <c r="P87" s="41" t="s">
        <v>30</v>
      </c>
      <c r="Q87" s="42">
        <f t="shared" si="149"/>
        <v>-0.54917127999999593</v>
      </c>
      <c r="R87" s="41" t="s">
        <v>30</v>
      </c>
      <c r="S87" s="93">
        <f t="shared" si="150"/>
        <v>-1.6657132472062155E-2</v>
      </c>
      <c r="T87" s="47" t="s">
        <v>30</v>
      </c>
    </row>
    <row r="88" spans="1:20" ht="47.25" x14ac:dyDescent="0.25">
      <c r="A88" s="39" t="s">
        <v>143</v>
      </c>
      <c r="B88" s="54" t="s">
        <v>163</v>
      </c>
      <c r="C88" s="49" t="s">
        <v>164</v>
      </c>
      <c r="D88" s="42">
        <v>0</v>
      </c>
      <c r="E88" s="42">
        <v>6.0077731700000001</v>
      </c>
      <c r="F88" s="41" t="s">
        <v>30</v>
      </c>
      <c r="G88" s="43">
        <v>0</v>
      </c>
      <c r="H88" s="41" t="s">
        <v>30</v>
      </c>
      <c r="I88" s="43">
        <f t="shared" si="147"/>
        <v>6.0077731700000001</v>
      </c>
      <c r="J88" s="41" t="s">
        <v>30</v>
      </c>
      <c r="K88" s="42">
        <v>6.0077731700000001</v>
      </c>
      <c r="L88" s="41" t="s">
        <v>30</v>
      </c>
      <c r="M88" s="42">
        <v>5.9183697500000001</v>
      </c>
      <c r="N88" s="41" t="s">
        <v>30</v>
      </c>
      <c r="O88" s="42">
        <f t="shared" si="148"/>
        <v>8.9403420000000011E-2</v>
      </c>
      <c r="P88" s="41" t="s">
        <v>30</v>
      </c>
      <c r="Q88" s="42">
        <f t="shared" si="149"/>
        <v>-8.9403420000000011E-2</v>
      </c>
      <c r="R88" s="41" t="s">
        <v>30</v>
      </c>
      <c r="S88" s="93">
        <f t="shared" si="150"/>
        <v>-1.4881290866046464E-2</v>
      </c>
      <c r="T88" s="47" t="s">
        <v>30</v>
      </c>
    </row>
    <row r="89" spans="1:20" ht="47.25" x14ac:dyDescent="0.25">
      <c r="A89" s="39" t="s">
        <v>143</v>
      </c>
      <c r="B89" s="54" t="s">
        <v>165</v>
      </c>
      <c r="C89" s="49" t="s">
        <v>166</v>
      </c>
      <c r="D89" s="42">
        <v>389.05306999999999</v>
      </c>
      <c r="E89" s="42">
        <v>880</v>
      </c>
      <c r="F89" s="41" t="s">
        <v>30</v>
      </c>
      <c r="G89" s="43">
        <v>119.98404492</v>
      </c>
      <c r="H89" s="41" t="s">
        <v>30</v>
      </c>
      <c r="I89" s="43">
        <f t="shared" si="147"/>
        <v>760.01595508000003</v>
      </c>
      <c r="J89" s="41" t="s">
        <v>30</v>
      </c>
      <c r="K89" s="42">
        <v>301.67722614166667</v>
      </c>
      <c r="L89" s="41" t="s">
        <v>30</v>
      </c>
      <c r="M89" s="42">
        <v>97.345702090000003</v>
      </c>
      <c r="N89" s="41" t="s">
        <v>30</v>
      </c>
      <c r="O89" s="42">
        <f t="shared" si="148"/>
        <v>662.67025298999999</v>
      </c>
      <c r="P89" s="41" t="s">
        <v>30</v>
      </c>
      <c r="Q89" s="42">
        <f t="shared" si="149"/>
        <v>-204.33152405166666</v>
      </c>
      <c r="R89" s="41" t="s">
        <v>30</v>
      </c>
      <c r="S89" s="93">
        <f t="shared" si="150"/>
        <v>-0.67731835997362699</v>
      </c>
      <c r="T89" s="47" t="s">
        <v>1090</v>
      </c>
    </row>
    <row r="90" spans="1:20" s="31" customFormat="1" ht="47.25" x14ac:dyDescent="0.25">
      <c r="A90" s="32" t="s">
        <v>167</v>
      </c>
      <c r="B90" s="36" t="s">
        <v>168</v>
      </c>
      <c r="C90" s="34" t="s">
        <v>29</v>
      </c>
      <c r="D90" s="53">
        <v>0</v>
      </c>
      <c r="E90" s="53">
        <v>0</v>
      </c>
      <c r="F90" s="27" t="s">
        <v>30</v>
      </c>
      <c r="G90" s="68">
        <v>0</v>
      </c>
      <c r="H90" s="27" t="s">
        <v>30</v>
      </c>
      <c r="I90" s="68">
        <v>0</v>
      </c>
      <c r="J90" s="27" t="s">
        <v>30</v>
      </c>
      <c r="K90" s="53">
        <v>0</v>
      </c>
      <c r="L90" s="27" t="s">
        <v>30</v>
      </c>
      <c r="M90" s="53">
        <v>0</v>
      </c>
      <c r="N90" s="27" t="s">
        <v>30</v>
      </c>
      <c r="O90" s="53">
        <v>0</v>
      </c>
      <c r="P90" s="27" t="s">
        <v>30</v>
      </c>
      <c r="Q90" s="53">
        <v>0</v>
      </c>
      <c r="R90" s="27" t="s">
        <v>30</v>
      </c>
      <c r="S90" s="92">
        <v>0</v>
      </c>
      <c r="T90" s="46" t="s">
        <v>30</v>
      </c>
    </row>
    <row r="91" spans="1:20" s="31" customFormat="1" ht="47.25" x14ac:dyDescent="0.25">
      <c r="A91" s="32" t="s">
        <v>169</v>
      </c>
      <c r="B91" s="36" t="s">
        <v>170</v>
      </c>
      <c r="C91" s="34" t="s">
        <v>29</v>
      </c>
      <c r="D91" s="53">
        <f>SUM(D92:D105)</f>
        <v>0</v>
      </c>
      <c r="E91" s="53">
        <f t="shared" ref="E91" si="151">SUM(E92:E105)</f>
        <v>1932.3125198900002</v>
      </c>
      <c r="F91" s="27" t="s">
        <v>30</v>
      </c>
      <c r="G91" s="68">
        <f t="shared" ref="G91" si="152">SUM(G92:G105)</f>
        <v>669.36958114999993</v>
      </c>
      <c r="H91" s="27" t="s">
        <v>30</v>
      </c>
      <c r="I91" s="68">
        <f t="shared" ref="I91" si="153">SUM(I92:I105)</f>
        <v>1262.9429387399998</v>
      </c>
      <c r="J91" s="27" t="s">
        <v>30</v>
      </c>
      <c r="K91" s="53">
        <f>SUM(K92:K105)</f>
        <v>322.67090962999998</v>
      </c>
      <c r="L91" s="27" t="s">
        <v>30</v>
      </c>
      <c r="M91" s="53">
        <f>SUM(M92:M105)</f>
        <v>253.96025326999998</v>
      </c>
      <c r="N91" s="27" t="s">
        <v>30</v>
      </c>
      <c r="O91" s="53">
        <f>SUM(O92:O105)</f>
        <v>1008.98268547</v>
      </c>
      <c r="P91" s="27" t="s">
        <v>30</v>
      </c>
      <c r="Q91" s="53">
        <f>SUM(Q92:Q105)</f>
        <v>-68.710656359999973</v>
      </c>
      <c r="R91" s="27" t="s">
        <v>30</v>
      </c>
      <c r="S91" s="92">
        <f t="shared" si="150"/>
        <v>-0.21294344891142822</v>
      </c>
      <c r="T91" s="46" t="s">
        <v>30</v>
      </c>
    </row>
    <row r="92" spans="1:20" ht="31.5" x14ac:dyDescent="0.25">
      <c r="A92" s="39" t="s">
        <v>169</v>
      </c>
      <c r="B92" s="54" t="s">
        <v>171</v>
      </c>
      <c r="C92" s="49" t="s">
        <v>172</v>
      </c>
      <c r="D92" s="42">
        <v>0</v>
      </c>
      <c r="E92" s="42">
        <v>144.06299999999999</v>
      </c>
      <c r="F92" s="41" t="s">
        <v>30</v>
      </c>
      <c r="G92" s="43">
        <v>66.236774370000006</v>
      </c>
      <c r="H92" s="41" t="s">
        <v>30</v>
      </c>
      <c r="I92" s="43">
        <f t="shared" ref="I92:I105" si="154">E92-G92</f>
        <v>77.826225629999982</v>
      </c>
      <c r="J92" s="41" t="s">
        <v>30</v>
      </c>
      <c r="K92" s="42">
        <v>23.063222029999999</v>
      </c>
      <c r="L92" s="41" t="s">
        <v>30</v>
      </c>
      <c r="M92" s="42">
        <v>20.049705949999996</v>
      </c>
      <c r="N92" s="41" t="s">
        <v>30</v>
      </c>
      <c r="O92" s="42">
        <f t="shared" ref="O92:O105" si="155">I92-M92</f>
        <v>57.776519679999986</v>
      </c>
      <c r="P92" s="41" t="s">
        <v>30</v>
      </c>
      <c r="Q92" s="42">
        <f t="shared" ref="Q92:Q105" si="156">M92-K92</f>
        <v>-3.0135160800000023</v>
      </c>
      <c r="R92" s="41" t="s">
        <v>30</v>
      </c>
      <c r="S92" s="93">
        <f t="shared" si="150"/>
        <v>-0.13066327315758849</v>
      </c>
      <c r="T92" s="38" t="s">
        <v>1083</v>
      </c>
    </row>
    <row r="93" spans="1:20" ht="31.5" x14ac:dyDescent="0.25">
      <c r="A93" s="55" t="s">
        <v>169</v>
      </c>
      <c r="B93" s="56" t="s">
        <v>173</v>
      </c>
      <c r="C93" s="61" t="s">
        <v>174</v>
      </c>
      <c r="D93" s="42">
        <v>0</v>
      </c>
      <c r="E93" s="42">
        <v>47.129340030000002</v>
      </c>
      <c r="F93" s="41" t="s">
        <v>30</v>
      </c>
      <c r="G93" s="43">
        <v>33.32834003</v>
      </c>
      <c r="H93" s="41" t="s">
        <v>30</v>
      </c>
      <c r="I93" s="43">
        <f t="shared" si="154"/>
        <v>13.801000000000002</v>
      </c>
      <c r="J93" s="41" t="s">
        <v>30</v>
      </c>
      <c r="K93" s="42">
        <v>0</v>
      </c>
      <c r="L93" s="41" t="s">
        <v>30</v>
      </c>
      <c r="M93" s="42">
        <v>0</v>
      </c>
      <c r="N93" s="41" t="s">
        <v>30</v>
      </c>
      <c r="O93" s="42">
        <f t="shared" si="155"/>
        <v>13.801000000000002</v>
      </c>
      <c r="P93" s="41" t="s">
        <v>30</v>
      </c>
      <c r="Q93" s="42">
        <f t="shared" si="156"/>
        <v>0</v>
      </c>
      <c r="R93" s="41" t="s">
        <v>30</v>
      </c>
      <c r="S93" s="93">
        <v>0</v>
      </c>
      <c r="T93" s="47" t="s">
        <v>30</v>
      </c>
    </row>
    <row r="94" spans="1:20" ht="47.25" x14ac:dyDescent="0.25">
      <c r="A94" s="39" t="s">
        <v>169</v>
      </c>
      <c r="B94" s="54" t="s">
        <v>175</v>
      </c>
      <c r="C94" s="49" t="s">
        <v>176</v>
      </c>
      <c r="D94" s="42">
        <v>0</v>
      </c>
      <c r="E94" s="42">
        <v>180.31</v>
      </c>
      <c r="F94" s="41" t="s">
        <v>30</v>
      </c>
      <c r="G94" s="43">
        <v>67.948086129999993</v>
      </c>
      <c r="H94" s="41" t="s">
        <v>30</v>
      </c>
      <c r="I94" s="43">
        <f t="shared" si="154"/>
        <v>112.36191387000001</v>
      </c>
      <c r="J94" s="41" t="s">
        <v>30</v>
      </c>
      <c r="K94" s="42">
        <v>46.190000000000005</v>
      </c>
      <c r="L94" s="41" t="s">
        <v>30</v>
      </c>
      <c r="M94" s="42">
        <v>35.590825250000002</v>
      </c>
      <c r="N94" s="41" t="s">
        <v>30</v>
      </c>
      <c r="O94" s="42">
        <f t="shared" si="155"/>
        <v>76.77108862</v>
      </c>
      <c r="P94" s="41" t="s">
        <v>30</v>
      </c>
      <c r="Q94" s="42">
        <f t="shared" si="156"/>
        <v>-10.599174750000003</v>
      </c>
      <c r="R94" s="41" t="s">
        <v>30</v>
      </c>
      <c r="S94" s="93">
        <f t="shared" si="150"/>
        <v>-0.22946903550552072</v>
      </c>
      <c r="T94" s="47" t="s">
        <v>1079</v>
      </c>
    </row>
    <row r="95" spans="1:20" ht="31.5" x14ac:dyDescent="0.25">
      <c r="A95" s="39" t="s">
        <v>169</v>
      </c>
      <c r="B95" s="54" t="s">
        <v>177</v>
      </c>
      <c r="C95" s="49" t="s">
        <v>178</v>
      </c>
      <c r="D95" s="42">
        <v>0</v>
      </c>
      <c r="E95" s="42">
        <v>68.995765629999994</v>
      </c>
      <c r="F95" s="41" t="s">
        <v>30</v>
      </c>
      <c r="G95" s="43">
        <v>37.0317182</v>
      </c>
      <c r="H95" s="41" t="s">
        <v>30</v>
      </c>
      <c r="I95" s="43">
        <f t="shared" si="154"/>
        <v>31.964047429999994</v>
      </c>
      <c r="J95" s="41" t="s">
        <v>30</v>
      </c>
      <c r="K95" s="42">
        <v>15.801047429999999</v>
      </c>
      <c r="L95" s="41" t="s">
        <v>30</v>
      </c>
      <c r="M95" s="42">
        <v>15.3440838</v>
      </c>
      <c r="N95" s="41" t="s">
        <v>30</v>
      </c>
      <c r="O95" s="42">
        <f t="shared" si="155"/>
        <v>16.619963629999994</v>
      </c>
      <c r="P95" s="41" t="s">
        <v>30</v>
      </c>
      <c r="Q95" s="42">
        <f t="shared" si="156"/>
        <v>-0.45696362999999884</v>
      </c>
      <c r="R95" s="41" t="s">
        <v>30</v>
      </c>
      <c r="S95" s="93">
        <f t="shared" si="150"/>
        <v>-2.8919831550685934E-2</v>
      </c>
      <c r="T95" s="47" t="s">
        <v>30</v>
      </c>
    </row>
    <row r="96" spans="1:20" ht="31.5" x14ac:dyDescent="0.25">
      <c r="A96" s="39" t="s">
        <v>169</v>
      </c>
      <c r="B96" s="54" t="s">
        <v>179</v>
      </c>
      <c r="C96" s="49" t="s">
        <v>180</v>
      </c>
      <c r="D96" s="42">
        <v>0</v>
      </c>
      <c r="E96" s="42">
        <v>34.761533450000002</v>
      </c>
      <c r="F96" s="41" t="s">
        <v>30</v>
      </c>
      <c r="G96" s="43">
        <v>20.959815770000002</v>
      </c>
      <c r="H96" s="41" t="s">
        <v>30</v>
      </c>
      <c r="I96" s="43">
        <f t="shared" si="154"/>
        <v>13.801717679999999</v>
      </c>
      <c r="J96" s="41" t="s">
        <v>30</v>
      </c>
      <c r="K96" s="42">
        <v>13.801717679999999</v>
      </c>
      <c r="L96" s="41" t="s">
        <v>30</v>
      </c>
      <c r="M96" s="42">
        <v>12.312827729999999</v>
      </c>
      <c r="N96" s="41" t="s">
        <v>30</v>
      </c>
      <c r="O96" s="42">
        <f t="shared" si="155"/>
        <v>1.4888899500000008</v>
      </c>
      <c r="P96" s="41" t="s">
        <v>30</v>
      </c>
      <c r="Q96" s="42">
        <f t="shared" si="156"/>
        <v>-1.4888899500000008</v>
      </c>
      <c r="R96" s="41" t="s">
        <v>30</v>
      </c>
      <c r="S96" s="93">
        <f t="shared" si="150"/>
        <v>-0.10787714866516535</v>
      </c>
      <c r="T96" s="47" t="s">
        <v>1083</v>
      </c>
    </row>
    <row r="97" spans="1:20" ht="31.5" x14ac:dyDescent="0.25">
      <c r="A97" s="39" t="s">
        <v>169</v>
      </c>
      <c r="B97" s="54" t="s">
        <v>181</v>
      </c>
      <c r="C97" s="49" t="s">
        <v>182</v>
      </c>
      <c r="D97" s="42">
        <v>0</v>
      </c>
      <c r="E97" s="42">
        <v>84.556999999999988</v>
      </c>
      <c r="F97" s="41" t="s">
        <v>30</v>
      </c>
      <c r="G97" s="43">
        <v>0</v>
      </c>
      <c r="H97" s="41" t="s">
        <v>30</v>
      </c>
      <c r="I97" s="43">
        <f t="shared" si="154"/>
        <v>84.556999999999988</v>
      </c>
      <c r="J97" s="41" t="s">
        <v>30</v>
      </c>
      <c r="K97" s="42">
        <v>17.218445029999998</v>
      </c>
      <c r="L97" s="41" t="s">
        <v>30</v>
      </c>
      <c r="M97" s="42">
        <v>16.367841640000002</v>
      </c>
      <c r="N97" s="41" t="s">
        <v>30</v>
      </c>
      <c r="O97" s="42">
        <f t="shared" si="155"/>
        <v>68.189158359999993</v>
      </c>
      <c r="P97" s="41" t="s">
        <v>30</v>
      </c>
      <c r="Q97" s="42">
        <f t="shared" si="156"/>
        <v>-0.8506033899999963</v>
      </c>
      <c r="R97" s="41" t="s">
        <v>30</v>
      </c>
      <c r="S97" s="93">
        <f t="shared" si="150"/>
        <v>-4.9400708862964986E-2</v>
      </c>
      <c r="T97" s="47" t="s">
        <v>30</v>
      </c>
    </row>
    <row r="98" spans="1:20" ht="47.25" x14ac:dyDescent="0.25">
      <c r="A98" s="39" t="s">
        <v>169</v>
      </c>
      <c r="B98" s="54" t="s">
        <v>183</v>
      </c>
      <c r="C98" s="49" t="s">
        <v>184</v>
      </c>
      <c r="D98" s="42">
        <v>0</v>
      </c>
      <c r="E98" s="42">
        <v>143.12799999999999</v>
      </c>
      <c r="F98" s="41" t="s">
        <v>30</v>
      </c>
      <c r="G98" s="43">
        <v>0</v>
      </c>
      <c r="H98" s="41" t="s">
        <v>30</v>
      </c>
      <c r="I98" s="43">
        <f t="shared" si="154"/>
        <v>143.12799999999999</v>
      </c>
      <c r="J98" s="41" t="s">
        <v>30</v>
      </c>
      <c r="K98" s="42">
        <v>26.918761</v>
      </c>
      <c r="L98" s="41" t="s">
        <v>30</v>
      </c>
      <c r="M98" s="42">
        <v>4.7562100000000003E-3</v>
      </c>
      <c r="N98" s="41" t="s">
        <v>30</v>
      </c>
      <c r="O98" s="42">
        <f t="shared" si="155"/>
        <v>143.12324378999998</v>
      </c>
      <c r="P98" s="41" t="s">
        <v>30</v>
      </c>
      <c r="Q98" s="42">
        <f t="shared" si="156"/>
        <v>-26.91400479</v>
      </c>
      <c r="R98" s="41" t="s">
        <v>30</v>
      </c>
      <c r="S98" s="93">
        <f t="shared" si="150"/>
        <v>-0.9998233124474043</v>
      </c>
      <c r="T98" s="47" t="s">
        <v>1091</v>
      </c>
    </row>
    <row r="99" spans="1:20" ht="31.5" x14ac:dyDescent="0.25">
      <c r="A99" s="39" t="s">
        <v>169</v>
      </c>
      <c r="B99" s="54" t="s">
        <v>185</v>
      </c>
      <c r="C99" s="49" t="s">
        <v>186</v>
      </c>
      <c r="D99" s="42">
        <v>0</v>
      </c>
      <c r="E99" s="42">
        <v>116.45466490999999</v>
      </c>
      <c r="F99" s="41" t="s">
        <v>30</v>
      </c>
      <c r="G99" s="43">
        <v>30.273948449999999</v>
      </c>
      <c r="H99" s="41" t="s">
        <v>30</v>
      </c>
      <c r="I99" s="43">
        <f t="shared" si="154"/>
        <v>86.180716459999985</v>
      </c>
      <c r="J99" s="41" t="s">
        <v>30</v>
      </c>
      <c r="K99" s="42">
        <v>31.466716460000001</v>
      </c>
      <c r="L99" s="41" t="s">
        <v>30</v>
      </c>
      <c r="M99" s="42">
        <v>26.94725584</v>
      </c>
      <c r="N99" s="41" t="s">
        <v>30</v>
      </c>
      <c r="O99" s="42">
        <f t="shared" si="155"/>
        <v>59.233460619999988</v>
      </c>
      <c r="P99" s="41" t="s">
        <v>30</v>
      </c>
      <c r="Q99" s="42">
        <f t="shared" si="156"/>
        <v>-4.5194606200000003</v>
      </c>
      <c r="R99" s="41" t="s">
        <v>30</v>
      </c>
      <c r="S99" s="93">
        <f t="shared" si="150"/>
        <v>-0.14362669920597113</v>
      </c>
      <c r="T99" s="47" t="s">
        <v>1083</v>
      </c>
    </row>
    <row r="100" spans="1:20" ht="31.5" x14ac:dyDescent="0.25">
      <c r="A100" s="39" t="s">
        <v>169</v>
      </c>
      <c r="B100" s="54" t="s">
        <v>187</v>
      </c>
      <c r="C100" s="49" t="s">
        <v>188</v>
      </c>
      <c r="D100" s="42">
        <v>0</v>
      </c>
      <c r="E100" s="42">
        <v>113.12584999000001</v>
      </c>
      <c r="F100" s="41" t="s">
        <v>30</v>
      </c>
      <c r="G100" s="43">
        <v>104.07084999</v>
      </c>
      <c r="H100" s="41" t="s">
        <v>30</v>
      </c>
      <c r="I100" s="43">
        <f t="shared" si="154"/>
        <v>9.0550000000000068</v>
      </c>
      <c r="J100" s="41" t="s">
        <v>30</v>
      </c>
      <c r="K100" s="42">
        <v>0</v>
      </c>
      <c r="L100" s="41" t="s">
        <v>30</v>
      </c>
      <c r="M100" s="42">
        <v>0</v>
      </c>
      <c r="N100" s="41" t="s">
        <v>30</v>
      </c>
      <c r="O100" s="42">
        <f t="shared" si="155"/>
        <v>9.0550000000000068</v>
      </c>
      <c r="P100" s="41" t="s">
        <v>30</v>
      </c>
      <c r="Q100" s="42">
        <f t="shared" si="156"/>
        <v>0</v>
      </c>
      <c r="R100" s="41" t="s">
        <v>30</v>
      </c>
      <c r="S100" s="93">
        <v>0</v>
      </c>
      <c r="T100" s="30" t="s">
        <v>30</v>
      </c>
    </row>
    <row r="101" spans="1:20" ht="47.25" x14ac:dyDescent="0.25">
      <c r="A101" s="39" t="s">
        <v>169</v>
      </c>
      <c r="B101" s="54" t="s">
        <v>189</v>
      </c>
      <c r="C101" s="49" t="s">
        <v>190</v>
      </c>
      <c r="D101" s="42">
        <v>0</v>
      </c>
      <c r="E101" s="42">
        <v>236.05500000000001</v>
      </c>
      <c r="F101" s="41" t="s">
        <v>30</v>
      </c>
      <c r="G101" s="43">
        <v>47.595045850000005</v>
      </c>
      <c r="H101" s="41" t="s">
        <v>30</v>
      </c>
      <c r="I101" s="43">
        <f t="shared" si="154"/>
        <v>188.45995414999999</v>
      </c>
      <c r="J101" s="41" t="s">
        <v>30</v>
      </c>
      <c r="K101" s="42">
        <v>77.456999999999994</v>
      </c>
      <c r="L101" s="41" t="s">
        <v>30</v>
      </c>
      <c r="M101" s="42">
        <v>61.799481960000001</v>
      </c>
      <c r="N101" s="41" t="s">
        <v>30</v>
      </c>
      <c r="O101" s="42">
        <f t="shared" si="155"/>
        <v>126.66047218999998</v>
      </c>
      <c r="P101" s="41" t="s">
        <v>30</v>
      </c>
      <c r="Q101" s="42">
        <f t="shared" si="156"/>
        <v>-15.657518039999992</v>
      </c>
      <c r="R101" s="41" t="s">
        <v>30</v>
      </c>
      <c r="S101" s="93">
        <f t="shared" si="150"/>
        <v>-0.20214464851465966</v>
      </c>
      <c r="T101" s="47" t="s">
        <v>1083</v>
      </c>
    </row>
    <row r="102" spans="1:20" ht="47.25" x14ac:dyDescent="0.25">
      <c r="A102" s="39" t="s">
        <v>169</v>
      </c>
      <c r="B102" s="54" t="s">
        <v>191</v>
      </c>
      <c r="C102" s="49" t="s">
        <v>192</v>
      </c>
      <c r="D102" s="42">
        <v>0</v>
      </c>
      <c r="E102" s="42">
        <v>128.67536587999999</v>
      </c>
      <c r="F102" s="41" t="s">
        <v>30</v>
      </c>
      <c r="G102" s="43">
        <v>128.67536587999999</v>
      </c>
      <c r="H102" s="41" t="s">
        <v>30</v>
      </c>
      <c r="I102" s="43">
        <f t="shared" si="154"/>
        <v>0</v>
      </c>
      <c r="J102" s="41" t="s">
        <v>30</v>
      </c>
      <c r="K102" s="42">
        <v>0</v>
      </c>
      <c r="L102" s="41" t="s">
        <v>30</v>
      </c>
      <c r="M102" s="42">
        <v>0</v>
      </c>
      <c r="N102" s="41" t="s">
        <v>30</v>
      </c>
      <c r="O102" s="42">
        <f t="shared" si="155"/>
        <v>0</v>
      </c>
      <c r="P102" s="41" t="s">
        <v>30</v>
      </c>
      <c r="Q102" s="42">
        <f t="shared" si="156"/>
        <v>0</v>
      </c>
      <c r="R102" s="41" t="s">
        <v>30</v>
      </c>
      <c r="S102" s="93">
        <v>0</v>
      </c>
      <c r="T102" s="47" t="s">
        <v>30</v>
      </c>
    </row>
    <row r="103" spans="1:20" ht="31.5" x14ac:dyDescent="0.25">
      <c r="A103" s="39" t="s">
        <v>169</v>
      </c>
      <c r="B103" s="54" t="s">
        <v>193</v>
      </c>
      <c r="C103" s="49" t="s">
        <v>194</v>
      </c>
      <c r="D103" s="42">
        <v>0</v>
      </c>
      <c r="E103" s="42">
        <v>461.64899999999994</v>
      </c>
      <c r="F103" s="41" t="s">
        <v>30</v>
      </c>
      <c r="G103" s="43">
        <v>102.56148822</v>
      </c>
      <c r="H103" s="41" t="s">
        <v>30</v>
      </c>
      <c r="I103" s="43">
        <f t="shared" si="154"/>
        <v>359.08751177999994</v>
      </c>
      <c r="J103" s="41" t="s">
        <v>30</v>
      </c>
      <c r="K103" s="42">
        <v>70.753999999999991</v>
      </c>
      <c r="L103" s="41" t="s">
        <v>30</v>
      </c>
      <c r="M103" s="42">
        <v>65.543474889999999</v>
      </c>
      <c r="N103" s="41" t="s">
        <v>30</v>
      </c>
      <c r="O103" s="42">
        <f t="shared" si="155"/>
        <v>293.54403688999992</v>
      </c>
      <c r="P103" s="41" t="s">
        <v>30</v>
      </c>
      <c r="Q103" s="42">
        <f t="shared" si="156"/>
        <v>-5.2105251099999919</v>
      </c>
      <c r="R103" s="41" t="s">
        <v>30</v>
      </c>
      <c r="S103" s="93">
        <f t="shared" si="150"/>
        <v>-7.3642834468722509E-2</v>
      </c>
      <c r="T103" s="47" t="s">
        <v>30</v>
      </c>
    </row>
    <row r="104" spans="1:20" ht="31.5" x14ac:dyDescent="0.25">
      <c r="A104" s="39" t="s">
        <v>169</v>
      </c>
      <c r="B104" s="54" t="s">
        <v>195</v>
      </c>
      <c r="C104" s="49" t="s">
        <v>196</v>
      </c>
      <c r="D104" s="42">
        <v>0</v>
      </c>
      <c r="E104" s="42">
        <v>64.275000000000006</v>
      </c>
      <c r="F104" s="41" t="s">
        <v>30</v>
      </c>
      <c r="G104" s="43">
        <v>23.19949987</v>
      </c>
      <c r="H104" s="41" t="s">
        <v>30</v>
      </c>
      <c r="I104" s="43">
        <f t="shared" si="154"/>
        <v>41.075500130000009</v>
      </c>
      <c r="J104" s="41" t="s">
        <v>30</v>
      </c>
      <c r="K104" s="42">
        <v>0</v>
      </c>
      <c r="L104" s="41" t="s">
        <v>30</v>
      </c>
      <c r="M104" s="42">
        <v>0</v>
      </c>
      <c r="N104" s="41" t="s">
        <v>30</v>
      </c>
      <c r="O104" s="42">
        <f t="shared" si="155"/>
        <v>41.075500130000009</v>
      </c>
      <c r="P104" s="41" t="s">
        <v>30</v>
      </c>
      <c r="Q104" s="42">
        <f t="shared" si="156"/>
        <v>0</v>
      </c>
      <c r="R104" s="41" t="s">
        <v>30</v>
      </c>
      <c r="S104" s="93">
        <v>0</v>
      </c>
      <c r="T104" s="47" t="s">
        <v>30</v>
      </c>
    </row>
    <row r="105" spans="1:20" ht="31.5" x14ac:dyDescent="0.25">
      <c r="A105" s="39" t="s">
        <v>169</v>
      </c>
      <c r="B105" s="40" t="s">
        <v>197</v>
      </c>
      <c r="C105" s="41" t="s">
        <v>198</v>
      </c>
      <c r="D105" s="42">
        <v>0</v>
      </c>
      <c r="E105" s="42">
        <v>109.133</v>
      </c>
      <c r="F105" s="41" t="s">
        <v>30</v>
      </c>
      <c r="G105" s="43">
        <v>7.4886483900000007</v>
      </c>
      <c r="H105" s="41" t="s">
        <v>30</v>
      </c>
      <c r="I105" s="43">
        <f t="shared" si="154"/>
        <v>101.64435161</v>
      </c>
      <c r="J105" s="41" t="s">
        <v>30</v>
      </c>
      <c r="K105" s="42">
        <v>0</v>
      </c>
      <c r="L105" s="41" t="s">
        <v>30</v>
      </c>
      <c r="M105" s="42">
        <v>0</v>
      </c>
      <c r="N105" s="41" t="s">
        <v>30</v>
      </c>
      <c r="O105" s="42">
        <f t="shared" si="155"/>
        <v>101.64435161</v>
      </c>
      <c r="P105" s="41" t="s">
        <v>30</v>
      </c>
      <c r="Q105" s="42">
        <f t="shared" si="156"/>
        <v>0</v>
      </c>
      <c r="R105" s="41" t="s">
        <v>30</v>
      </c>
      <c r="S105" s="93">
        <v>0</v>
      </c>
      <c r="T105" s="47" t="s">
        <v>30</v>
      </c>
    </row>
    <row r="106" spans="1:20" s="31" customFormat="1" ht="47.25" x14ac:dyDescent="0.25">
      <c r="A106" s="32" t="s">
        <v>199</v>
      </c>
      <c r="B106" s="36" t="s">
        <v>200</v>
      </c>
      <c r="C106" s="34" t="s">
        <v>29</v>
      </c>
      <c r="D106" s="53">
        <f>SUM(D107:D121)</f>
        <v>174.17766338983051</v>
      </c>
      <c r="E106" s="53">
        <f t="shared" ref="E106" si="157">SUM(E107:E121)</f>
        <v>1984.5595138456524</v>
      </c>
      <c r="F106" s="27" t="s">
        <v>30</v>
      </c>
      <c r="G106" s="53">
        <f t="shared" ref="G106" si="158">SUM(G107:G121)</f>
        <v>405.39485764999995</v>
      </c>
      <c r="H106" s="27" t="s">
        <v>30</v>
      </c>
      <c r="I106" s="53">
        <f t="shared" ref="I106" si="159">SUM(I107:I121)</f>
        <v>1579.1646561956522</v>
      </c>
      <c r="J106" s="27" t="s">
        <v>30</v>
      </c>
      <c r="K106" s="53">
        <f t="shared" ref="K106" si="160">SUM(K107:K121)</f>
        <v>160.56922023999999</v>
      </c>
      <c r="L106" s="27" t="s">
        <v>30</v>
      </c>
      <c r="M106" s="53">
        <f t="shared" ref="M106" si="161">SUM(M107:M121)</f>
        <v>114.46222364000002</v>
      </c>
      <c r="N106" s="27" t="s">
        <v>30</v>
      </c>
      <c r="O106" s="53">
        <f t="shared" ref="O106" si="162">SUM(O107:O121)</f>
        <v>1464.7024325556522</v>
      </c>
      <c r="P106" s="27" t="s">
        <v>30</v>
      </c>
      <c r="Q106" s="53">
        <f t="shared" ref="Q106" si="163">SUM(Q107:Q121)</f>
        <v>-46.106996599999988</v>
      </c>
      <c r="R106" s="27" t="s">
        <v>30</v>
      </c>
      <c r="S106" s="92">
        <f t="shared" si="150"/>
        <v>-0.28714716638148124</v>
      </c>
      <c r="T106" s="46" t="s">
        <v>30</v>
      </c>
    </row>
    <row r="107" spans="1:20" ht="78.75" x14ac:dyDescent="0.25">
      <c r="A107" s="39" t="s">
        <v>199</v>
      </c>
      <c r="B107" s="54" t="s">
        <v>201</v>
      </c>
      <c r="C107" s="41" t="s">
        <v>202</v>
      </c>
      <c r="D107" s="42">
        <v>36.198803389830509</v>
      </c>
      <c r="E107" s="42">
        <v>245.71100000000001</v>
      </c>
      <c r="F107" s="41" t="s">
        <v>30</v>
      </c>
      <c r="G107" s="43">
        <v>64.981124890000004</v>
      </c>
      <c r="H107" s="41" t="s">
        <v>30</v>
      </c>
      <c r="I107" s="43">
        <f t="shared" ref="I107:I121" si="164">E107-G107</f>
        <v>180.72987511000002</v>
      </c>
      <c r="J107" s="41" t="s">
        <v>30</v>
      </c>
      <c r="K107" s="42">
        <v>1.0824338400000002</v>
      </c>
      <c r="L107" s="41" t="s">
        <v>30</v>
      </c>
      <c r="M107" s="42">
        <v>1.0824338400000002</v>
      </c>
      <c r="N107" s="41" t="s">
        <v>30</v>
      </c>
      <c r="O107" s="42">
        <f t="shared" ref="O107:O121" si="165">I107-M107</f>
        <v>179.64744127000003</v>
      </c>
      <c r="P107" s="41" t="s">
        <v>30</v>
      </c>
      <c r="Q107" s="42">
        <f t="shared" ref="Q107:Q121" si="166">M107-K107</f>
        <v>0</v>
      </c>
      <c r="R107" s="41" t="s">
        <v>30</v>
      </c>
      <c r="S107" s="93">
        <f t="shared" si="150"/>
        <v>0</v>
      </c>
      <c r="T107" s="47" t="s">
        <v>30</v>
      </c>
    </row>
    <row r="108" spans="1:20" ht="47.25" x14ac:dyDescent="0.25">
      <c r="A108" s="39" t="s">
        <v>199</v>
      </c>
      <c r="B108" s="54" t="s">
        <v>203</v>
      </c>
      <c r="C108" s="49" t="s">
        <v>204</v>
      </c>
      <c r="D108" s="42">
        <v>0</v>
      </c>
      <c r="E108" s="42">
        <v>4.5161839600000002</v>
      </c>
      <c r="F108" s="41" t="s">
        <v>30</v>
      </c>
      <c r="G108" s="43">
        <v>4.5161839600000002</v>
      </c>
      <c r="H108" s="41" t="s">
        <v>30</v>
      </c>
      <c r="I108" s="43">
        <f t="shared" si="164"/>
        <v>0</v>
      </c>
      <c r="J108" s="41" t="s">
        <v>30</v>
      </c>
      <c r="K108" s="42">
        <v>0</v>
      </c>
      <c r="L108" s="41" t="s">
        <v>30</v>
      </c>
      <c r="M108" s="42">
        <v>0</v>
      </c>
      <c r="N108" s="41" t="s">
        <v>30</v>
      </c>
      <c r="O108" s="42">
        <f t="shared" si="165"/>
        <v>0</v>
      </c>
      <c r="P108" s="41" t="s">
        <v>30</v>
      </c>
      <c r="Q108" s="42">
        <f t="shared" si="166"/>
        <v>0</v>
      </c>
      <c r="R108" s="41" t="s">
        <v>30</v>
      </c>
      <c r="S108" s="93">
        <v>0</v>
      </c>
      <c r="T108" s="47" t="s">
        <v>30</v>
      </c>
    </row>
    <row r="109" spans="1:20" ht="31.5" x14ac:dyDescent="0.25">
      <c r="A109" s="39" t="s">
        <v>199</v>
      </c>
      <c r="B109" s="54" t="s">
        <v>205</v>
      </c>
      <c r="C109" s="49" t="s">
        <v>206</v>
      </c>
      <c r="D109" s="42">
        <v>0</v>
      </c>
      <c r="E109" s="42">
        <v>4.5954847499999998</v>
      </c>
      <c r="F109" s="41" t="s">
        <v>30</v>
      </c>
      <c r="G109" s="43">
        <v>4.5954847499999998</v>
      </c>
      <c r="H109" s="41" t="s">
        <v>30</v>
      </c>
      <c r="I109" s="43">
        <f t="shared" si="164"/>
        <v>0</v>
      </c>
      <c r="J109" s="41" t="s">
        <v>30</v>
      </c>
      <c r="K109" s="42">
        <v>0</v>
      </c>
      <c r="L109" s="41" t="s">
        <v>30</v>
      </c>
      <c r="M109" s="42">
        <v>0</v>
      </c>
      <c r="N109" s="41" t="s">
        <v>30</v>
      </c>
      <c r="O109" s="42">
        <f t="shared" si="165"/>
        <v>0</v>
      </c>
      <c r="P109" s="41" t="s">
        <v>30</v>
      </c>
      <c r="Q109" s="42">
        <f t="shared" si="166"/>
        <v>0</v>
      </c>
      <c r="R109" s="41" t="s">
        <v>30</v>
      </c>
      <c r="S109" s="93">
        <v>0</v>
      </c>
      <c r="T109" s="30" t="s">
        <v>30</v>
      </c>
    </row>
    <row r="110" spans="1:20" ht="47.25" x14ac:dyDescent="0.25">
      <c r="A110" s="39" t="s">
        <v>199</v>
      </c>
      <c r="B110" s="54" t="s">
        <v>207</v>
      </c>
      <c r="C110" s="49" t="s">
        <v>208</v>
      </c>
      <c r="D110" s="42">
        <v>0</v>
      </c>
      <c r="E110" s="42">
        <v>184.01895425999999</v>
      </c>
      <c r="F110" s="41" t="s">
        <v>30</v>
      </c>
      <c r="G110" s="43">
        <v>153.58199999999999</v>
      </c>
      <c r="H110" s="41" t="s">
        <v>30</v>
      </c>
      <c r="I110" s="43">
        <f t="shared" si="164"/>
        <v>30.436954259999993</v>
      </c>
      <c r="J110" s="41" t="s">
        <v>30</v>
      </c>
      <c r="K110" s="42">
        <v>17.093235</v>
      </c>
      <c r="L110" s="41" t="s">
        <v>30</v>
      </c>
      <c r="M110" s="42">
        <v>14.83213417</v>
      </c>
      <c r="N110" s="41" t="s">
        <v>30</v>
      </c>
      <c r="O110" s="42">
        <f t="shared" si="165"/>
        <v>15.604820089999993</v>
      </c>
      <c r="P110" s="41" t="s">
        <v>30</v>
      </c>
      <c r="Q110" s="42">
        <f t="shared" si="166"/>
        <v>-2.2611008300000002</v>
      </c>
      <c r="R110" s="41" t="s">
        <v>30</v>
      </c>
      <c r="S110" s="93">
        <f t="shared" si="150"/>
        <v>-0.13228045071632141</v>
      </c>
      <c r="T110" s="47" t="s">
        <v>1083</v>
      </c>
    </row>
    <row r="111" spans="1:20" ht="63" x14ac:dyDescent="0.25">
      <c r="A111" s="39" t="s">
        <v>199</v>
      </c>
      <c r="B111" s="54" t="s">
        <v>209</v>
      </c>
      <c r="C111" s="41" t="s">
        <v>210</v>
      </c>
      <c r="D111" s="42">
        <v>0</v>
      </c>
      <c r="E111" s="42">
        <v>327.694915254237</v>
      </c>
      <c r="F111" s="41" t="s">
        <v>30</v>
      </c>
      <c r="G111" s="43">
        <v>48.010526129999995</v>
      </c>
      <c r="H111" s="41" t="s">
        <v>30</v>
      </c>
      <c r="I111" s="43">
        <f t="shared" si="164"/>
        <v>279.68438912423699</v>
      </c>
      <c r="J111" s="41" t="s">
        <v>30</v>
      </c>
      <c r="K111" s="42">
        <v>0</v>
      </c>
      <c r="L111" s="41" t="s">
        <v>30</v>
      </c>
      <c r="M111" s="42">
        <v>0</v>
      </c>
      <c r="N111" s="41" t="s">
        <v>30</v>
      </c>
      <c r="O111" s="42">
        <f t="shared" si="165"/>
        <v>279.68438912423699</v>
      </c>
      <c r="P111" s="41" t="s">
        <v>30</v>
      </c>
      <c r="Q111" s="42">
        <f t="shared" si="166"/>
        <v>0</v>
      </c>
      <c r="R111" s="41" t="s">
        <v>30</v>
      </c>
      <c r="S111" s="93">
        <v>0</v>
      </c>
      <c r="T111" s="47" t="s">
        <v>30</v>
      </c>
    </row>
    <row r="112" spans="1:20" ht="63" x14ac:dyDescent="0.25">
      <c r="A112" s="39" t="s">
        <v>199</v>
      </c>
      <c r="B112" s="67" t="s">
        <v>211</v>
      </c>
      <c r="C112" s="41" t="s">
        <v>212</v>
      </c>
      <c r="D112" s="42">
        <v>0</v>
      </c>
      <c r="E112" s="42">
        <v>130.64077744999997</v>
      </c>
      <c r="F112" s="41" t="s">
        <v>30</v>
      </c>
      <c r="G112" s="43">
        <v>31.158321539999999</v>
      </c>
      <c r="H112" s="41" t="s">
        <v>30</v>
      </c>
      <c r="I112" s="43">
        <f t="shared" si="164"/>
        <v>99.48245590999997</v>
      </c>
      <c r="J112" s="41" t="s">
        <v>30</v>
      </c>
      <c r="K112" s="42">
        <v>25.64947926</v>
      </c>
      <c r="L112" s="41" t="s">
        <v>30</v>
      </c>
      <c r="M112" s="42">
        <v>24.517053310000001</v>
      </c>
      <c r="N112" s="41" t="s">
        <v>30</v>
      </c>
      <c r="O112" s="42">
        <f t="shared" si="165"/>
        <v>74.965402599999976</v>
      </c>
      <c r="P112" s="41" t="s">
        <v>30</v>
      </c>
      <c r="Q112" s="42">
        <f t="shared" si="166"/>
        <v>-1.1324259499999982</v>
      </c>
      <c r="R112" s="41" t="s">
        <v>30</v>
      </c>
      <c r="S112" s="93">
        <f t="shared" si="150"/>
        <v>-4.4150056167650956E-2</v>
      </c>
      <c r="T112" s="47" t="s">
        <v>30</v>
      </c>
    </row>
    <row r="113" spans="1:20" ht="47.25" x14ac:dyDescent="0.25">
      <c r="A113" s="39" t="s">
        <v>199</v>
      </c>
      <c r="B113" s="54" t="s">
        <v>213</v>
      </c>
      <c r="C113" s="41" t="s">
        <v>214</v>
      </c>
      <c r="D113" s="42">
        <v>0</v>
      </c>
      <c r="E113" s="42">
        <v>190.28865098</v>
      </c>
      <c r="F113" s="41" t="s">
        <v>30</v>
      </c>
      <c r="G113" s="43">
        <v>14.286</v>
      </c>
      <c r="H113" s="41" t="s">
        <v>30</v>
      </c>
      <c r="I113" s="43">
        <f t="shared" si="164"/>
        <v>176.00265098</v>
      </c>
      <c r="J113" s="41" t="s">
        <v>30</v>
      </c>
      <c r="K113" s="42">
        <v>4.80765098</v>
      </c>
      <c r="L113" s="41" t="s">
        <v>30</v>
      </c>
      <c r="M113" s="42">
        <v>2.8965201199999999</v>
      </c>
      <c r="N113" s="41" t="s">
        <v>30</v>
      </c>
      <c r="O113" s="42">
        <f t="shared" si="165"/>
        <v>173.10613086000001</v>
      </c>
      <c r="P113" s="41" t="s">
        <v>30</v>
      </c>
      <c r="Q113" s="42">
        <f t="shared" si="166"/>
        <v>-1.9111308600000001</v>
      </c>
      <c r="R113" s="41" t="s">
        <v>30</v>
      </c>
      <c r="S113" s="93">
        <f t="shared" si="150"/>
        <v>-0.39751863601379817</v>
      </c>
      <c r="T113" s="47" t="s">
        <v>1081</v>
      </c>
    </row>
    <row r="114" spans="1:20" ht="63" x14ac:dyDescent="0.25">
      <c r="A114" s="39" t="s">
        <v>199</v>
      </c>
      <c r="B114" s="54" t="s">
        <v>215</v>
      </c>
      <c r="C114" s="41" t="s">
        <v>216</v>
      </c>
      <c r="D114" s="42">
        <v>0</v>
      </c>
      <c r="E114" s="42">
        <v>120.68100469000001</v>
      </c>
      <c r="F114" s="41" t="s">
        <v>30</v>
      </c>
      <c r="G114" s="43">
        <v>21.440741400000004</v>
      </c>
      <c r="H114" s="41" t="s">
        <v>30</v>
      </c>
      <c r="I114" s="43">
        <f t="shared" si="164"/>
        <v>99.240263290000001</v>
      </c>
      <c r="J114" s="41" t="s">
        <v>30</v>
      </c>
      <c r="K114" s="42">
        <v>15.006</v>
      </c>
      <c r="L114" s="41" t="s">
        <v>30</v>
      </c>
      <c r="M114" s="42">
        <v>12.265287240000001</v>
      </c>
      <c r="N114" s="41" t="s">
        <v>30</v>
      </c>
      <c r="O114" s="42">
        <f t="shared" si="165"/>
        <v>86.974976049999995</v>
      </c>
      <c r="P114" s="41" t="s">
        <v>30</v>
      </c>
      <c r="Q114" s="42">
        <f t="shared" si="166"/>
        <v>-2.7407127599999992</v>
      </c>
      <c r="R114" s="41" t="s">
        <v>30</v>
      </c>
      <c r="S114" s="93">
        <f t="shared" si="150"/>
        <v>-0.18264112754898035</v>
      </c>
      <c r="T114" s="47" t="s">
        <v>1081</v>
      </c>
    </row>
    <row r="115" spans="1:20" ht="63" x14ac:dyDescent="0.25">
      <c r="A115" s="39" t="s">
        <v>199</v>
      </c>
      <c r="B115" s="54" t="s">
        <v>217</v>
      </c>
      <c r="C115" s="49" t="s">
        <v>218</v>
      </c>
      <c r="D115" s="42">
        <v>0</v>
      </c>
      <c r="E115" s="42">
        <v>332.17677983898295</v>
      </c>
      <c r="F115" s="41" t="s">
        <v>30</v>
      </c>
      <c r="G115" s="43">
        <v>23.117000000000001</v>
      </c>
      <c r="H115" s="41" t="s">
        <v>30</v>
      </c>
      <c r="I115" s="43">
        <f t="shared" si="164"/>
        <v>309.05977983898293</v>
      </c>
      <c r="J115" s="41" t="s">
        <v>30</v>
      </c>
      <c r="K115" s="42">
        <v>30.001000000000001</v>
      </c>
      <c r="L115" s="41" t="s">
        <v>30</v>
      </c>
      <c r="M115" s="42">
        <v>25.8676025</v>
      </c>
      <c r="N115" s="41" t="s">
        <v>30</v>
      </c>
      <c r="O115" s="42">
        <f t="shared" si="165"/>
        <v>283.19217733898296</v>
      </c>
      <c r="P115" s="41" t="s">
        <v>30</v>
      </c>
      <c r="Q115" s="42">
        <f t="shared" si="166"/>
        <v>-4.1333975000000009</v>
      </c>
      <c r="R115" s="41" t="s">
        <v>30</v>
      </c>
      <c r="S115" s="93">
        <f t="shared" si="150"/>
        <v>-0.13777532415586149</v>
      </c>
      <c r="T115" s="47" t="s">
        <v>1081</v>
      </c>
    </row>
    <row r="116" spans="1:20" ht="63" x14ac:dyDescent="0.25">
      <c r="A116" s="39" t="s">
        <v>199</v>
      </c>
      <c r="B116" s="54" t="s">
        <v>219</v>
      </c>
      <c r="C116" s="49" t="s">
        <v>220</v>
      </c>
      <c r="D116" s="42">
        <v>0</v>
      </c>
      <c r="E116" s="42">
        <v>25</v>
      </c>
      <c r="F116" s="41" t="s">
        <v>30</v>
      </c>
      <c r="G116" s="43">
        <v>0</v>
      </c>
      <c r="H116" s="41" t="s">
        <v>30</v>
      </c>
      <c r="I116" s="43">
        <f t="shared" si="164"/>
        <v>25</v>
      </c>
      <c r="J116" s="41" t="s">
        <v>30</v>
      </c>
      <c r="K116" s="42">
        <v>2.4</v>
      </c>
      <c r="L116" s="41" t="s">
        <v>30</v>
      </c>
      <c r="M116" s="42">
        <v>2.2149595</v>
      </c>
      <c r="N116" s="41" t="s">
        <v>30</v>
      </c>
      <c r="O116" s="42">
        <f t="shared" si="165"/>
        <v>22.785040500000001</v>
      </c>
      <c r="P116" s="41" t="s">
        <v>30</v>
      </c>
      <c r="Q116" s="42">
        <f t="shared" si="166"/>
        <v>-0.18504049999999994</v>
      </c>
      <c r="R116" s="41" t="s">
        <v>30</v>
      </c>
      <c r="S116" s="93">
        <f t="shared" si="150"/>
        <v>-7.7100208333333309E-2</v>
      </c>
      <c r="T116" s="38" t="s">
        <v>30</v>
      </c>
    </row>
    <row r="117" spans="1:20" ht="47.25" x14ac:dyDescent="0.25">
      <c r="A117" s="39" t="s">
        <v>199</v>
      </c>
      <c r="B117" s="54" t="s">
        <v>221</v>
      </c>
      <c r="C117" s="49" t="s">
        <v>222</v>
      </c>
      <c r="D117" s="42" t="s">
        <v>30</v>
      </c>
      <c r="E117" s="42" t="s">
        <v>30</v>
      </c>
      <c r="F117" s="41" t="s">
        <v>30</v>
      </c>
      <c r="G117" s="43" t="s">
        <v>30</v>
      </c>
      <c r="H117" s="41" t="s">
        <v>30</v>
      </c>
      <c r="I117" s="43" t="s">
        <v>30</v>
      </c>
      <c r="J117" s="41" t="s">
        <v>30</v>
      </c>
      <c r="K117" s="42" t="s">
        <v>30</v>
      </c>
      <c r="L117" s="41" t="s">
        <v>30</v>
      </c>
      <c r="M117" s="42">
        <v>0</v>
      </c>
      <c r="N117" s="41" t="s">
        <v>30</v>
      </c>
      <c r="O117" s="42" t="s">
        <v>30</v>
      </c>
      <c r="P117" s="41" t="s">
        <v>30</v>
      </c>
      <c r="Q117" s="42" t="s">
        <v>30</v>
      </c>
      <c r="R117" s="41" t="s">
        <v>30</v>
      </c>
      <c r="S117" s="41" t="s">
        <v>30</v>
      </c>
      <c r="T117" s="47" t="s">
        <v>1092</v>
      </c>
    </row>
    <row r="118" spans="1:20" ht="63" x14ac:dyDescent="0.25">
      <c r="A118" s="39" t="s">
        <v>199</v>
      </c>
      <c r="B118" s="48" t="s">
        <v>223</v>
      </c>
      <c r="C118" s="49" t="s">
        <v>224</v>
      </c>
      <c r="D118" s="42">
        <v>0</v>
      </c>
      <c r="E118" s="42">
        <v>63.800175132432528</v>
      </c>
      <c r="F118" s="41" t="s">
        <v>30</v>
      </c>
      <c r="G118" s="43">
        <v>0</v>
      </c>
      <c r="H118" s="41" t="s">
        <v>30</v>
      </c>
      <c r="I118" s="43">
        <f t="shared" si="164"/>
        <v>63.800175132432528</v>
      </c>
      <c r="J118" s="41" t="s">
        <v>30</v>
      </c>
      <c r="K118" s="42">
        <v>3</v>
      </c>
      <c r="L118" s="41" t="s">
        <v>30</v>
      </c>
      <c r="M118" s="42">
        <v>3.0260303</v>
      </c>
      <c r="N118" s="41" t="s">
        <v>30</v>
      </c>
      <c r="O118" s="42">
        <f t="shared" si="165"/>
        <v>60.774144832432526</v>
      </c>
      <c r="P118" s="41" t="s">
        <v>30</v>
      </c>
      <c r="Q118" s="42">
        <f t="shared" si="166"/>
        <v>2.6030299999999951E-2</v>
      </c>
      <c r="R118" s="41" t="s">
        <v>30</v>
      </c>
      <c r="S118" s="93">
        <f t="shared" si="150"/>
        <v>8.6767666666666497E-3</v>
      </c>
      <c r="T118" s="38" t="s">
        <v>30</v>
      </c>
    </row>
    <row r="119" spans="1:20" ht="47.25" x14ac:dyDescent="0.25">
      <c r="A119" s="39" t="s">
        <v>199</v>
      </c>
      <c r="B119" s="48" t="s">
        <v>225</v>
      </c>
      <c r="C119" s="49" t="s">
        <v>226</v>
      </c>
      <c r="D119" s="42">
        <v>0</v>
      </c>
      <c r="E119" s="42">
        <v>65.287831000000011</v>
      </c>
      <c r="F119" s="41" t="s">
        <v>30</v>
      </c>
      <c r="G119" s="43">
        <v>2.2046620000000003</v>
      </c>
      <c r="H119" s="41" t="s">
        <v>30</v>
      </c>
      <c r="I119" s="43">
        <f t="shared" si="164"/>
        <v>63.083169000000012</v>
      </c>
      <c r="J119" s="41" t="s">
        <v>30</v>
      </c>
      <c r="K119" s="42">
        <v>30.059830999999996</v>
      </c>
      <c r="L119" s="41" t="s">
        <v>30</v>
      </c>
      <c r="M119" s="42">
        <v>0.91483100000000006</v>
      </c>
      <c r="N119" s="41" t="s">
        <v>30</v>
      </c>
      <c r="O119" s="42">
        <f t="shared" si="165"/>
        <v>62.168338000000013</v>
      </c>
      <c r="P119" s="41" t="s">
        <v>30</v>
      </c>
      <c r="Q119" s="42">
        <f t="shared" si="166"/>
        <v>-29.144999999999996</v>
      </c>
      <c r="R119" s="41" t="s">
        <v>30</v>
      </c>
      <c r="S119" s="93">
        <f t="shared" si="150"/>
        <v>-0.96956632923185759</v>
      </c>
      <c r="T119" s="47" t="s">
        <v>1077</v>
      </c>
    </row>
    <row r="120" spans="1:20" ht="47.25" x14ac:dyDescent="0.25">
      <c r="A120" s="39" t="s">
        <v>199</v>
      </c>
      <c r="B120" s="48" t="s">
        <v>227</v>
      </c>
      <c r="C120" s="49" t="s">
        <v>228</v>
      </c>
      <c r="D120" s="42">
        <v>0</v>
      </c>
      <c r="E120" s="42">
        <v>29.757756529999998</v>
      </c>
      <c r="F120" s="41" t="s">
        <v>30</v>
      </c>
      <c r="G120" s="43">
        <v>5.8307565299999995</v>
      </c>
      <c r="H120" s="41" t="s">
        <v>30</v>
      </c>
      <c r="I120" s="43">
        <f t="shared" si="164"/>
        <v>23.927</v>
      </c>
      <c r="J120" s="41" t="s">
        <v>30</v>
      </c>
      <c r="K120" s="42">
        <v>23.927</v>
      </c>
      <c r="L120" s="41" t="s">
        <v>30</v>
      </c>
      <c r="M120" s="42">
        <v>24.335006050000004</v>
      </c>
      <c r="N120" s="41" t="s">
        <v>30</v>
      </c>
      <c r="O120" s="42">
        <f t="shared" si="165"/>
        <v>-0.40800605000000445</v>
      </c>
      <c r="P120" s="41" t="s">
        <v>30</v>
      </c>
      <c r="Q120" s="42">
        <f t="shared" si="166"/>
        <v>0.40800605000000445</v>
      </c>
      <c r="R120" s="41" t="s">
        <v>30</v>
      </c>
      <c r="S120" s="93">
        <f t="shared" si="150"/>
        <v>1.7052118945124942E-2</v>
      </c>
      <c r="T120" s="47" t="s">
        <v>1078</v>
      </c>
    </row>
    <row r="121" spans="1:20" ht="94.5" x14ac:dyDescent="0.25">
      <c r="A121" s="39" t="s">
        <v>199</v>
      </c>
      <c r="B121" s="58" t="s">
        <v>229</v>
      </c>
      <c r="C121" s="49" t="s">
        <v>230</v>
      </c>
      <c r="D121" s="42">
        <v>137.97886</v>
      </c>
      <c r="E121" s="42">
        <v>260.39</v>
      </c>
      <c r="F121" s="41" t="s">
        <v>30</v>
      </c>
      <c r="G121" s="43">
        <v>31.672056449999999</v>
      </c>
      <c r="H121" s="41" t="s">
        <v>30</v>
      </c>
      <c r="I121" s="43">
        <f t="shared" si="164"/>
        <v>228.71794354999997</v>
      </c>
      <c r="J121" s="41" t="s">
        <v>30</v>
      </c>
      <c r="K121" s="42">
        <v>7.5425901599999996</v>
      </c>
      <c r="L121" s="41" t="s">
        <v>30</v>
      </c>
      <c r="M121" s="42">
        <v>2.5103656099999996</v>
      </c>
      <c r="N121" s="41" t="s">
        <v>30</v>
      </c>
      <c r="O121" s="42">
        <f t="shared" si="165"/>
        <v>226.20757793999996</v>
      </c>
      <c r="P121" s="41" t="s">
        <v>30</v>
      </c>
      <c r="Q121" s="42">
        <f t="shared" si="166"/>
        <v>-5.0322245500000005</v>
      </c>
      <c r="R121" s="41" t="s">
        <v>30</v>
      </c>
      <c r="S121" s="93">
        <f t="shared" si="150"/>
        <v>-0.66717459695569625</v>
      </c>
      <c r="T121" s="38" t="s">
        <v>1093</v>
      </c>
    </row>
    <row r="122" spans="1:20" s="31" customFormat="1" ht="63" x14ac:dyDescent="0.25">
      <c r="A122" s="32" t="s">
        <v>231</v>
      </c>
      <c r="B122" s="36" t="s">
        <v>232</v>
      </c>
      <c r="C122" s="34" t="s">
        <v>29</v>
      </c>
      <c r="D122" s="53">
        <f>D123</f>
        <v>0</v>
      </c>
      <c r="E122" s="53">
        <f t="shared" ref="E122" si="167">E123</f>
        <v>22.155000000000001</v>
      </c>
      <c r="F122" s="27" t="s">
        <v>30</v>
      </c>
      <c r="G122" s="53">
        <f t="shared" ref="G122" si="168">G123</f>
        <v>0</v>
      </c>
      <c r="H122" s="27" t="s">
        <v>30</v>
      </c>
      <c r="I122" s="53">
        <f t="shared" ref="I122" si="169">I123</f>
        <v>22.155000000000001</v>
      </c>
      <c r="J122" s="27" t="s">
        <v>30</v>
      </c>
      <c r="K122" s="53">
        <f t="shared" ref="K122" si="170">K123</f>
        <v>1.266</v>
      </c>
      <c r="L122" s="27" t="s">
        <v>30</v>
      </c>
      <c r="M122" s="53">
        <f t="shared" ref="M122" si="171">M123</f>
        <v>0.10189623</v>
      </c>
      <c r="N122" s="27" t="s">
        <v>30</v>
      </c>
      <c r="O122" s="53">
        <f t="shared" ref="O122" si="172">O123</f>
        <v>22.05310377</v>
      </c>
      <c r="P122" s="27" t="s">
        <v>30</v>
      </c>
      <c r="Q122" s="53">
        <f t="shared" ref="Q122" si="173">Q123</f>
        <v>-1.1641037700000001</v>
      </c>
      <c r="R122" s="27" t="s">
        <v>30</v>
      </c>
      <c r="S122" s="92">
        <f t="shared" si="150"/>
        <v>-0.9195132464454977</v>
      </c>
      <c r="T122" s="37" t="s">
        <v>30</v>
      </c>
    </row>
    <row r="123" spans="1:20" s="31" customFormat="1" x14ac:dyDescent="0.25">
      <c r="A123" s="32" t="s">
        <v>233</v>
      </c>
      <c r="B123" s="36" t="s">
        <v>234</v>
      </c>
      <c r="C123" s="34" t="s">
        <v>29</v>
      </c>
      <c r="D123" s="53">
        <f>D124+D125</f>
        <v>0</v>
      </c>
      <c r="E123" s="53">
        <f t="shared" ref="E123" si="174">E124+E125</f>
        <v>22.155000000000001</v>
      </c>
      <c r="F123" s="27" t="s">
        <v>30</v>
      </c>
      <c r="G123" s="53">
        <f t="shared" ref="G123" si="175">G124+G125</f>
        <v>0</v>
      </c>
      <c r="H123" s="27" t="s">
        <v>30</v>
      </c>
      <c r="I123" s="53">
        <f t="shared" ref="I123" si="176">I124+I125</f>
        <v>22.155000000000001</v>
      </c>
      <c r="J123" s="27" t="s">
        <v>30</v>
      </c>
      <c r="K123" s="53">
        <f>K124+K125</f>
        <v>1.266</v>
      </c>
      <c r="L123" s="27" t="s">
        <v>30</v>
      </c>
      <c r="M123" s="53">
        <f>M124+M125</f>
        <v>0.10189623</v>
      </c>
      <c r="N123" s="27" t="s">
        <v>30</v>
      </c>
      <c r="O123" s="53">
        <f>O124+O125</f>
        <v>22.05310377</v>
      </c>
      <c r="P123" s="27" t="s">
        <v>30</v>
      </c>
      <c r="Q123" s="53">
        <f>Q124+Q125</f>
        <v>-1.1641037700000001</v>
      </c>
      <c r="R123" s="27" t="s">
        <v>30</v>
      </c>
      <c r="S123" s="92">
        <f t="shared" si="150"/>
        <v>-0.9195132464454977</v>
      </c>
      <c r="T123" s="37" t="s">
        <v>30</v>
      </c>
    </row>
    <row r="124" spans="1:20" s="31" customFormat="1" ht="63" x14ac:dyDescent="0.25">
      <c r="A124" s="32" t="s">
        <v>235</v>
      </c>
      <c r="B124" s="33" t="s">
        <v>236</v>
      </c>
      <c r="C124" s="34" t="s">
        <v>29</v>
      </c>
      <c r="D124" s="53">
        <v>0</v>
      </c>
      <c r="E124" s="53">
        <v>0</v>
      </c>
      <c r="F124" s="27" t="s">
        <v>30</v>
      </c>
      <c r="G124" s="53">
        <v>0</v>
      </c>
      <c r="H124" s="27" t="s">
        <v>30</v>
      </c>
      <c r="I124" s="53">
        <v>0</v>
      </c>
      <c r="J124" s="27" t="s">
        <v>30</v>
      </c>
      <c r="K124" s="53">
        <v>0</v>
      </c>
      <c r="L124" s="27" t="s">
        <v>30</v>
      </c>
      <c r="M124" s="53">
        <v>0</v>
      </c>
      <c r="N124" s="27" t="s">
        <v>30</v>
      </c>
      <c r="O124" s="53">
        <v>0</v>
      </c>
      <c r="P124" s="27" t="s">
        <v>30</v>
      </c>
      <c r="Q124" s="53">
        <v>0</v>
      </c>
      <c r="R124" s="27" t="s">
        <v>30</v>
      </c>
      <c r="S124" s="92">
        <v>0</v>
      </c>
      <c r="T124" s="46" t="s">
        <v>30</v>
      </c>
    </row>
    <row r="125" spans="1:20" s="31" customFormat="1" ht="63" x14ac:dyDescent="0.25">
      <c r="A125" s="36" t="s">
        <v>237</v>
      </c>
      <c r="B125" s="36" t="s">
        <v>238</v>
      </c>
      <c r="C125" s="34" t="s">
        <v>29</v>
      </c>
      <c r="D125" s="69">
        <f>SUM(D126)</f>
        <v>0</v>
      </c>
      <c r="E125" s="69">
        <f>SUM(E126)</f>
        <v>22.155000000000001</v>
      </c>
      <c r="F125" s="27" t="s">
        <v>30</v>
      </c>
      <c r="G125" s="69">
        <f t="shared" ref="G125" si="177">SUM(G126)</f>
        <v>0</v>
      </c>
      <c r="H125" s="27" t="s">
        <v>30</v>
      </c>
      <c r="I125" s="69">
        <f t="shared" ref="I125" si="178">SUM(I126)</f>
        <v>22.155000000000001</v>
      </c>
      <c r="J125" s="27" t="s">
        <v>30</v>
      </c>
      <c r="K125" s="69">
        <f t="shared" ref="K125" si="179">SUM(K126)</f>
        <v>1.266</v>
      </c>
      <c r="L125" s="27" t="s">
        <v>30</v>
      </c>
      <c r="M125" s="69">
        <f t="shared" ref="M125" si="180">SUM(M126)</f>
        <v>0.10189623</v>
      </c>
      <c r="N125" s="27" t="s">
        <v>30</v>
      </c>
      <c r="O125" s="69">
        <f t="shared" ref="O125" si="181">SUM(O126)</f>
        <v>22.05310377</v>
      </c>
      <c r="P125" s="27" t="s">
        <v>30</v>
      </c>
      <c r="Q125" s="69">
        <f t="shared" ref="Q125" si="182">SUM(Q126)</f>
        <v>-1.1641037700000001</v>
      </c>
      <c r="R125" s="27" t="s">
        <v>30</v>
      </c>
      <c r="S125" s="92">
        <f t="shared" si="150"/>
        <v>-0.9195132464454977</v>
      </c>
      <c r="T125" s="46" t="s">
        <v>30</v>
      </c>
    </row>
    <row r="126" spans="1:20" ht="63" x14ac:dyDescent="0.25">
      <c r="A126" s="39" t="s">
        <v>237</v>
      </c>
      <c r="B126" s="58" t="s">
        <v>239</v>
      </c>
      <c r="C126" s="49" t="s">
        <v>240</v>
      </c>
      <c r="D126" s="42">
        <v>0</v>
      </c>
      <c r="E126" s="42">
        <v>22.155000000000001</v>
      </c>
      <c r="F126" s="41" t="s">
        <v>30</v>
      </c>
      <c r="G126" s="43">
        <v>0</v>
      </c>
      <c r="H126" s="41" t="s">
        <v>30</v>
      </c>
      <c r="I126" s="43">
        <f>E126-G126</f>
        <v>22.155000000000001</v>
      </c>
      <c r="J126" s="41" t="s">
        <v>30</v>
      </c>
      <c r="K126" s="42">
        <v>1.266</v>
      </c>
      <c r="L126" s="41" t="s">
        <v>30</v>
      </c>
      <c r="M126" s="42">
        <v>0.10189623</v>
      </c>
      <c r="N126" s="41" t="s">
        <v>30</v>
      </c>
      <c r="O126" s="42">
        <f>I126-M126</f>
        <v>22.05310377</v>
      </c>
      <c r="P126" s="41" t="s">
        <v>30</v>
      </c>
      <c r="Q126" s="42">
        <f>M126-K126</f>
        <v>-1.1641037700000001</v>
      </c>
      <c r="R126" s="41" t="s">
        <v>30</v>
      </c>
      <c r="S126" s="93">
        <f t="shared" si="150"/>
        <v>-0.9195132464454977</v>
      </c>
      <c r="T126" s="38" t="s">
        <v>1080</v>
      </c>
    </row>
    <row r="127" spans="1:20" s="31" customFormat="1" ht="31.5" x14ac:dyDescent="0.25">
      <c r="A127" s="32" t="s">
        <v>241</v>
      </c>
      <c r="B127" s="70" t="s">
        <v>242</v>
      </c>
      <c r="C127" s="71" t="s">
        <v>29</v>
      </c>
      <c r="D127" s="35">
        <v>0</v>
      </c>
      <c r="E127" s="35">
        <v>0</v>
      </c>
      <c r="F127" s="27" t="s">
        <v>30</v>
      </c>
      <c r="G127" s="35">
        <v>0</v>
      </c>
      <c r="H127" s="27" t="s">
        <v>30</v>
      </c>
      <c r="I127" s="35">
        <v>0</v>
      </c>
      <c r="J127" s="27" t="s">
        <v>30</v>
      </c>
      <c r="K127" s="35">
        <v>0</v>
      </c>
      <c r="L127" s="27" t="s">
        <v>30</v>
      </c>
      <c r="M127" s="35">
        <v>0</v>
      </c>
      <c r="N127" s="27" t="s">
        <v>30</v>
      </c>
      <c r="O127" s="35">
        <v>0</v>
      </c>
      <c r="P127" s="27" t="s">
        <v>30</v>
      </c>
      <c r="Q127" s="35">
        <v>0</v>
      </c>
      <c r="R127" s="27" t="s">
        <v>30</v>
      </c>
      <c r="S127" s="92">
        <v>0</v>
      </c>
      <c r="T127" s="46" t="s">
        <v>30</v>
      </c>
    </row>
    <row r="128" spans="1:20" s="31" customFormat="1" ht="63" x14ac:dyDescent="0.25">
      <c r="A128" s="32" t="s">
        <v>243</v>
      </c>
      <c r="B128" s="70" t="s">
        <v>236</v>
      </c>
      <c r="C128" s="71" t="s">
        <v>29</v>
      </c>
      <c r="D128" s="35">
        <v>0</v>
      </c>
      <c r="E128" s="35">
        <v>0</v>
      </c>
      <c r="F128" s="27" t="s">
        <v>30</v>
      </c>
      <c r="G128" s="35">
        <v>0</v>
      </c>
      <c r="H128" s="27" t="s">
        <v>30</v>
      </c>
      <c r="I128" s="35">
        <v>0</v>
      </c>
      <c r="J128" s="27" t="s">
        <v>30</v>
      </c>
      <c r="K128" s="35">
        <v>0</v>
      </c>
      <c r="L128" s="27" t="s">
        <v>30</v>
      </c>
      <c r="M128" s="35">
        <v>0</v>
      </c>
      <c r="N128" s="27" t="s">
        <v>30</v>
      </c>
      <c r="O128" s="35">
        <v>0</v>
      </c>
      <c r="P128" s="27" t="s">
        <v>30</v>
      </c>
      <c r="Q128" s="35">
        <v>0</v>
      </c>
      <c r="R128" s="27" t="s">
        <v>30</v>
      </c>
      <c r="S128" s="92">
        <v>0</v>
      </c>
      <c r="T128" s="46" t="s">
        <v>30</v>
      </c>
    </row>
    <row r="129" spans="1:20" s="31" customFormat="1" ht="63" x14ac:dyDescent="0.25">
      <c r="A129" s="32" t="s">
        <v>244</v>
      </c>
      <c r="B129" s="70" t="s">
        <v>238</v>
      </c>
      <c r="C129" s="71" t="s">
        <v>29</v>
      </c>
      <c r="D129" s="35">
        <v>0</v>
      </c>
      <c r="E129" s="35">
        <v>0</v>
      </c>
      <c r="F129" s="27" t="s">
        <v>30</v>
      </c>
      <c r="G129" s="35">
        <v>0</v>
      </c>
      <c r="H129" s="27" t="s">
        <v>30</v>
      </c>
      <c r="I129" s="35">
        <v>0</v>
      </c>
      <c r="J129" s="27" t="s">
        <v>30</v>
      </c>
      <c r="K129" s="35">
        <v>0</v>
      </c>
      <c r="L129" s="27" t="s">
        <v>30</v>
      </c>
      <c r="M129" s="35">
        <v>0</v>
      </c>
      <c r="N129" s="27" t="s">
        <v>30</v>
      </c>
      <c r="O129" s="35">
        <v>0</v>
      </c>
      <c r="P129" s="27" t="s">
        <v>30</v>
      </c>
      <c r="Q129" s="35">
        <v>0</v>
      </c>
      <c r="R129" s="27" t="s">
        <v>30</v>
      </c>
      <c r="S129" s="92">
        <v>0</v>
      </c>
      <c r="T129" s="37" t="s">
        <v>30</v>
      </c>
    </row>
    <row r="130" spans="1:20" s="31" customFormat="1" ht="31.5" x14ac:dyDescent="0.25">
      <c r="A130" s="34" t="s">
        <v>245</v>
      </c>
      <c r="B130" s="36" t="s">
        <v>246</v>
      </c>
      <c r="C130" s="34" t="s">
        <v>29</v>
      </c>
      <c r="D130" s="35">
        <f>SUM(D137,D134,D132,D131)</f>
        <v>2373.4441681394919</v>
      </c>
      <c r="E130" s="35">
        <f>SUM(E137,E134,E132,E131)</f>
        <v>4469.0285684433056</v>
      </c>
      <c r="F130" s="27" t="s">
        <v>30</v>
      </c>
      <c r="G130" s="35">
        <f t="shared" ref="G130" si="183">SUM(G137,G134,G132,G131)</f>
        <v>654.61144649999994</v>
      </c>
      <c r="H130" s="27" t="s">
        <v>30</v>
      </c>
      <c r="I130" s="35">
        <f t="shared" ref="I130" si="184">SUM(I137,I134,I132,I131)</f>
        <v>3814.4171219433056</v>
      </c>
      <c r="J130" s="27" t="s">
        <v>30</v>
      </c>
      <c r="K130" s="35">
        <f>SUM(K137,K134,K132,K131)</f>
        <v>672.52205615000014</v>
      </c>
      <c r="L130" s="27" t="s">
        <v>30</v>
      </c>
      <c r="M130" s="35">
        <f>SUM(M137,M134,M132,M131)</f>
        <v>306.14599980999998</v>
      </c>
      <c r="N130" s="27" t="s">
        <v>30</v>
      </c>
      <c r="O130" s="35">
        <f>SUM(O137,O134,O132,O131)</f>
        <v>3508.2711221333052</v>
      </c>
      <c r="P130" s="27" t="s">
        <v>30</v>
      </c>
      <c r="Q130" s="35">
        <f>SUM(Q137,Q134,Q132,Q131)</f>
        <v>-366.37605634000016</v>
      </c>
      <c r="R130" s="27" t="s">
        <v>30</v>
      </c>
      <c r="S130" s="92">
        <f t="shared" si="150"/>
        <v>-0.54477924253875054</v>
      </c>
      <c r="T130" s="37" t="s">
        <v>30</v>
      </c>
    </row>
    <row r="131" spans="1:20" s="31" customFormat="1" ht="47.25" x14ac:dyDescent="0.25">
      <c r="A131" s="32" t="s">
        <v>247</v>
      </c>
      <c r="B131" s="36" t="s">
        <v>248</v>
      </c>
      <c r="C131" s="34" t="s">
        <v>29</v>
      </c>
      <c r="D131" s="35">
        <v>0</v>
      </c>
      <c r="E131" s="35">
        <v>0</v>
      </c>
      <c r="F131" s="27" t="s">
        <v>30</v>
      </c>
      <c r="G131" s="35">
        <v>0</v>
      </c>
      <c r="H131" s="27" t="s">
        <v>30</v>
      </c>
      <c r="I131" s="35">
        <v>0</v>
      </c>
      <c r="J131" s="27" t="s">
        <v>30</v>
      </c>
      <c r="K131" s="35">
        <v>0</v>
      </c>
      <c r="L131" s="27" t="s">
        <v>30</v>
      </c>
      <c r="M131" s="35">
        <v>0</v>
      </c>
      <c r="N131" s="27" t="s">
        <v>30</v>
      </c>
      <c r="O131" s="35">
        <v>0</v>
      </c>
      <c r="P131" s="27" t="s">
        <v>30</v>
      </c>
      <c r="Q131" s="35">
        <v>0</v>
      </c>
      <c r="R131" s="27" t="s">
        <v>30</v>
      </c>
      <c r="S131" s="92">
        <v>0</v>
      </c>
      <c r="T131" s="46" t="s">
        <v>30</v>
      </c>
    </row>
    <row r="132" spans="1:20" s="31" customFormat="1" ht="31.5" x14ac:dyDescent="0.25">
      <c r="A132" s="32" t="s">
        <v>249</v>
      </c>
      <c r="B132" s="36" t="s">
        <v>250</v>
      </c>
      <c r="C132" s="34" t="s">
        <v>29</v>
      </c>
      <c r="D132" s="35">
        <f t="shared" ref="D132:E132" si="185">SUM(D133)</f>
        <v>0</v>
      </c>
      <c r="E132" s="35">
        <f t="shared" si="185"/>
        <v>565.23098999999991</v>
      </c>
      <c r="F132" s="27" t="s">
        <v>30</v>
      </c>
      <c r="G132" s="35">
        <f t="shared" ref="G132" si="186">SUM(G133)</f>
        <v>21.754877380000003</v>
      </c>
      <c r="H132" s="27" t="s">
        <v>30</v>
      </c>
      <c r="I132" s="35">
        <f t="shared" ref="I132" si="187">SUM(I133)</f>
        <v>543.47611261999987</v>
      </c>
      <c r="J132" s="27" t="s">
        <v>30</v>
      </c>
      <c r="K132" s="35">
        <f t="shared" ref="K132" si="188">SUM(K133)</f>
        <v>28.5165623</v>
      </c>
      <c r="L132" s="27" t="s">
        <v>30</v>
      </c>
      <c r="M132" s="35">
        <f t="shared" ref="M132" si="189">SUM(M133)</f>
        <v>4.3632232999999996</v>
      </c>
      <c r="N132" s="27" t="s">
        <v>30</v>
      </c>
      <c r="O132" s="35">
        <f t="shared" ref="O132" si="190">SUM(O133)</f>
        <v>539.11288931999991</v>
      </c>
      <c r="P132" s="27" t="s">
        <v>30</v>
      </c>
      <c r="Q132" s="35">
        <f t="shared" ref="Q132" si="191">SUM(Q133)</f>
        <v>-24.153339000000003</v>
      </c>
      <c r="R132" s="27" t="s">
        <v>30</v>
      </c>
      <c r="S132" s="92">
        <f t="shared" si="150"/>
        <v>-0.84699336287109206</v>
      </c>
      <c r="T132" s="37" t="s">
        <v>30</v>
      </c>
    </row>
    <row r="133" spans="1:20" ht="63" x14ac:dyDescent="0.25">
      <c r="A133" s="39" t="s">
        <v>249</v>
      </c>
      <c r="B133" s="58" t="s">
        <v>251</v>
      </c>
      <c r="C133" s="49" t="s">
        <v>252</v>
      </c>
      <c r="D133" s="42">
        <v>0</v>
      </c>
      <c r="E133" s="42">
        <v>565.23098999999991</v>
      </c>
      <c r="F133" s="41" t="s">
        <v>30</v>
      </c>
      <c r="G133" s="43">
        <v>21.754877380000003</v>
      </c>
      <c r="H133" s="41" t="s">
        <v>30</v>
      </c>
      <c r="I133" s="43">
        <f>E133-G133</f>
        <v>543.47611261999987</v>
      </c>
      <c r="J133" s="41" t="s">
        <v>30</v>
      </c>
      <c r="K133" s="42">
        <v>28.5165623</v>
      </c>
      <c r="L133" s="41" t="s">
        <v>30</v>
      </c>
      <c r="M133" s="42">
        <v>4.3632232999999996</v>
      </c>
      <c r="N133" s="41" t="s">
        <v>30</v>
      </c>
      <c r="O133" s="42">
        <f>I133-M133</f>
        <v>539.11288931999991</v>
      </c>
      <c r="P133" s="41" t="s">
        <v>30</v>
      </c>
      <c r="Q133" s="42">
        <f>M133-K133</f>
        <v>-24.153339000000003</v>
      </c>
      <c r="R133" s="41" t="s">
        <v>30</v>
      </c>
      <c r="S133" s="93">
        <f t="shared" si="150"/>
        <v>-0.84699336287109206</v>
      </c>
      <c r="T133" s="47" t="s">
        <v>1094</v>
      </c>
    </row>
    <row r="134" spans="1:20" s="31" customFormat="1" ht="31.5" x14ac:dyDescent="0.25">
      <c r="A134" s="32" t="s">
        <v>253</v>
      </c>
      <c r="B134" s="36" t="s">
        <v>254</v>
      </c>
      <c r="C134" s="34" t="s">
        <v>29</v>
      </c>
      <c r="D134" s="53">
        <f>SUM(D135:D136)</f>
        <v>723.86917797000001</v>
      </c>
      <c r="E134" s="53">
        <f t="shared" ref="E134" si="192">SUM(E135:E136)</f>
        <v>827.67950522000001</v>
      </c>
      <c r="F134" s="27" t="s">
        <v>30</v>
      </c>
      <c r="G134" s="53">
        <f t="shared" ref="G134" si="193">SUM(G135:G136)</f>
        <v>73.75850994000001</v>
      </c>
      <c r="H134" s="27" t="s">
        <v>30</v>
      </c>
      <c r="I134" s="53">
        <f t="shared" ref="I134" si="194">SUM(I135:I136)</f>
        <v>753.92099528000006</v>
      </c>
      <c r="J134" s="27" t="s">
        <v>30</v>
      </c>
      <c r="K134" s="53">
        <f t="shared" ref="K134" si="195">SUM(K135:K136)</f>
        <v>514.00348257000007</v>
      </c>
      <c r="L134" s="27" t="s">
        <v>30</v>
      </c>
      <c r="M134" s="53">
        <f t="shared" ref="M134" si="196">SUM(M135:M136)</f>
        <v>176.23716078999996</v>
      </c>
      <c r="N134" s="27" t="s">
        <v>30</v>
      </c>
      <c r="O134" s="53">
        <f t="shared" ref="O134" si="197">SUM(O135:O136)</f>
        <v>577.68383449000009</v>
      </c>
      <c r="P134" s="27" t="s">
        <v>30</v>
      </c>
      <c r="Q134" s="53">
        <f t="shared" ref="Q134" si="198">SUM(Q135:Q136)</f>
        <v>-337.76632178000011</v>
      </c>
      <c r="R134" s="27" t="s">
        <v>30</v>
      </c>
      <c r="S134" s="92">
        <f t="shared" si="150"/>
        <v>-0.65712846942433134</v>
      </c>
      <c r="T134" s="46" t="s">
        <v>30</v>
      </c>
    </row>
    <row r="135" spans="1:20" ht="94.5" x14ac:dyDescent="0.25">
      <c r="A135" s="39" t="s">
        <v>253</v>
      </c>
      <c r="B135" s="58" t="s">
        <v>255</v>
      </c>
      <c r="C135" s="49" t="s">
        <v>256</v>
      </c>
      <c r="D135" s="42">
        <v>592.851</v>
      </c>
      <c r="E135" s="42">
        <v>680.46662253</v>
      </c>
      <c r="F135" s="41" t="s">
        <v>30</v>
      </c>
      <c r="G135" s="43">
        <v>70.220087750000005</v>
      </c>
      <c r="H135" s="41" t="s">
        <v>30</v>
      </c>
      <c r="I135" s="43">
        <f t="shared" ref="I135:I136" si="199">E135-G135</f>
        <v>610.24653478000005</v>
      </c>
      <c r="J135" s="41" t="s">
        <v>30</v>
      </c>
      <c r="K135" s="42">
        <v>477.44762720000006</v>
      </c>
      <c r="L135" s="41" t="s">
        <v>30</v>
      </c>
      <c r="M135" s="42">
        <v>174.93396700999998</v>
      </c>
      <c r="N135" s="41" t="s">
        <v>30</v>
      </c>
      <c r="O135" s="42">
        <f t="shared" ref="O135:O136" si="200">I135-M135</f>
        <v>435.3125677700001</v>
      </c>
      <c r="P135" s="41" t="s">
        <v>30</v>
      </c>
      <c r="Q135" s="42">
        <f t="shared" ref="Q135:Q136" si="201">M135-K135</f>
        <v>-302.51366019000011</v>
      </c>
      <c r="R135" s="41" t="s">
        <v>30</v>
      </c>
      <c r="S135" s="93">
        <f t="shared" si="150"/>
        <v>-0.6336059558282795</v>
      </c>
      <c r="T135" s="47" t="s">
        <v>1084</v>
      </c>
    </row>
    <row r="136" spans="1:20" ht="94.5" x14ac:dyDescent="0.25">
      <c r="A136" s="39" t="s">
        <v>253</v>
      </c>
      <c r="B136" s="51" t="s">
        <v>257</v>
      </c>
      <c r="C136" s="30" t="s">
        <v>258</v>
      </c>
      <c r="D136" s="72">
        <v>131.01817797000001</v>
      </c>
      <c r="E136" s="72">
        <v>147.21288268999999</v>
      </c>
      <c r="F136" s="41" t="s">
        <v>30</v>
      </c>
      <c r="G136" s="43">
        <v>3.5384221899999999</v>
      </c>
      <c r="H136" s="41" t="s">
        <v>30</v>
      </c>
      <c r="I136" s="43">
        <f t="shared" si="199"/>
        <v>143.67446049999998</v>
      </c>
      <c r="J136" s="41" t="s">
        <v>30</v>
      </c>
      <c r="K136" s="42">
        <v>36.555855370000003</v>
      </c>
      <c r="L136" s="41" t="s">
        <v>30</v>
      </c>
      <c r="M136" s="42">
        <v>1.30319378</v>
      </c>
      <c r="N136" s="41" t="s">
        <v>30</v>
      </c>
      <c r="O136" s="42">
        <f t="shared" si="200"/>
        <v>142.37126671999999</v>
      </c>
      <c r="P136" s="41" t="s">
        <v>30</v>
      </c>
      <c r="Q136" s="42">
        <f t="shared" si="201"/>
        <v>-35.252661590000002</v>
      </c>
      <c r="R136" s="41" t="s">
        <v>30</v>
      </c>
      <c r="S136" s="93">
        <f t="shared" si="150"/>
        <v>-0.96435061451004966</v>
      </c>
      <c r="T136" s="47" t="s">
        <v>1095</v>
      </c>
    </row>
    <row r="137" spans="1:20" s="31" customFormat="1" ht="31.5" x14ac:dyDescent="0.25">
      <c r="A137" s="32" t="s">
        <v>259</v>
      </c>
      <c r="B137" s="36" t="s">
        <v>260</v>
      </c>
      <c r="C137" s="34" t="s">
        <v>29</v>
      </c>
      <c r="D137" s="53">
        <f>SUM(D138:D144)</f>
        <v>1649.5749901694917</v>
      </c>
      <c r="E137" s="53">
        <f t="shared" ref="E137" si="202">SUM(E138:E144)</f>
        <v>3076.1180732233056</v>
      </c>
      <c r="F137" s="27" t="s">
        <v>30</v>
      </c>
      <c r="G137" s="53">
        <f t="shared" ref="G137" si="203">SUM(G138:G144)</f>
        <v>559.09805917999995</v>
      </c>
      <c r="H137" s="27" t="s">
        <v>30</v>
      </c>
      <c r="I137" s="53">
        <f t="shared" ref="I137" si="204">SUM(I138:I144)</f>
        <v>2517.0200140433053</v>
      </c>
      <c r="J137" s="27" t="s">
        <v>30</v>
      </c>
      <c r="K137" s="53">
        <f t="shared" ref="K137" si="205">SUM(K138:K144)</f>
        <v>130.00201128</v>
      </c>
      <c r="L137" s="27" t="s">
        <v>30</v>
      </c>
      <c r="M137" s="53">
        <f t="shared" ref="M137" si="206">SUM(M138:M144)</f>
        <v>125.54561572</v>
      </c>
      <c r="N137" s="27" t="s">
        <v>30</v>
      </c>
      <c r="O137" s="53">
        <f t="shared" ref="O137" si="207">SUM(O138:O144)</f>
        <v>2391.4743983233052</v>
      </c>
      <c r="P137" s="27" t="s">
        <v>30</v>
      </c>
      <c r="Q137" s="53">
        <f t="shared" ref="Q137" si="208">SUM(Q138:Q144)</f>
        <v>-4.4563955600000185</v>
      </c>
      <c r="R137" s="27" t="s">
        <v>30</v>
      </c>
      <c r="S137" s="92">
        <f t="shared" si="150"/>
        <v>-3.4279435495823032E-2</v>
      </c>
      <c r="T137" s="46" t="s">
        <v>30</v>
      </c>
    </row>
    <row r="138" spans="1:20" ht="47.25" x14ac:dyDescent="0.25">
      <c r="A138" s="39" t="s">
        <v>259</v>
      </c>
      <c r="B138" s="58" t="s">
        <v>261</v>
      </c>
      <c r="C138" s="49" t="s">
        <v>262</v>
      </c>
      <c r="D138" s="42">
        <v>810.84694067796613</v>
      </c>
      <c r="E138" s="42">
        <v>1493.3980338983051</v>
      </c>
      <c r="F138" s="41" t="s">
        <v>30</v>
      </c>
      <c r="G138" s="43">
        <v>53.853825100000002</v>
      </c>
      <c r="H138" s="41" t="s">
        <v>30</v>
      </c>
      <c r="I138" s="43">
        <f t="shared" ref="I138:I144" si="209">E138-G138</f>
        <v>1439.5442087983051</v>
      </c>
      <c r="J138" s="41" t="s">
        <v>30</v>
      </c>
      <c r="K138" s="42">
        <v>0.61568543999999992</v>
      </c>
      <c r="L138" s="41" t="s">
        <v>30</v>
      </c>
      <c r="M138" s="42">
        <v>0.45737847999999998</v>
      </c>
      <c r="N138" s="41" t="s">
        <v>30</v>
      </c>
      <c r="O138" s="42">
        <f t="shared" ref="O138:O144" si="210">I138-M138</f>
        <v>1439.0868303183051</v>
      </c>
      <c r="P138" s="41" t="s">
        <v>30</v>
      </c>
      <c r="Q138" s="42">
        <f t="shared" ref="Q138:Q144" si="211">M138-K138</f>
        <v>-0.15830695999999994</v>
      </c>
      <c r="R138" s="41" t="s">
        <v>30</v>
      </c>
      <c r="S138" s="93">
        <f t="shared" si="150"/>
        <v>-0.25712311793502857</v>
      </c>
      <c r="T138" s="47" t="s">
        <v>1096</v>
      </c>
    </row>
    <row r="139" spans="1:20" ht="47.25" x14ac:dyDescent="0.25">
      <c r="A139" s="39" t="s">
        <v>259</v>
      </c>
      <c r="B139" s="40" t="s">
        <v>263</v>
      </c>
      <c r="C139" s="49" t="s">
        <v>264</v>
      </c>
      <c r="D139" s="42">
        <v>371.64116101694918</v>
      </c>
      <c r="E139" s="42">
        <v>402.78684809000003</v>
      </c>
      <c r="F139" s="41" t="s">
        <v>30</v>
      </c>
      <c r="G139" s="43">
        <v>229.02611611</v>
      </c>
      <c r="H139" s="41" t="s">
        <v>30</v>
      </c>
      <c r="I139" s="43">
        <f t="shared" si="209"/>
        <v>173.76073198000003</v>
      </c>
      <c r="J139" s="41" t="s">
        <v>30</v>
      </c>
      <c r="K139" s="42">
        <v>77.802242490000012</v>
      </c>
      <c r="L139" s="41" t="s">
        <v>30</v>
      </c>
      <c r="M139" s="42">
        <v>77.232042289999995</v>
      </c>
      <c r="N139" s="41" t="s">
        <v>30</v>
      </c>
      <c r="O139" s="42">
        <f t="shared" si="210"/>
        <v>96.528689690000036</v>
      </c>
      <c r="P139" s="41" t="s">
        <v>30</v>
      </c>
      <c r="Q139" s="42">
        <f t="shared" si="211"/>
        <v>-0.57020020000001637</v>
      </c>
      <c r="R139" s="41" t="s">
        <v>30</v>
      </c>
      <c r="S139" s="93">
        <f t="shared" si="150"/>
        <v>-7.3288401690131833E-3</v>
      </c>
      <c r="T139" s="47" t="s">
        <v>30</v>
      </c>
    </row>
    <row r="140" spans="1:20" ht="63" x14ac:dyDescent="0.25">
      <c r="A140" s="39" t="s">
        <v>259</v>
      </c>
      <c r="B140" s="40" t="s">
        <v>265</v>
      </c>
      <c r="C140" s="49" t="s">
        <v>266</v>
      </c>
      <c r="D140" s="42">
        <v>151.71188135593221</v>
      </c>
      <c r="E140" s="42">
        <v>231</v>
      </c>
      <c r="F140" s="41" t="s">
        <v>30</v>
      </c>
      <c r="G140" s="43">
        <v>50.202165660000006</v>
      </c>
      <c r="H140" s="41" t="s">
        <v>30</v>
      </c>
      <c r="I140" s="43">
        <f t="shared" si="209"/>
        <v>180.79783434000001</v>
      </c>
      <c r="J140" s="41" t="s">
        <v>30</v>
      </c>
      <c r="K140" s="42">
        <v>0.29792579999999996</v>
      </c>
      <c r="L140" s="41" t="s">
        <v>30</v>
      </c>
      <c r="M140" s="42">
        <v>0.29792579999999996</v>
      </c>
      <c r="N140" s="41" t="s">
        <v>30</v>
      </c>
      <c r="O140" s="42">
        <f t="shared" si="210"/>
        <v>180.49990854000001</v>
      </c>
      <c r="P140" s="41" t="s">
        <v>30</v>
      </c>
      <c r="Q140" s="42">
        <f t="shared" si="211"/>
        <v>0</v>
      </c>
      <c r="R140" s="41" t="s">
        <v>30</v>
      </c>
      <c r="S140" s="93">
        <f t="shared" si="150"/>
        <v>0</v>
      </c>
      <c r="T140" s="38" t="s">
        <v>30</v>
      </c>
    </row>
    <row r="141" spans="1:20" ht="63" x14ac:dyDescent="0.25">
      <c r="A141" s="39" t="s">
        <v>259</v>
      </c>
      <c r="B141" s="40" t="s">
        <v>267</v>
      </c>
      <c r="C141" s="41" t="s">
        <v>268</v>
      </c>
      <c r="D141" s="42">
        <v>215.21262711864406</v>
      </c>
      <c r="E141" s="42">
        <v>337.0858523</v>
      </c>
      <c r="F141" s="41" t="s">
        <v>30</v>
      </c>
      <c r="G141" s="43">
        <v>129.68255822999998</v>
      </c>
      <c r="H141" s="41" t="s">
        <v>30</v>
      </c>
      <c r="I141" s="43">
        <f t="shared" si="209"/>
        <v>207.40329407000002</v>
      </c>
      <c r="J141" s="41" t="s">
        <v>30</v>
      </c>
      <c r="K141" s="42">
        <v>3.4624993300000009</v>
      </c>
      <c r="L141" s="41" t="s">
        <v>30</v>
      </c>
      <c r="M141" s="42">
        <v>0.10303408</v>
      </c>
      <c r="N141" s="41" t="s">
        <v>30</v>
      </c>
      <c r="O141" s="42">
        <f t="shared" si="210"/>
        <v>207.30025999000003</v>
      </c>
      <c r="P141" s="41" t="s">
        <v>30</v>
      </c>
      <c r="Q141" s="42">
        <f t="shared" si="211"/>
        <v>-3.3594652500000008</v>
      </c>
      <c r="R141" s="41" t="s">
        <v>30</v>
      </c>
      <c r="S141" s="93">
        <f t="shared" si="150"/>
        <v>-0.97024285922388898</v>
      </c>
      <c r="T141" s="47" t="s">
        <v>1097</v>
      </c>
    </row>
    <row r="142" spans="1:20" ht="47.25" x14ac:dyDescent="0.25">
      <c r="A142" s="39" t="s">
        <v>259</v>
      </c>
      <c r="B142" s="40" t="s">
        <v>269</v>
      </c>
      <c r="C142" s="49" t="s">
        <v>270</v>
      </c>
      <c r="D142" s="42">
        <v>0</v>
      </c>
      <c r="E142" s="42">
        <v>424.94367434499998</v>
      </c>
      <c r="F142" s="41" t="s">
        <v>30</v>
      </c>
      <c r="G142" s="50">
        <v>5.5287294899999999</v>
      </c>
      <c r="H142" s="41" t="s">
        <v>30</v>
      </c>
      <c r="I142" s="43">
        <f t="shared" si="209"/>
        <v>419.41494485499999</v>
      </c>
      <c r="J142" s="41" t="s">
        <v>30</v>
      </c>
      <c r="K142" s="42">
        <v>45.529658220000002</v>
      </c>
      <c r="L142" s="41" t="s">
        <v>30</v>
      </c>
      <c r="M142" s="42">
        <v>47.455235070000001</v>
      </c>
      <c r="N142" s="41" t="s">
        <v>30</v>
      </c>
      <c r="O142" s="42">
        <f t="shared" si="210"/>
        <v>371.95970978499997</v>
      </c>
      <c r="P142" s="41" t="s">
        <v>30</v>
      </c>
      <c r="Q142" s="42">
        <f t="shared" si="211"/>
        <v>1.9255768499999988</v>
      </c>
      <c r="R142" s="41" t="s">
        <v>30</v>
      </c>
      <c r="S142" s="93">
        <f t="shared" si="150"/>
        <v>4.2292802653944431E-2</v>
      </c>
      <c r="T142" s="47" t="s">
        <v>30</v>
      </c>
    </row>
    <row r="143" spans="1:20" ht="47.25" x14ac:dyDescent="0.25">
      <c r="A143" s="39" t="s">
        <v>259</v>
      </c>
      <c r="B143" s="40" t="s">
        <v>271</v>
      </c>
      <c r="C143" s="49" t="s">
        <v>272</v>
      </c>
      <c r="D143" s="42">
        <v>0</v>
      </c>
      <c r="E143" s="42">
        <v>96.099000000000004</v>
      </c>
      <c r="F143" s="41" t="s">
        <v>30</v>
      </c>
      <c r="G143" s="42">
        <v>0</v>
      </c>
      <c r="H143" s="41" t="s">
        <v>30</v>
      </c>
      <c r="I143" s="43">
        <f t="shared" si="209"/>
        <v>96.099000000000004</v>
      </c>
      <c r="J143" s="41" t="s">
        <v>30</v>
      </c>
      <c r="K143" s="42">
        <v>2.294</v>
      </c>
      <c r="L143" s="41" t="s">
        <v>30</v>
      </c>
      <c r="M143" s="42">
        <v>0</v>
      </c>
      <c r="N143" s="41" t="s">
        <v>30</v>
      </c>
      <c r="O143" s="42">
        <f t="shared" si="210"/>
        <v>96.099000000000004</v>
      </c>
      <c r="P143" s="41" t="s">
        <v>30</v>
      </c>
      <c r="Q143" s="42">
        <f t="shared" si="211"/>
        <v>-2.294</v>
      </c>
      <c r="R143" s="41" t="s">
        <v>30</v>
      </c>
      <c r="S143" s="93">
        <f t="shared" si="150"/>
        <v>-1</v>
      </c>
      <c r="T143" s="95" t="s">
        <v>1077</v>
      </c>
    </row>
    <row r="144" spans="1:20" ht="94.5" x14ac:dyDescent="0.25">
      <c r="A144" s="39" t="s">
        <v>259</v>
      </c>
      <c r="B144" s="48" t="s">
        <v>273</v>
      </c>
      <c r="C144" s="49" t="s">
        <v>274</v>
      </c>
      <c r="D144" s="42">
        <v>100.16238</v>
      </c>
      <c r="E144" s="42">
        <v>90.804664590000002</v>
      </c>
      <c r="F144" s="41" t="s">
        <v>30</v>
      </c>
      <c r="G144" s="43">
        <v>90.804664590000002</v>
      </c>
      <c r="H144" s="41" t="s">
        <v>30</v>
      </c>
      <c r="I144" s="43">
        <f t="shared" si="209"/>
        <v>0</v>
      </c>
      <c r="J144" s="41" t="s">
        <v>30</v>
      </c>
      <c r="K144" s="42">
        <v>0</v>
      </c>
      <c r="L144" s="41" t="s">
        <v>30</v>
      </c>
      <c r="M144" s="42">
        <v>0</v>
      </c>
      <c r="N144" s="41" t="s">
        <v>30</v>
      </c>
      <c r="O144" s="42">
        <f t="shared" si="210"/>
        <v>0</v>
      </c>
      <c r="P144" s="41" t="s">
        <v>30</v>
      </c>
      <c r="Q144" s="42">
        <f t="shared" si="211"/>
        <v>0</v>
      </c>
      <c r="R144" s="41" t="s">
        <v>30</v>
      </c>
      <c r="S144" s="93">
        <v>0</v>
      </c>
      <c r="T144" s="47" t="s">
        <v>30</v>
      </c>
    </row>
    <row r="145" spans="1:20" s="31" customFormat="1" ht="47.25" x14ac:dyDescent="0.25">
      <c r="A145" s="32" t="s">
        <v>275</v>
      </c>
      <c r="B145" s="33" t="s">
        <v>276</v>
      </c>
      <c r="C145" s="34" t="s">
        <v>29</v>
      </c>
      <c r="D145" s="35">
        <v>0</v>
      </c>
      <c r="E145" s="35">
        <v>0</v>
      </c>
      <c r="F145" s="27" t="s">
        <v>30</v>
      </c>
      <c r="G145" s="35">
        <v>0</v>
      </c>
      <c r="H145" s="27" t="s">
        <v>30</v>
      </c>
      <c r="I145" s="35">
        <v>0</v>
      </c>
      <c r="J145" s="27" t="s">
        <v>30</v>
      </c>
      <c r="K145" s="35">
        <v>0</v>
      </c>
      <c r="L145" s="27" t="s">
        <v>30</v>
      </c>
      <c r="M145" s="35">
        <v>0</v>
      </c>
      <c r="N145" s="27" t="s">
        <v>30</v>
      </c>
      <c r="O145" s="35">
        <v>0</v>
      </c>
      <c r="P145" s="27" t="s">
        <v>30</v>
      </c>
      <c r="Q145" s="35">
        <v>0</v>
      </c>
      <c r="R145" s="27" t="s">
        <v>30</v>
      </c>
      <c r="S145" s="92">
        <v>0</v>
      </c>
      <c r="T145" s="46" t="s">
        <v>30</v>
      </c>
    </row>
    <row r="146" spans="1:20" s="31" customFormat="1" ht="31.5" x14ac:dyDescent="0.25">
      <c r="A146" s="32" t="s">
        <v>277</v>
      </c>
      <c r="B146" s="33" t="s">
        <v>278</v>
      </c>
      <c r="C146" s="34" t="s">
        <v>29</v>
      </c>
      <c r="D146" s="35">
        <f>SUM(D147:D153,D154:D200,D201:D202)</f>
        <v>0</v>
      </c>
      <c r="E146" s="35">
        <f>SUM(E147:E153,E154:E200,E201:E202)</f>
        <v>625.05225418000009</v>
      </c>
      <c r="F146" s="27" t="s">
        <v>30</v>
      </c>
      <c r="G146" s="35">
        <f t="shared" ref="G146" si="212">SUM(G147:G153,G154:G200,G201:G202)</f>
        <v>170.41891269000001</v>
      </c>
      <c r="H146" s="27" t="s">
        <v>30</v>
      </c>
      <c r="I146" s="35">
        <f t="shared" ref="I146" si="213">SUM(I147:I153,I154:I200,I201:I202)</f>
        <v>454.63334149000013</v>
      </c>
      <c r="J146" s="27" t="s">
        <v>30</v>
      </c>
      <c r="K146" s="35">
        <f t="shared" ref="K146" si="214">SUM(K147:K153,K154:K200,K201:K202)</f>
        <v>243.19123997999998</v>
      </c>
      <c r="L146" s="27" t="s">
        <v>30</v>
      </c>
      <c r="M146" s="35">
        <f t="shared" ref="M146" si="215">SUM(M147:M153,M154:M200,M201:M202)</f>
        <v>203.43780983999997</v>
      </c>
      <c r="N146" s="27" t="s">
        <v>30</v>
      </c>
      <c r="O146" s="35">
        <f t="shared" ref="O146" si="216">SUM(O147:O153,O154:O200,O201:O202)</f>
        <v>251.92061701999995</v>
      </c>
      <c r="P146" s="27" t="s">
        <v>30</v>
      </c>
      <c r="Q146" s="35">
        <f t="shared" ref="Q146" si="217">SUM(Q147:Q153,Q154:Q200,Q201:Q202)</f>
        <v>-40.47851551000003</v>
      </c>
      <c r="R146" s="27" t="s">
        <v>30</v>
      </c>
      <c r="S146" s="92">
        <f t="shared" si="150"/>
        <v>-0.1664472598327513</v>
      </c>
      <c r="T146" s="46" t="s">
        <v>30</v>
      </c>
    </row>
    <row r="147" spans="1:20" ht="47.25" x14ac:dyDescent="0.25">
      <c r="A147" s="55" t="s">
        <v>277</v>
      </c>
      <c r="B147" s="74" t="s">
        <v>279</v>
      </c>
      <c r="C147" s="61" t="s">
        <v>280</v>
      </c>
      <c r="D147" s="42">
        <v>0</v>
      </c>
      <c r="E147" s="42">
        <v>17.087115499999999</v>
      </c>
      <c r="F147" s="41" t="s">
        <v>30</v>
      </c>
      <c r="G147" s="43">
        <v>0</v>
      </c>
      <c r="H147" s="41" t="s">
        <v>30</v>
      </c>
      <c r="I147" s="43">
        <f t="shared" ref="I147:I202" si="218">E147-G147</f>
        <v>17.087115499999999</v>
      </c>
      <c r="J147" s="41" t="s">
        <v>30</v>
      </c>
      <c r="K147" s="42">
        <v>17.087115499999999</v>
      </c>
      <c r="L147" s="41" t="s">
        <v>30</v>
      </c>
      <c r="M147" s="42">
        <v>11.46784083</v>
      </c>
      <c r="N147" s="41" t="s">
        <v>30</v>
      </c>
      <c r="O147" s="42">
        <f t="shared" ref="O147:O202" si="219">I147-M147</f>
        <v>5.6192746699999994</v>
      </c>
      <c r="P147" s="41" t="s">
        <v>30</v>
      </c>
      <c r="Q147" s="42">
        <f t="shared" ref="Q147:Q202" si="220">M147-K147</f>
        <v>-5.6192746699999994</v>
      </c>
      <c r="R147" s="41" t="s">
        <v>30</v>
      </c>
      <c r="S147" s="93">
        <f t="shared" si="150"/>
        <v>-0.3288603433388157</v>
      </c>
      <c r="T147" s="47" t="s">
        <v>30</v>
      </c>
    </row>
    <row r="148" spans="1:20" ht="63" x14ac:dyDescent="0.25">
      <c r="A148" s="55" t="s">
        <v>277</v>
      </c>
      <c r="B148" s="56" t="s">
        <v>281</v>
      </c>
      <c r="C148" s="61" t="s">
        <v>282</v>
      </c>
      <c r="D148" s="42">
        <v>0</v>
      </c>
      <c r="E148" s="42">
        <v>255.10992739</v>
      </c>
      <c r="F148" s="41" t="s">
        <v>30</v>
      </c>
      <c r="G148" s="43">
        <v>0</v>
      </c>
      <c r="H148" s="41" t="s">
        <v>30</v>
      </c>
      <c r="I148" s="43">
        <f t="shared" si="218"/>
        <v>255.10992739</v>
      </c>
      <c r="J148" s="41" t="s">
        <v>30</v>
      </c>
      <c r="K148" s="42">
        <v>68.717952800000006</v>
      </c>
      <c r="L148" s="41" t="s">
        <v>30</v>
      </c>
      <c r="M148" s="42">
        <v>48.249292130000001</v>
      </c>
      <c r="N148" s="41" t="s">
        <v>30</v>
      </c>
      <c r="O148" s="42">
        <f t="shared" si="219"/>
        <v>206.86063525999998</v>
      </c>
      <c r="P148" s="41" t="s">
        <v>30</v>
      </c>
      <c r="Q148" s="42">
        <f t="shared" si="220"/>
        <v>-20.468660670000006</v>
      </c>
      <c r="R148" s="41" t="s">
        <v>30</v>
      </c>
      <c r="S148" s="93">
        <f t="shared" si="150"/>
        <v>-0.29786482041414952</v>
      </c>
      <c r="T148" s="47" t="s">
        <v>1098</v>
      </c>
    </row>
    <row r="149" spans="1:20" ht="63" x14ac:dyDescent="0.25">
      <c r="A149" s="39" t="s">
        <v>277</v>
      </c>
      <c r="B149" s="40" t="s">
        <v>283</v>
      </c>
      <c r="C149" s="52" t="s">
        <v>284</v>
      </c>
      <c r="D149" s="42">
        <v>0</v>
      </c>
      <c r="E149" s="42">
        <v>2.002875</v>
      </c>
      <c r="F149" s="41" t="s">
        <v>30</v>
      </c>
      <c r="G149" s="43">
        <v>0</v>
      </c>
      <c r="H149" s="41" t="s">
        <v>30</v>
      </c>
      <c r="I149" s="43">
        <f t="shared" si="218"/>
        <v>2.002875</v>
      </c>
      <c r="J149" s="41" t="s">
        <v>30</v>
      </c>
      <c r="K149" s="42">
        <v>2.002875</v>
      </c>
      <c r="L149" s="41" t="s">
        <v>30</v>
      </c>
      <c r="M149" s="42">
        <v>2.0699999999999998</v>
      </c>
      <c r="N149" s="41" t="s">
        <v>30</v>
      </c>
      <c r="O149" s="42">
        <f t="shared" si="219"/>
        <v>-6.7124999999999879E-2</v>
      </c>
      <c r="P149" s="41" t="s">
        <v>30</v>
      </c>
      <c r="Q149" s="42">
        <f t="shared" si="220"/>
        <v>6.7124999999999879E-2</v>
      </c>
      <c r="R149" s="41" t="s">
        <v>30</v>
      </c>
      <c r="S149" s="93">
        <f t="shared" ref="S149:S211" si="221">Q149/K149</f>
        <v>3.3514323160456785E-2</v>
      </c>
      <c r="T149" s="47" t="s">
        <v>1099</v>
      </c>
    </row>
    <row r="150" spans="1:20" ht="31.5" x14ac:dyDescent="0.25">
      <c r="A150" s="39" t="s">
        <v>277</v>
      </c>
      <c r="B150" s="40" t="s">
        <v>285</v>
      </c>
      <c r="C150" s="52" t="s">
        <v>286</v>
      </c>
      <c r="D150" s="42">
        <v>0</v>
      </c>
      <c r="E150" s="42">
        <v>20.326700000000002</v>
      </c>
      <c r="F150" s="41" t="s">
        <v>30</v>
      </c>
      <c r="G150" s="43">
        <v>0</v>
      </c>
      <c r="H150" s="41" t="s">
        <v>30</v>
      </c>
      <c r="I150" s="43">
        <f t="shared" si="218"/>
        <v>20.326700000000002</v>
      </c>
      <c r="J150" s="41" t="s">
        <v>30</v>
      </c>
      <c r="K150" s="42">
        <v>20.326700000000002</v>
      </c>
      <c r="L150" s="41" t="s">
        <v>30</v>
      </c>
      <c r="M150" s="42">
        <v>14.71666667</v>
      </c>
      <c r="N150" s="41" t="s">
        <v>30</v>
      </c>
      <c r="O150" s="42">
        <f t="shared" si="219"/>
        <v>5.610033330000002</v>
      </c>
      <c r="P150" s="41" t="s">
        <v>30</v>
      </c>
      <c r="Q150" s="42">
        <f t="shared" si="220"/>
        <v>-5.610033330000002</v>
      </c>
      <c r="R150" s="41" t="s">
        <v>30</v>
      </c>
      <c r="S150" s="93">
        <f t="shared" si="221"/>
        <v>-0.27599331568823277</v>
      </c>
      <c r="T150" s="47" t="s">
        <v>1099</v>
      </c>
    </row>
    <row r="151" spans="1:20" ht="31.5" x14ac:dyDescent="0.25">
      <c r="A151" s="39" t="s">
        <v>277</v>
      </c>
      <c r="B151" s="54" t="s">
        <v>287</v>
      </c>
      <c r="C151" s="52" t="s">
        <v>288</v>
      </c>
      <c r="D151" s="42">
        <v>0</v>
      </c>
      <c r="E151" s="42">
        <v>12.59632203</v>
      </c>
      <c r="F151" s="41" t="s">
        <v>30</v>
      </c>
      <c r="G151" s="43">
        <v>0</v>
      </c>
      <c r="H151" s="41" t="s">
        <v>30</v>
      </c>
      <c r="I151" s="43">
        <f t="shared" si="218"/>
        <v>12.59632203</v>
      </c>
      <c r="J151" s="41" t="s">
        <v>30</v>
      </c>
      <c r="K151" s="42">
        <v>12.59632203</v>
      </c>
      <c r="L151" s="41" t="s">
        <v>30</v>
      </c>
      <c r="M151" s="42">
        <v>12.49545612</v>
      </c>
      <c r="N151" s="41" t="s">
        <v>30</v>
      </c>
      <c r="O151" s="42">
        <f t="shared" si="219"/>
        <v>0.10086590999999956</v>
      </c>
      <c r="P151" s="41" t="s">
        <v>30</v>
      </c>
      <c r="Q151" s="42">
        <f t="shared" si="220"/>
        <v>-0.10086590999999956</v>
      </c>
      <c r="R151" s="41" t="s">
        <v>30</v>
      </c>
      <c r="S151" s="93">
        <f t="shared" si="221"/>
        <v>-8.0075683806568702E-3</v>
      </c>
      <c r="T151" s="47" t="s">
        <v>30</v>
      </c>
    </row>
    <row r="152" spans="1:20" ht="31.5" x14ac:dyDescent="0.25">
      <c r="A152" s="39" t="s">
        <v>277</v>
      </c>
      <c r="B152" s="54" t="s">
        <v>289</v>
      </c>
      <c r="C152" s="52" t="s">
        <v>290</v>
      </c>
      <c r="D152" s="42">
        <v>0</v>
      </c>
      <c r="E152" s="42">
        <v>8.1864406800000005</v>
      </c>
      <c r="F152" s="41" t="s">
        <v>30</v>
      </c>
      <c r="G152" s="43">
        <v>0</v>
      </c>
      <c r="H152" s="41" t="s">
        <v>30</v>
      </c>
      <c r="I152" s="43">
        <f t="shared" si="218"/>
        <v>8.1864406800000005</v>
      </c>
      <c r="J152" s="41" t="s">
        <v>30</v>
      </c>
      <c r="K152" s="42">
        <v>8.1864406800000005</v>
      </c>
      <c r="L152" s="41" t="s">
        <v>30</v>
      </c>
      <c r="M152" s="42">
        <v>6</v>
      </c>
      <c r="N152" s="41" t="s">
        <v>30</v>
      </c>
      <c r="O152" s="42">
        <f t="shared" si="219"/>
        <v>2.1864406800000005</v>
      </c>
      <c r="P152" s="41" t="s">
        <v>30</v>
      </c>
      <c r="Q152" s="42">
        <f t="shared" si="220"/>
        <v>-2.1864406800000005</v>
      </c>
      <c r="R152" s="41" t="s">
        <v>30</v>
      </c>
      <c r="S152" s="93">
        <f t="shared" si="221"/>
        <v>-0.2670807455237067</v>
      </c>
      <c r="T152" s="47" t="s">
        <v>1099</v>
      </c>
    </row>
    <row r="153" spans="1:20" ht="31.5" x14ac:dyDescent="0.25">
      <c r="A153" s="39" t="s">
        <v>277</v>
      </c>
      <c r="B153" s="54" t="s">
        <v>291</v>
      </c>
      <c r="C153" s="41" t="s">
        <v>292</v>
      </c>
      <c r="D153" s="42">
        <v>0</v>
      </c>
      <c r="E153" s="42">
        <v>1.4945932200000001</v>
      </c>
      <c r="F153" s="41" t="s">
        <v>30</v>
      </c>
      <c r="G153" s="43">
        <v>0</v>
      </c>
      <c r="H153" s="41" t="s">
        <v>30</v>
      </c>
      <c r="I153" s="43">
        <f t="shared" si="218"/>
        <v>1.4945932200000001</v>
      </c>
      <c r="J153" s="41" t="s">
        <v>30</v>
      </c>
      <c r="K153" s="42">
        <v>1.4945932200000001</v>
      </c>
      <c r="L153" s="41" t="s">
        <v>30</v>
      </c>
      <c r="M153" s="42">
        <v>1.50667375</v>
      </c>
      <c r="N153" s="41" t="s">
        <v>30</v>
      </c>
      <c r="O153" s="42">
        <f t="shared" si="219"/>
        <v>-1.2080529999999978E-2</v>
      </c>
      <c r="P153" s="41" t="s">
        <v>30</v>
      </c>
      <c r="Q153" s="42">
        <f t="shared" si="220"/>
        <v>1.2080529999999978E-2</v>
      </c>
      <c r="R153" s="41" t="s">
        <v>30</v>
      </c>
      <c r="S153" s="93">
        <f t="shared" si="221"/>
        <v>8.0828213579076571E-3</v>
      </c>
      <c r="T153" s="47" t="s">
        <v>1099</v>
      </c>
    </row>
    <row r="154" spans="1:20" ht="31.5" x14ac:dyDescent="0.25">
      <c r="A154" s="39" t="s">
        <v>277</v>
      </c>
      <c r="B154" s="54" t="s">
        <v>293</v>
      </c>
      <c r="C154" s="41" t="s">
        <v>294</v>
      </c>
      <c r="D154" s="42">
        <v>0</v>
      </c>
      <c r="E154" s="42">
        <v>0.51307343999999999</v>
      </c>
      <c r="F154" s="41" t="s">
        <v>30</v>
      </c>
      <c r="G154" s="43">
        <v>8.1059320000000004E-2</v>
      </c>
      <c r="H154" s="41" t="s">
        <v>30</v>
      </c>
      <c r="I154" s="43">
        <f t="shared" si="218"/>
        <v>0.43201412</v>
      </c>
      <c r="J154" s="41" t="s">
        <v>30</v>
      </c>
      <c r="K154" s="42">
        <v>0.188</v>
      </c>
      <c r="L154" s="41" t="s">
        <v>30</v>
      </c>
      <c r="M154" s="42">
        <v>0.188</v>
      </c>
      <c r="N154" s="41" t="s">
        <v>30</v>
      </c>
      <c r="O154" s="42">
        <f t="shared" si="219"/>
        <v>0.24401412</v>
      </c>
      <c r="P154" s="41" t="s">
        <v>30</v>
      </c>
      <c r="Q154" s="42">
        <f t="shared" si="220"/>
        <v>0</v>
      </c>
      <c r="R154" s="41" t="s">
        <v>30</v>
      </c>
      <c r="S154" s="93">
        <f t="shared" si="221"/>
        <v>0</v>
      </c>
      <c r="T154" s="47" t="s">
        <v>30</v>
      </c>
    </row>
    <row r="155" spans="1:20" ht="31.5" x14ac:dyDescent="0.25">
      <c r="A155" s="39" t="s">
        <v>277</v>
      </c>
      <c r="B155" s="54" t="s">
        <v>295</v>
      </c>
      <c r="C155" s="41" t="s">
        <v>296</v>
      </c>
      <c r="D155" s="42">
        <v>0</v>
      </c>
      <c r="E155" s="42">
        <v>0.47416219999999998</v>
      </c>
      <c r="F155" s="41" t="s">
        <v>30</v>
      </c>
      <c r="G155" s="43">
        <v>0.18</v>
      </c>
      <c r="H155" s="41" t="s">
        <v>30</v>
      </c>
      <c r="I155" s="43">
        <f t="shared" si="218"/>
        <v>0.29416219999999998</v>
      </c>
      <c r="J155" s="41" t="s">
        <v>30</v>
      </c>
      <c r="K155" s="42">
        <v>9.5750000000000002E-2</v>
      </c>
      <c r="L155" s="41" t="s">
        <v>30</v>
      </c>
      <c r="M155" s="42">
        <v>9.5762E-2</v>
      </c>
      <c r="N155" s="41" t="s">
        <v>30</v>
      </c>
      <c r="O155" s="42">
        <f t="shared" si="219"/>
        <v>0.19840019999999997</v>
      </c>
      <c r="P155" s="41" t="s">
        <v>30</v>
      </c>
      <c r="Q155" s="42">
        <f t="shared" si="220"/>
        <v>1.1999999999998123E-5</v>
      </c>
      <c r="R155" s="41" t="s">
        <v>30</v>
      </c>
      <c r="S155" s="93">
        <f t="shared" si="221"/>
        <v>1.2532637075716055E-4</v>
      </c>
      <c r="T155" s="47" t="s">
        <v>30</v>
      </c>
    </row>
    <row r="156" spans="1:20" ht="63" x14ac:dyDescent="0.25">
      <c r="A156" s="39" t="s">
        <v>277</v>
      </c>
      <c r="B156" s="54" t="s">
        <v>297</v>
      </c>
      <c r="C156" s="49" t="s">
        <v>298</v>
      </c>
      <c r="D156" s="42">
        <v>0</v>
      </c>
      <c r="E156" s="42">
        <v>2.0565720000000001</v>
      </c>
      <c r="F156" s="41" t="s">
        <v>30</v>
      </c>
      <c r="G156" s="43">
        <v>0</v>
      </c>
      <c r="H156" s="41" t="s">
        <v>30</v>
      </c>
      <c r="I156" s="43">
        <f t="shared" si="218"/>
        <v>2.0565720000000001</v>
      </c>
      <c r="J156" s="41" t="s">
        <v>30</v>
      </c>
      <c r="K156" s="42">
        <v>2.0565720000000001</v>
      </c>
      <c r="L156" s="41" t="s">
        <v>30</v>
      </c>
      <c r="M156" s="42">
        <v>1.9870000000000001</v>
      </c>
      <c r="N156" s="41" t="s">
        <v>30</v>
      </c>
      <c r="O156" s="42">
        <f t="shared" si="219"/>
        <v>6.9571999999999967E-2</v>
      </c>
      <c r="P156" s="41" t="s">
        <v>30</v>
      </c>
      <c r="Q156" s="42">
        <f t="shared" si="220"/>
        <v>-6.9571999999999967E-2</v>
      </c>
      <c r="R156" s="41" t="s">
        <v>30</v>
      </c>
      <c r="S156" s="93">
        <f t="shared" si="221"/>
        <v>-3.3829109800191756E-2</v>
      </c>
      <c r="T156" s="47" t="s">
        <v>30</v>
      </c>
    </row>
    <row r="157" spans="1:20" ht="47.25" x14ac:dyDescent="0.25">
      <c r="A157" s="39" t="s">
        <v>277</v>
      </c>
      <c r="B157" s="54" t="s">
        <v>299</v>
      </c>
      <c r="C157" s="41" t="s">
        <v>300</v>
      </c>
      <c r="D157" s="42">
        <v>0</v>
      </c>
      <c r="E157" s="42">
        <v>0.65600000000000003</v>
      </c>
      <c r="F157" s="41" t="s">
        <v>30</v>
      </c>
      <c r="G157" s="43">
        <v>0.313</v>
      </c>
      <c r="H157" s="41" t="s">
        <v>30</v>
      </c>
      <c r="I157" s="43">
        <f t="shared" si="218"/>
        <v>0.34300000000000003</v>
      </c>
      <c r="J157" s="41" t="s">
        <v>30</v>
      </c>
      <c r="K157" s="42">
        <v>0.34300000000000003</v>
      </c>
      <c r="L157" s="41" t="s">
        <v>30</v>
      </c>
      <c r="M157" s="42">
        <v>0</v>
      </c>
      <c r="N157" s="41" t="s">
        <v>30</v>
      </c>
      <c r="O157" s="42">
        <f t="shared" si="219"/>
        <v>0.34300000000000003</v>
      </c>
      <c r="P157" s="41" t="s">
        <v>30</v>
      </c>
      <c r="Q157" s="42">
        <f t="shared" si="220"/>
        <v>-0.34300000000000003</v>
      </c>
      <c r="R157" s="41" t="s">
        <v>30</v>
      </c>
      <c r="S157" s="93">
        <f t="shared" si="221"/>
        <v>-1</v>
      </c>
      <c r="T157" s="47" t="s">
        <v>1100</v>
      </c>
    </row>
    <row r="158" spans="1:20" ht="47.25" x14ac:dyDescent="0.25">
      <c r="A158" s="39" t="s">
        <v>277</v>
      </c>
      <c r="B158" s="54" t="s">
        <v>301</v>
      </c>
      <c r="C158" s="41" t="s">
        <v>302</v>
      </c>
      <c r="D158" s="42">
        <v>0</v>
      </c>
      <c r="E158" s="42">
        <v>0.33500000000000002</v>
      </c>
      <c r="F158" s="41" t="s">
        <v>30</v>
      </c>
      <c r="G158" s="43">
        <v>0</v>
      </c>
      <c r="H158" s="41" t="s">
        <v>30</v>
      </c>
      <c r="I158" s="43">
        <f t="shared" si="218"/>
        <v>0.33500000000000002</v>
      </c>
      <c r="J158" s="41" t="s">
        <v>30</v>
      </c>
      <c r="K158" s="42">
        <v>0.33500000000000002</v>
      </c>
      <c r="L158" s="41" t="s">
        <v>30</v>
      </c>
      <c r="M158" s="42">
        <v>0.33500000000000002</v>
      </c>
      <c r="N158" s="41" t="s">
        <v>30</v>
      </c>
      <c r="O158" s="42">
        <f t="shared" si="219"/>
        <v>0</v>
      </c>
      <c r="P158" s="41" t="s">
        <v>30</v>
      </c>
      <c r="Q158" s="42">
        <f t="shared" si="220"/>
        <v>0</v>
      </c>
      <c r="R158" s="41" t="s">
        <v>30</v>
      </c>
      <c r="S158" s="93">
        <f t="shared" si="221"/>
        <v>0</v>
      </c>
      <c r="T158" s="47" t="s">
        <v>30</v>
      </c>
    </row>
    <row r="159" spans="1:20" ht="47.25" x14ac:dyDescent="0.25">
      <c r="A159" s="39" t="s">
        <v>277</v>
      </c>
      <c r="B159" s="54" t="s">
        <v>303</v>
      </c>
      <c r="C159" s="41" t="s">
        <v>304</v>
      </c>
      <c r="D159" s="42">
        <v>0</v>
      </c>
      <c r="E159" s="42">
        <v>0.52701999999999993</v>
      </c>
      <c r="F159" s="41" t="s">
        <v>30</v>
      </c>
      <c r="G159" s="43">
        <v>0</v>
      </c>
      <c r="H159" s="41" t="s">
        <v>30</v>
      </c>
      <c r="I159" s="43">
        <f t="shared" si="218"/>
        <v>0.52701999999999993</v>
      </c>
      <c r="J159" s="41" t="s">
        <v>30</v>
      </c>
      <c r="K159" s="42">
        <v>0.52701999999999993</v>
      </c>
      <c r="L159" s="41" t="s">
        <v>30</v>
      </c>
      <c r="M159" s="42">
        <v>0.52701999999999993</v>
      </c>
      <c r="N159" s="41" t="s">
        <v>30</v>
      </c>
      <c r="O159" s="42">
        <f t="shared" si="219"/>
        <v>0</v>
      </c>
      <c r="P159" s="41" t="s">
        <v>30</v>
      </c>
      <c r="Q159" s="42">
        <f t="shared" si="220"/>
        <v>0</v>
      </c>
      <c r="R159" s="41" t="s">
        <v>30</v>
      </c>
      <c r="S159" s="93">
        <f t="shared" si="221"/>
        <v>0</v>
      </c>
      <c r="T159" s="47" t="s">
        <v>30</v>
      </c>
    </row>
    <row r="160" spans="1:20" ht="47.25" x14ac:dyDescent="0.25">
      <c r="A160" s="39" t="s">
        <v>277</v>
      </c>
      <c r="B160" s="54" t="s">
        <v>305</v>
      </c>
      <c r="C160" s="49" t="s">
        <v>306</v>
      </c>
      <c r="D160" s="42">
        <v>0</v>
      </c>
      <c r="E160" s="42">
        <v>0.58440000000000003</v>
      </c>
      <c r="F160" s="41" t="s">
        <v>30</v>
      </c>
      <c r="G160" s="43">
        <v>0</v>
      </c>
      <c r="H160" s="41" t="s">
        <v>30</v>
      </c>
      <c r="I160" s="43">
        <f t="shared" si="218"/>
        <v>0.58440000000000003</v>
      </c>
      <c r="J160" s="41" t="s">
        <v>30</v>
      </c>
      <c r="K160" s="42">
        <v>0.58440000000000003</v>
      </c>
      <c r="L160" s="41" t="s">
        <v>30</v>
      </c>
      <c r="M160" s="42">
        <v>0.58440000000000003</v>
      </c>
      <c r="N160" s="41" t="s">
        <v>30</v>
      </c>
      <c r="O160" s="42">
        <f t="shared" si="219"/>
        <v>0</v>
      </c>
      <c r="P160" s="41" t="s">
        <v>30</v>
      </c>
      <c r="Q160" s="42">
        <f t="shared" si="220"/>
        <v>0</v>
      </c>
      <c r="R160" s="41" t="s">
        <v>30</v>
      </c>
      <c r="S160" s="93">
        <f t="shared" si="221"/>
        <v>0</v>
      </c>
      <c r="T160" s="47" t="s">
        <v>30</v>
      </c>
    </row>
    <row r="161" spans="1:20" ht="63" x14ac:dyDescent="0.25">
      <c r="A161" s="39" t="s">
        <v>277</v>
      </c>
      <c r="B161" s="54" t="s">
        <v>307</v>
      </c>
      <c r="C161" s="49" t="s">
        <v>308</v>
      </c>
      <c r="D161" s="42">
        <v>0</v>
      </c>
      <c r="E161" s="42">
        <v>0.12479999999999999</v>
      </c>
      <c r="F161" s="41" t="s">
        <v>30</v>
      </c>
      <c r="G161" s="43">
        <v>0</v>
      </c>
      <c r="H161" s="41" t="s">
        <v>30</v>
      </c>
      <c r="I161" s="43">
        <f t="shared" si="218"/>
        <v>0.12479999999999999</v>
      </c>
      <c r="J161" s="41" t="s">
        <v>30</v>
      </c>
      <c r="K161" s="42">
        <v>0.12479999999999999</v>
      </c>
      <c r="L161" s="41" t="s">
        <v>30</v>
      </c>
      <c r="M161" s="42">
        <v>0.12479999999999999</v>
      </c>
      <c r="N161" s="41" t="s">
        <v>30</v>
      </c>
      <c r="O161" s="42">
        <f t="shared" si="219"/>
        <v>0</v>
      </c>
      <c r="P161" s="41" t="s">
        <v>30</v>
      </c>
      <c r="Q161" s="42">
        <f t="shared" si="220"/>
        <v>0</v>
      </c>
      <c r="R161" s="41" t="s">
        <v>30</v>
      </c>
      <c r="S161" s="93">
        <f t="shared" si="221"/>
        <v>0</v>
      </c>
      <c r="T161" s="47" t="s">
        <v>30</v>
      </c>
    </row>
    <row r="162" spans="1:20" ht="47.25" x14ac:dyDescent="0.25">
      <c r="A162" s="39" t="s">
        <v>277</v>
      </c>
      <c r="B162" s="54" t="s">
        <v>309</v>
      </c>
      <c r="C162" s="49" t="s">
        <v>310</v>
      </c>
      <c r="D162" s="42">
        <v>0</v>
      </c>
      <c r="E162" s="42">
        <v>0.52387582999999993</v>
      </c>
      <c r="F162" s="41" t="s">
        <v>30</v>
      </c>
      <c r="G162" s="43">
        <v>0</v>
      </c>
      <c r="H162" s="41" t="s">
        <v>30</v>
      </c>
      <c r="I162" s="43">
        <f t="shared" si="218"/>
        <v>0.52387582999999993</v>
      </c>
      <c r="J162" s="41" t="s">
        <v>30</v>
      </c>
      <c r="K162" s="42">
        <v>0.52387582999999993</v>
      </c>
      <c r="L162" s="41" t="s">
        <v>30</v>
      </c>
      <c r="M162" s="42">
        <v>0.52387600000000001</v>
      </c>
      <c r="N162" s="41" t="s">
        <v>30</v>
      </c>
      <c r="O162" s="42">
        <f t="shared" si="219"/>
        <v>-1.7000000007705296E-7</v>
      </c>
      <c r="P162" s="41" t="s">
        <v>30</v>
      </c>
      <c r="Q162" s="42">
        <f t="shared" si="220"/>
        <v>1.7000000007705296E-7</v>
      </c>
      <c r="R162" s="41" t="s">
        <v>30</v>
      </c>
      <c r="S162" s="93">
        <f t="shared" si="221"/>
        <v>3.2450437745343772E-7</v>
      </c>
      <c r="T162" s="47" t="s">
        <v>30</v>
      </c>
    </row>
    <row r="163" spans="1:20" ht="47.25" x14ac:dyDescent="0.25">
      <c r="A163" s="39" t="s">
        <v>277</v>
      </c>
      <c r="B163" s="54" t="s">
        <v>311</v>
      </c>
      <c r="C163" s="49" t="s">
        <v>312</v>
      </c>
      <c r="D163" s="42">
        <v>0</v>
      </c>
      <c r="E163" s="42">
        <v>0.35299999999999998</v>
      </c>
      <c r="F163" s="41" t="s">
        <v>30</v>
      </c>
      <c r="G163" s="43">
        <v>0</v>
      </c>
      <c r="H163" s="41" t="s">
        <v>30</v>
      </c>
      <c r="I163" s="43">
        <f t="shared" si="218"/>
        <v>0.35299999999999998</v>
      </c>
      <c r="J163" s="41" t="s">
        <v>30</v>
      </c>
      <c r="K163" s="42">
        <v>0.35299999999999998</v>
      </c>
      <c r="L163" s="41" t="s">
        <v>30</v>
      </c>
      <c r="M163" s="42">
        <v>0.35299999999999998</v>
      </c>
      <c r="N163" s="41" t="s">
        <v>30</v>
      </c>
      <c r="O163" s="42">
        <f t="shared" si="219"/>
        <v>0</v>
      </c>
      <c r="P163" s="41" t="s">
        <v>30</v>
      </c>
      <c r="Q163" s="42">
        <f t="shared" si="220"/>
        <v>0</v>
      </c>
      <c r="R163" s="41" t="s">
        <v>30</v>
      </c>
      <c r="S163" s="93">
        <f t="shared" si="221"/>
        <v>0</v>
      </c>
      <c r="T163" s="47" t="s">
        <v>30</v>
      </c>
    </row>
    <row r="164" spans="1:20" ht="47.25" x14ac:dyDescent="0.25">
      <c r="A164" s="39" t="s">
        <v>277</v>
      </c>
      <c r="B164" s="54" t="s">
        <v>313</v>
      </c>
      <c r="C164" s="49" t="s">
        <v>314</v>
      </c>
      <c r="D164" s="42">
        <v>0</v>
      </c>
      <c r="E164" s="42">
        <v>0.59899999999999998</v>
      </c>
      <c r="F164" s="41" t="s">
        <v>30</v>
      </c>
      <c r="G164" s="43">
        <v>0</v>
      </c>
      <c r="H164" s="41" t="s">
        <v>30</v>
      </c>
      <c r="I164" s="43">
        <f t="shared" si="218"/>
        <v>0.59899999999999998</v>
      </c>
      <c r="J164" s="41" t="s">
        <v>30</v>
      </c>
      <c r="K164" s="42">
        <v>0.59899999999999998</v>
      </c>
      <c r="L164" s="41" t="s">
        <v>30</v>
      </c>
      <c r="M164" s="42">
        <v>0.59899999999999998</v>
      </c>
      <c r="N164" s="41" t="s">
        <v>30</v>
      </c>
      <c r="O164" s="42">
        <f t="shared" si="219"/>
        <v>0</v>
      </c>
      <c r="P164" s="41" t="s">
        <v>30</v>
      </c>
      <c r="Q164" s="42">
        <f t="shared" si="220"/>
        <v>0</v>
      </c>
      <c r="R164" s="41" t="s">
        <v>30</v>
      </c>
      <c r="S164" s="93">
        <f t="shared" si="221"/>
        <v>0</v>
      </c>
      <c r="T164" s="47" t="s">
        <v>30</v>
      </c>
    </row>
    <row r="165" spans="1:20" ht="47.25" x14ac:dyDescent="0.25">
      <c r="A165" s="39" t="s">
        <v>277</v>
      </c>
      <c r="B165" s="54" t="s">
        <v>315</v>
      </c>
      <c r="C165" s="49" t="s">
        <v>316</v>
      </c>
      <c r="D165" s="42">
        <v>0</v>
      </c>
      <c r="E165" s="42">
        <v>8.8999999999999996E-2</v>
      </c>
      <c r="F165" s="41" t="s">
        <v>30</v>
      </c>
      <c r="G165" s="43">
        <v>0</v>
      </c>
      <c r="H165" s="41" t="s">
        <v>30</v>
      </c>
      <c r="I165" s="43">
        <f t="shared" si="218"/>
        <v>8.8999999999999996E-2</v>
      </c>
      <c r="J165" s="41" t="s">
        <v>30</v>
      </c>
      <c r="K165" s="42">
        <v>8.8999999999999996E-2</v>
      </c>
      <c r="L165" s="41" t="s">
        <v>30</v>
      </c>
      <c r="M165" s="42">
        <v>8.8999999999999996E-2</v>
      </c>
      <c r="N165" s="41" t="s">
        <v>30</v>
      </c>
      <c r="O165" s="42">
        <f t="shared" si="219"/>
        <v>0</v>
      </c>
      <c r="P165" s="41" t="s">
        <v>30</v>
      </c>
      <c r="Q165" s="42">
        <f t="shared" si="220"/>
        <v>0</v>
      </c>
      <c r="R165" s="41" t="s">
        <v>30</v>
      </c>
      <c r="S165" s="93">
        <f t="shared" si="221"/>
        <v>0</v>
      </c>
      <c r="T165" s="47" t="s">
        <v>30</v>
      </c>
    </row>
    <row r="166" spans="1:20" ht="31.5" x14ac:dyDescent="0.25">
      <c r="A166" s="39" t="s">
        <v>277</v>
      </c>
      <c r="B166" s="54" t="s">
        <v>317</v>
      </c>
      <c r="C166" s="41" t="s">
        <v>318</v>
      </c>
      <c r="D166" s="42">
        <v>0</v>
      </c>
      <c r="E166" s="42">
        <v>7.7090000000000006E-2</v>
      </c>
      <c r="F166" s="41" t="s">
        <v>30</v>
      </c>
      <c r="G166" s="43">
        <v>0</v>
      </c>
      <c r="H166" s="41" t="s">
        <v>30</v>
      </c>
      <c r="I166" s="43">
        <f t="shared" si="218"/>
        <v>7.7090000000000006E-2</v>
      </c>
      <c r="J166" s="41" t="s">
        <v>30</v>
      </c>
      <c r="K166" s="42">
        <v>7.7090000000000006E-2</v>
      </c>
      <c r="L166" s="41" t="s">
        <v>30</v>
      </c>
      <c r="M166" s="42">
        <v>7.7090000000000006E-2</v>
      </c>
      <c r="N166" s="41" t="s">
        <v>30</v>
      </c>
      <c r="O166" s="42">
        <f t="shared" si="219"/>
        <v>0</v>
      </c>
      <c r="P166" s="41" t="s">
        <v>30</v>
      </c>
      <c r="Q166" s="42">
        <f t="shared" si="220"/>
        <v>0</v>
      </c>
      <c r="R166" s="41" t="s">
        <v>30</v>
      </c>
      <c r="S166" s="93">
        <f t="shared" si="221"/>
        <v>0</v>
      </c>
      <c r="T166" s="47" t="s">
        <v>30</v>
      </c>
    </row>
    <row r="167" spans="1:20" ht="31.5" x14ac:dyDescent="0.25">
      <c r="A167" s="39" t="s">
        <v>277</v>
      </c>
      <c r="B167" s="54" t="s">
        <v>319</v>
      </c>
      <c r="C167" s="49" t="s">
        <v>320</v>
      </c>
      <c r="D167" s="42">
        <v>0</v>
      </c>
      <c r="E167" s="42">
        <v>7.5717500000000007E-2</v>
      </c>
      <c r="F167" s="41" t="s">
        <v>30</v>
      </c>
      <c r="G167" s="43">
        <v>0</v>
      </c>
      <c r="H167" s="41" t="s">
        <v>30</v>
      </c>
      <c r="I167" s="43">
        <f t="shared" si="218"/>
        <v>7.5717500000000007E-2</v>
      </c>
      <c r="J167" s="41" t="s">
        <v>30</v>
      </c>
      <c r="K167" s="42">
        <v>7.5717500000000007E-2</v>
      </c>
      <c r="L167" s="41" t="s">
        <v>30</v>
      </c>
      <c r="M167" s="42">
        <v>7.5718000000000008E-2</v>
      </c>
      <c r="N167" s="41" t="s">
        <v>30</v>
      </c>
      <c r="O167" s="42">
        <f t="shared" si="219"/>
        <v>-5.0000000000050004E-7</v>
      </c>
      <c r="P167" s="41" t="s">
        <v>30</v>
      </c>
      <c r="Q167" s="42">
        <f t="shared" si="220"/>
        <v>5.0000000000050004E-7</v>
      </c>
      <c r="R167" s="41" t="s">
        <v>30</v>
      </c>
      <c r="S167" s="93">
        <f t="shared" si="221"/>
        <v>6.6034932479347577E-6</v>
      </c>
      <c r="T167" s="47" t="s">
        <v>30</v>
      </c>
    </row>
    <row r="168" spans="1:20" ht="31.5" x14ac:dyDescent="0.25">
      <c r="A168" s="39" t="s">
        <v>277</v>
      </c>
      <c r="B168" s="54" t="s">
        <v>321</v>
      </c>
      <c r="C168" s="49" t="s">
        <v>322</v>
      </c>
      <c r="D168" s="42">
        <v>0</v>
      </c>
      <c r="E168" s="42">
        <v>0.39181666999999998</v>
      </c>
      <c r="F168" s="41" t="s">
        <v>30</v>
      </c>
      <c r="G168" s="43">
        <v>0</v>
      </c>
      <c r="H168" s="41" t="s">
        <v>30</v>
      </c>
      <c r="I168" s="43">
        <f t="shared" si="218"/>
        <v>0.39181666999999998</v>
      </c>
      <c r="J168" s="41" t="s">
        <v>30</v>
      </c>
      <c r="K168" s="42">
        <v>0.39181666999999998</v>
      </c>
      <c r="L168" s="41" t="s">
        <v>30</v>
      </c>
      <c r="M168" s="42">
        <v>0.2165</v>
      </c>
      <c r="N168" s="41" t="s">
        <v>30</v>
      </c>
      <c r="O168" s="42">
        <f t="shared" si="219"/>
        <v>0.17531666999999998</v>
      </c>
      <c r="P168" s="41" t="s">
        <v>30</v>
      </c>
      <c r="Q168" s="42">
        <f t="shared" si="220"/>
        <v>-0.17531666999999998</v>
      </c>
      <c r="R168" s="41" t="s">
        <v>30</v>
      </c>
      <c r="S168" s="93">
        <f t="shared" si="221"/>
        <v>-0.44744566381006706</v>
      </c>
      <c r="T168" s="47" t="s">
        <v>1099</v>
      </c>
    </row>
    <row r="169" spans="1:20" ht="31.5" x14ac:dyDescent="0.25">
      <c r="A169" s="39" t="s">
        <v>277</v>
      </c>
      <c r="B169" s="54" t="s">
        <v>323</v>
      </c>
      <c r="C169" s="49" t="s">
        <v>324</v>
      </c>
      <c r="D169" s="42">
        <v>0</v>
      </c>
      <c r="E169" s="42">
        <v>9.8479999999999998E-2</v>
      </c>
      <c r="F169" s="41" t="s">
        <v>30</v>
      </c>
      <c r="G169" s="43">
        <v>0</v>
      </c>
      <c r="H169" s="41" t="s">
        <v>30</v>
      </c>
      <c r="I169" s="43">
        <f t="shared" si="218"/>
        <v>9.8479999999999998E-2</v>
      </c>
      <c r="J169" s="41" t="s">
        <v>30</v>
      </c>
      <c r="K169" s="42">
        <v>9.8479999999999998E-2</v>
      </c>
      <c r="L169" s="41" t="s">
        <v>30</v>
      </c>
      <c r="M169" s="42">
        <v>9.8479999999999998E-2</v>
      </c>
      <c r="N169" s="41" t="s">
        <v>30</v>
      </c>
      <c r="O169" s="42">
        <f t="shared" si="219"/>
        <v>0</v>
      </c>
      <c r="P169" s="41" t="s">
        <v>30</v>
      </c>
      <c r="Q169" s="42">
        <f t="shared" si="220"/>
        <v>0</v>
      </c>
      <c r="R169" s="41" t="s">
        <v>30</v>
      </c>
      <c r="S169" s="93">
        <f t="shared" si="221"/>
        <v>0</v>
      </c>
      <c r="T169" s="47" t="s">
        <v>30</v>
      </c>
    </row>
    <row r="170" spans="1:20" ht="31.5" x14ac:dyDescent="0.25">
      <c r="A170" s="39" t="s">
        <v>277</v>
      </c>
      <c r="B170" s="54" t="s">
        <v>325</v>
      </c>
      <c r="C170" s="49" t="s">
        <v>326</v>
      </c>
      <c r="D170" s="42">
        <v>0</v>
      </c>
      <c r="E170" s="42">
        <v>7.7090000000000006E-2</v>
      </c>
      <c r="F170" s="41" t="s">
        <v>30</v>
      </c>
      <c r="G170" s="43">
        <v>0</v>
      </c>
      <c r="H170" s="41" t="s">
        <v>30</v>
      </c>
      <c r="I170" s="43">
        <f t="shared" si="218"/>
        <v>7.7090000000000006E-2</v>
      </c>
      <c r="J170" s="41" t="s">
        <v>30</v>
      </c>
      <c r="K170" s="42">
        <v>7.7090000000000006E-2</v>
      </c>
      <c r="L170" s="41" t="s">
        <v>30</v>
      </c>
      <c r="M170" s="42">
        <v>7.7090000000000006E-2</v>
      </c>
      <c r="N170" s="41" t="s">
        <v>30</v>
      </c>
      <c r="O170" s="42">
        <f t="shared" si="219"/>
        <v>0</v>
      </c>
      <c r="P170" s="41" t="s">
        <v>30</v>
      </c>
      <c r="Q170" s="42">
        <f t="shared" si="220"/>
        <v>0</v>
      </c>
      <c r="R170" s="41" t="s">
        <v>30</v>
      </c>
      <c r="S170" s="93">
        <f t="shared" si="221"/>
        <v>0</v>
      </c>
      <c r="T170" s="47" t="s">
        <v>30</v>
      </c>
    </row>
    <row r="171" spans="1:20" ht="47.25" x14ac:dyDescent="0.25">
      <c r="A171" s="39" t="s">
        <v>277</v>
      </c>
      <c r="B171" s="54" t="s">
        <v>327</v>
      </c>
      <c r="C171" s="49" t="s">
        <v>328</v>
      </c>
      <c r="D171" s="42">
        <v>0</v>
      </c>
      <c r="E171" s="42">
        <v>0.16151667</v>
      </c>
      <c r="F171" s="41" t="s">
        <v>30</v>
      </c>
      <c r="G171" s="43">
        <v>0</v>
      </c>
      <c r="H171" s="41" t="s">
        <v>30</v>
      </c>
      <c r="I171" s="43">
        <f t="shared" si="218"/>
        <v>0.16151667</v>
      </c>
      <c r="J171" s="41" t="s">
        <v>30</v>
      </c>
      <c r="K171" s="42">
        <v>0.16151667</v>
      </c>
      <c r="L171" s="41" t="s">
        <v>30</v>
      </c>
      <c r="M171" s="42">
        <v>0.16152</v>
      </c>
      <c r="N171" s="41" t="s">
        <v>30</v>
      </c>
      <c r="O171" s="42">
        <f t="shared" si="219"/>
        <v>-3.3299999999958363E-6</v>
      </c>
      <c r="P171" s="41" t="s">
        <v>30</v>
      </c>
      <c r="Q171" s="42">
        <f t="shared" si="220"/>
        <v>3.3299999999958363E-6</v>
      </c>
      <c r="R171" s="41" t="s">
        <v>30</v>
      </c>
      <c r="S171" s="93">
        <f t="shared" si="221"/>
        <v>2.0617066956592383E-5</v>
      </c>
      <c r="T171" s="47" t="s">
        <v>30</v>
      </c>
    </row>
    <row r="172" spans="1:20" ht="31.5" x14ac:dyDescent="0.25">
      <c r="A172" s="39" t="s">
        <v>277</v>
      </c>
      <c r="B172" s="54" t="s">
        <v>329</v>
      </c>
      <c r="C172" s="49" t="s">
        <v>330</v>
      </c>
      <c r="D172" s="42">
        <v>0</v>
      </c>
      <c r="E172" s="42">
        <v>9.4236670000000008E-2</v>
      </c>
      <c r="F172" s="41" t="s">
        <v>30</v>
      </c>
      <c r="G172" s="43">
        <v>0</v>
      </c>
      <c r="H172" s="41" t="s">
        <v>30</v>
      </c>
      <c r="I172" s="43">
        <f t="shared" si="218"/>
        <v>9.4236670000000008E-2</v>
      </c>
      <c r="J172" s="41" t="s">
        <v>30</v>
      </c>
      <c r="K172" s="42">
        <v>9.4236670000000008E-2</v>
      </c>
      <c r="L172" s="41" t="s">
        <v>30</v>
      </c>
      <c r="M172" s="42">
        <v>9.4237000000000001E-2</v>
      </c>
      <c r="N172" s="41" t="s">
        <v>30</v>
      </c>
      <c r="O172" s="42">
        <f t="shared" si="219"/>
        <v>-3.2999999999283602E-7</v>
      </c>
      <c r="P172" s="41" t="s">
        <v>30</v>
      </c>
      <c r="Q172" s="42">
        <f t="shared" si="220"/>
        <v>3.2999999999283602E-7</v>
      </c>
      <c r="R172" s="41" t="s">
        <v>30</v>
      </c>
      <c r="S172" s="93">
        <f t="shared" si="221"/>
        <v>3.5018215307569337E-6</v>
      </c>
      <c r="T172" s="47" t="s">
        <v>30</v>
      </c>
    </row>
    <row r="173" spans="1:20" ht="31.5" x14ac:dyDescent="0.25">
      <c r="A173" s="39" t="s">
        <v>277</v>
      </c>
      <c r="B173" s="54" t="s">
        <v>331</v>
      </c>
      <c r="C173" s="49" t="s">
        <v>332</v>
      </c>
      <c r="D173" s="42">
        <v>0</v>
      </c>
      <c r="E173" s="42">
        <v>9.9900000000000003E-2</v>
      </c>
      <c r="F173" s="41" t="s">
        <v>30</v>
      </c>
      <c r="G173" s="43">
        <v>0</v>
      </c>
      <c r="H173" s="41" t="s">
        <v>30</v>
      </c>
      <c r="I173" s="43">
        <f t="shared" si="218"/>
        <v>9.9900000000000003E-2</v>
      </c>
      <c r="J173" s="41" t="s">
        <v>30</v>
      </c>
      <c r="K173" s="42">
        <v>9.9900000000000003E-2</v>
      </c>
      <c r="L173" s="41" t="s">
        <v>30</v>
      </c>
      <c r="M173" s="42">
        <v>9.9900000000000003E-2</v>
      </c>
      <c r="N173" s="41" t="s">
        <v>30</v>
      </c>
      <c r="O173" s="42">
        <f t="shared" si="219"/>
        <v>0</v>
      </c>
      <c r="P173" s="41" t="s">
        <v>30</v>
      </c>
      <c r="Q173" s="42">
        <f t="shared" si="220"/>
        <v>0</v>
      </c>
      <c r="R173" s="41" t="s">
        <v>30</v>
      </c>
      <c r="S173" s="93">
        <f t="shared" si="221"/>
        <v>0</v>
      </c>
      <c r="T173" s="47" t="s">
        <v>30</v>
      </c>
    </row>
    <row r="174" spans="1:20" ht="31.5" x14ac:dyDescent="0.25">
      <c r="A174" s="39" t="s">
        <v>277</v>
      </c>
      <c r="B174" s="54" t="s">
        <v>333</v>
      </c>
      <c r="C174" s="49" t="s">
        <v>334</v>
      </c>
      <c r="D174" s="42">
        <v>0</v>
      </c>
      <c r="E174" s="42">
        <v>7.7090000000000006E-2</v>
      </c>
      <c r="F174" s="41" t="s">
        <v>30</v>
      </c>
      <c r="G174" s="43">
        <v>0</v>
      </c>
      <c r="H174" s="41" t="s">
        <v>30</v>
      </c>
      <c r="I174" s="43">
        <f t="shared" si="218"/>
        <v>7.7090000000000006E-2</v>
      </c>
      <c r="J174" s="41" t="s">
        <v>30</v>
      </c>
      <c r="K174" s="42">
        <v>7.7090000000000006E-2</v>
      </c>
      <c r="L174" s="41" t="s">
        <v>30</v>
      </c>
      <c r="M174" s="42">
        <v>7.7090000000000006E-2</v>
      </c>
      <c r="N174" s="41" t="s">
        <v>30</v>
      </c>
      <c r="O174" s="42">
        <f t="shared" si="219"/>
        <v>0</v>
      </c>
      <c r="P174" s="41" t="s">
        <v>30</v>
      </c>
      <c r="Q174" s="42">
        <f t="shared" si="220"/>
        <v>0</v>
      </c>
      <c r="R174" s="41" t="s">
        <v>30</v>
      </c>
      <c r="S174" s="93">
        <f t="shared" si="221"/>
        <v>0</v>
      </c>
      <c r="T174" s="47" t="s">
        <v>30</v>
      </c>
    </row>
    <row r="175" spans="1:20" ht="31.5" x14ac:dyDescent="0.25">
      <c r="A175" s="39" t="s">
        <v>277</v>
      </c>
      <c r="B175" s="54" t="s">
        <v>335</v>
      </c>
      <c r="C175" s="49" t="s">
        <v>336</v>
      </c>
      <c r="D175" s="42">
        <v>0</v>
      </c>
      <c r="E175" s="42">
        <v>0.13</v>
      </c>
      <c r="F175" s="41" t="s">
        <v>30</v>
      </c>
      <c r="G175" s="43">
        <v>0</v>
      </c>
      <c r="H175" s="41" t="s">
        <v>30</v>
      </c>
      <c r="I175" s="43">
        <f t="shared" si="218"/>
        <v>0.13</v>
      </c>
      <c r="J175" s="41" t="s">
        <v>30</v>
      </c>
      <c r="K175" s="42">
        <v>0.13</v>
      </c>
      <c r="L175" s="41" t="s">
        <v>30</v>
      </c>
      <c r="M175" s="42">
        <v>0.13</v>
      </c>
      <c r="N175" s="41" t="s">
        <v>30</v>
      </c>
      <c r="O175" s="42">
        <f t="shared" si="219"/>
        <v>0</v>
      </c>
      <c r="P175" s="41" t="s">
        <v>30</v>
      </c>
      <c r="Q175" s="42">
        <f t="shared" si="220"/>
        <v>0</v>
      </c>
      <c r="R175" s="41" t="s">
        <v>30</v>
      </c>
      <c r="S175" s="93">
        <f t="shared" si="221"/>
        <v>0</v>
      </c>
      <c r="T175" s="47" t="s">
        <v>30</v>
      </c>
    </row>
    <row r="176" spans="1:20" ht="63" x14ac:dyDescent="0.25">
      <c r="A176" s="39" t="s">
        <v>277</v>
      </c>
      <c r="B176" s="54" t="s">
        <v>337</v>
      </c>
      <c r="C176" s="49" t="s">
        <v>338</v>
      </c>
      <c r="D176" s="42">
        <v>0</v>
      </c>
      <c r="E176" s="42">
        <v>1.9</v>
      </c>
      <c r="F176" s="41" t="s">
        <v>30</v>
      </c>
      <c r="G176" s="43">
        <v>0</v>
      </c>
      <c r="H176" s="41" t="s">
        <v>30</v>
      </c>
      <c r="I176" s="43">
        <f t="shared" si="218"/>
        <v>1.9</v>
      </c>
      <c r="J176" s="41" t="s">
        <v>30</v>
      </c>
      <c r="K176" s="42">
        <v>1.9</v>
      </c>
      <c r="L176" s="41" t="s">
        <v>30</v>
      </c>
      <c r="M176" s="42">
        <v>1.9</v>
      </c>
      <c r="N176" s="41" t="s">
        <v>30</v>
      </c>
      <c r="O176" s="42">
        <f t="shared" si="219"/>
        <v>0</v>
      </c>
      <c r="P176" s="41" t="s">
        <v>30</v>
      </c>
      <c r="Q176" s="42">
        <f t="shared" si="220"/>
        <v>0</v>
      </c>
      <c r="R176" s="41" t="s">
        <v>30</v>
      </c>
      <c r="S176" s="93">
        <f t="shared" si="221"/>
        <v>0</v>
      </c>
      <c r="T176" s="47" t="s">
        <v>30</v>
      </c>
    </row>
    <row r="177" spans="1:20" ht="31.5" x14ac:dyDescent="0.25">
      <c r="A177" s="39" t="s">
        <v>277</v>
      </c>
      <c r="B177" s="54" t="s">
        <v>339</v>
      </c>
      <c r="C177" s="49" t="s">
        <v>340</v>
      </c>
      <c r="D177" s="42">
        <v>0</v>
      </c>
      <c r="E177" s="42">
        <v>0.58288125000000002</v>
      </c>
      <c r="F177" s="41" t="s">
        <v>30</v>
      </c>
      <c r="G177" s="43">
        <v>0</v>
      </c>
      <c r="H177" s="41" t="s">
        <v>30</v>
      </c>
      <c r="I177" s="43">
        <f t="shared" si="218"/>
        <v>0.58288125000000002</v>
      </c>
      <c r="J177" s="41" t="s">
        <v>30</v>
      </c>
      <c r="K177" s="42">
        <v>0.58288125000000002</v>
      </c>
      <c r="L177" s="41" t="s">
        <v>30</v>
      </c>
      <c r="M177" s="42">
        <v>0.66992024999999999</v>
      </c>
      <c r="N177" s="41" t="s">
        <v>30</v>
      </c>
      <c r="O177" s="42">
        <f t="shared" si="219"/>
        <v>-8.7038999999999977E-2</v>
      </c>
      <c r="P177" s="41" t="s">
        <v>30</v>
      </c>
      <c r="Q177" s="42">
        <f t="shared" si="220"/>
        <v>8.7038999999999977E-2</v>
      </c>
      <c r="R177" s="41" t="s">
        <v>30</v>
      </c>
      <c r="S177" s="93">
        <f t="shared" si="221"/>
        <v>0.14932544150287896</v>
      </c>
      <c r="T177" s="47" t="s">
        <v>1099</v>
      </c>
    </row>
    <row r="178" spans="1:20" ht="31.5" x14ac:dyDescent="0.25">
      <c r="A178" s="39" t="s">
        <v>277</v>
      </c>
      <c r="B178" s="54" t="s">
        <v>341</v>
      </c>
      <c r="C178" s="49" t="s">
        <v>342</v>
      </c>
      <c r="D178" s="42">
        <v>0</v>
      </c>
      <c r="E178" s="42">
        <v>0.23484825000000001</v>
      </c>
      <c r="F178" s="41" t="s">
        <v>30</v>
      </c>
      <c r="G178" s="43">
        <v>0</v>
      </c>
      <c r="H178" s="41" t="s">
        <v>30</v>
      </c>
      <c r="I178" s="43">
        <f t="shared" si="218"/>
        <v>0.23484825000000001</v>
      </c>
      <c r="J178" s="41" t="s">
        <v>30</v>
      </c>
      <c r="K178" s="42">
        <v>0.23484825000000001</v>
      </c>
      <c r="L178" s="41" t="s">
        <v>30</v>
      </c>
      <c r="M178" s="42">
        <v>0.26926375000000002</v>
      </c>
      <c r="N178" s="41" t="s">
        <v>30</v>
      </c>
      <c r="O178" s="42">
        <f t="shared" si="219"/>
        <v>-3.4415500000000016E-2</v>
      </c>
      <c r="P178" s="41" t="s">
        <v>30</v>
      </c>
      <c r="Q178" s="42">
        <f t="shared" si="220"/>
        <v>3.4415500000000016E-2</v>
      </c>
      <c r="R178" s="41" t="s">
        <v>30</v>
      </c>
      <c r="S178" s="93">
        <f t="shared" si="221"/>
        <v>0.14654356589840467</v>
      </c>
      <c r="T178" s="47" t="s">
        <v>1099</v>
      </c>
    </row>
    <row r="179" spans="1:20" ht="63" x14ac:dyDescent="0.25">
      <c r="A179" s="39" t="s">
        <v>277</v>
      </c>
      <c r="B179" s="54" t="s">
        <v>343</v>
      </c>
      <c r="C179" s="49" t="s">
        <v>344</v>
      </c>
      <c r="D179" s="42">
        <v>0</v>
      </c>
      <c r="E179" s="42">
        <v>24.998108330000001</v>
      </c>
      <c r="F179" s="41" t="s">
        <v>30</v>
      </c>
      <c r="G179" s="43">
        <v>0</v>
      </c>
      <c r="H179" s="41" t="s">
        <v>30</v>
      </c>
      <c r="I179" s="43">
        <f t="shared" si="218"/>
        <v>24.998108330000001</v>
      </c>
      <c r="J179" s="41" t="s">
        <v>30</v>
      </c>
      <c r="K179" s="42">
        <v>24.998108330000001</v>
      </c>
      <c r="L179" s="41" t="s">
        <v>30</v>
      </c>
      <c r="M179" s="42">
        <v>24.998112389999999</v>
      </c>
      <c r="N179" s="41" t="s">
        <v>30</v>
      </c>
      <c r="O179" s="42">
        <f t="shared" si="219"/>
        <v>-4.0599999984181068E-6</v>
      </c>
      <c r="P179" s="41" t="s">
        <v>30</v>
      </c>
      <c r="Q179" s="42">
        <f t="shared" si="220"/>
        <v>4.0599999984181068E-6</v>
      </c>
      <c r="R179" s="41" t="s">
        <v>30</v>
      </c>
      <c r="S179" s="93">
        <f t="shared" si="221"/>
        <v>1.6241228915492529E-7</v>
      </c>
      <c r="T179" s="47" t="s">
        <v>30</v>
      </c>
    </row>
    <row r="180" spans="1:20" ht="47.25" x14ac:dyDescent="0.25">
      <c r="A180" s="39" t="s">
        <v>277</v>
      </c>
      <c r="B180" s="54" t="s">
        <v>345</v>
      </c>
      <c r="C180" s="49" t="s">
        <v>346</v>
      </c>
      <c r="D180" s="42" t="s">
        <v>30</v>
      </c>
      <c r="E180" s="42" t="s">
        <v>30</v>
      </c>
      <c r="F180" s="41" t="s">
        <v>30</v>
      </c>
      <c r="G180" s="42" t="s">
        <v>30</v>
      </c>
      <c r="H180" s="41" t="s">
        <v>30</v>
      </c>
      <c r="I180" s="43" t="s">
        <v>30</v>
      </c>
      <c r="J180" s="41" t="s">
        <v>30</v>
      </c>
      <c r="K180" s="42" t="s">
        <v>30</v>
      </c>
      <c r="L180" s="41" t="s">
        <v>30</v>
      </c>
      <c r="M180" s="42">
        <v>0.34300000000000003</v>
      </c>
      <c r="N180" s="41" t="s">
        <v>30</v>
      </c>
      <c r="O180" s="42" t="s">
        <v>30</v>
      </c>
      <c r="P180" s="41" t="s">
        <v>30</v>
      </c>
      <c r="Q180" s="42" t="s">
        <v>30</v>
      </c>
      <c r="R180" s="41" t="s">
        <v>30</v>
      </c>
      <c r="S180" s="41" t="s">
        <v>30</v>
      </c>
      <c r="T180" s="47" t="s">
        <v>1101</v>
      </c>
    </row>
    <row r="181" spans="1:20" ht="47.25" x14ac:dyDescent="0.25">
      <c r="A181" s="39" t="s">
        <v>277</v>
      </c>
      <c r="B181" s="54" t="s">
        <v>347</v>
      </c>
      <c r="C181" s="49" t="s">
        <v>348</v>
      </c>
      <c r="D181" s="42" t="s">
        <v>30</v>
      </c>
      <c r="E181" s="42" t="s">
        <v>30</v>
      </c>
      <c r="F181" s="41" t="s">
        <v>30</v>
      </c>
      <c r="G181" s="42" t="s">
        <v>30</v>
      </c>
      <c r="H181" s="41" t="s">
        <v>30</v>
      </c>
      <c r="I181" s="43" t="s">
        <v>30</v>
      </c>
      <c r="J181" s="41" t="s">
        <v>30</v>
      </c>
      <c r="K181" s="42" t="s">
        <v>30</v>
      </c>
      <c r="L181" s="41" t="s">
        <v>30</v>
      </c>
      <c r="M181" s="42">
        <v>4.2976E-2</v>
      </c>
      <c r="N181" s="41" t="s">
        <v>30</v>
      </c>
      <c r="O181" s="42" t="s">
        <v>30</v>
      </c>
      <c r="P181" s="41" t="s">
        <v>30</v>
      </c>
      <c r="Q181" s="42" t="s">
        <v>30</v>
      </c>
      <c r="R181" s="41" t="s">
        <v>30</v>
      </c>
      <c r="S181" s="41" t="s">
        <v>30</v>
      </c>
      <c r="T181" s="47" t="s">
        <v>1102</v>
      </c>
    </row>
    <row r="182" spans="1:20" ht="63" x14ac:dyDescent="0.25">
      <c r="A182" s="39" t="s">
        <v>277</v>
      </c>
      <c r="B182" s="54" t="s">
        <v>349</v>
      </c>
      <c r="C182" s="49" t="s">
        <v>350</v>
      </c>
      <c r="D182" s="42" t="s">
        <v>30</v>
      </c>
      <c r="E182" s="42" t="s">
        <v>30</v>
      </c>
      <c r="F182" s="41" t="s">
        <v>30</v>
      </c>
      <c r="G182" s="42" t="s">
        <v>30</v>
      </c>
      <c r="H182" s="41" t="s">
        <v>30</v>
      </c>
      <c r="I182" s="43" t="s">
        <v>30</v>
      </c>
      <c r="J182" s="41" t="s">
        <v>30</v>
      </c>
      <c r="K182" s="42" t="s">
        <v>30</v>
      </c>
      <c r="L182" s="41" t="s">
        <v>30</v>
      </c>
      <c r="M182" s="42">
        <v>0.23400000000000001</v>
      </c>
      <c r="N182" s="41" t="s">
        <v>30</v>
      </c>
      <c r="O182" s="42" t="s">
        <v>30</v>
      </c>
      <c r="P182" s="41" t="s">
        <v>30</v>
      </c>
      <c r="Q182" s="42" t="s">
        <v>30</v>
      </c>
      <c r="R182" s="41" t="s">
        <v>30</v>
      </c>
      <c r="S182" s="41" t="s">
        <v>30</v>
      </c>
      <c r="T182" s="47" t="s">
        <v>1103</v>
      </c>
    </row>
    <row r="183" spans="1:20" ht="78.75" x14ac:dyDescent="0.25">
      <c r="A183" s="39" t="s">
        <v>277</v>
      </c>
      <c r="B183" s="54" t="s">
        <v>351</v>
      </c>
      <c r="C183" s="49" t="s">
        <v>352</v>
      </c>
      <c r="D183" s="42" t="s">
        <v>30</v>
      </c>
      <c r="E183" s="42" t="s">
        <v>30</v>
      </c>
      <c r="F183" s="41" t="s">
        <v>30</v>
      </c>
      <c r="G183" s="42" t="s">
        <v>30</v>
      </c>
      <c r="H183" s="41" t="s">
        <v>30</v>
      </c>
      <c r="I183" s="43" t="s">
        <v>30</v>
      </c>
      <c r="J183" s="41" t="s">
        <v>30</v>
      </c>
      <c r="K183" s="42" t="s">
        <v>30</v>
      </c>
      <c r="L183" s="41" t="s">
        <v>30</v>
      </c>
      <c r="M183" s="42">
        <v>5.2119370000000005E-2</v>
      </c>
      <c r="N183" s="41" t="s">
        <v>30</v>
      </c>
      <c r="O183" s="42" t="s">
        <v>30</v>
      </c>
      <c r="P183" s="41" t="s">
        <v>30</v>
      </c>
      <c r="Q183" s="42" t="s">
        <v>30</v>
      </c>
      <c r="R183" s="41" t="s">
        <v>30</v>
      </c>
      <c r="S183" s="41" t="s">
        <v>30</v>
      </c>
      <c r="T183" s="47" t="s">
        <v>1104</v>
      </c>
    </row>
    <row r="184" spans="1:20" ht="31.5" x14ac:dyDescent="0.25">
      <c r="A184" s="39" t="s">
        <v>277</v>
      </c>
      <c r="B184" s="54" t="s">
        <v>353</v>
      </c>
      <c r="C184" s="49" t="s">
        <v>354</v>
      </c>
      <c r="D184" s="42">
        <v>0</v>
      </c>
      <c r="E184" s="42">
        <v>7.6839000000000005E-2</v>
      </c>
      <c r="F184" s="41" t="s">
        <v>30</v>
      </c>
      <c r="G184" s="43">
        <v>0</v>
      </c>
      <c r="H184" s="41" t="s">
        <v>30</v>
      </c>
      <c r="I184" s="43">
        <f t="shared" si="218"/>
        <v>7.6839000000000005E-2</v>
      </c>
      <c r="J184" s="41" t="s">
        <v>30</v>
      </c>
      <c r="K184" s="42">
        <v>7.6839000000000005E-2</v>
      </c>
      <c r="L184" s="41" t="s">
        <v>30</v>
      </c>
      <c r="M184" s="42">
        <v>7.3613999999999999E-2</v>
      </c>
      <c r="N184" s="41" t="s">
        <v>30</v>
      </c>
      <c r="O184" s="42">
        <f t="shared" si="219"/>
        <v>3.2250000000000056E-3</v>
      </c>
      <c r="P184" s="41" t="s">
        <v>30</v>
      </c>
      <c r="Q184" s="42">
        <f t="shared" si="220"/>
        <v>-3.2250000000000056E-3</v>
      </c>
      <c r="R184" s="41" t="s">
        <v>30</v>
      </c>
      <c r="S184" s="93">
        <f t="shared" si="221"/>
        <v>-4.1970874165462919E-2</v>
      </c>
      <c r="T184" s="47" t="s">
        <v>30</v>
      </c>
    </row>
    <row r="185" spans="1:20" ht="47.25" x14ac:dyDescent="0.25">
      <c r="A185" s="39" t="s">
        <v>277</v>
      </c>
      <c r="B185" s="54" t="s">
        <v>355</v>
      </c>
      <c r="C185" s="49" t="s">
        <v>356</v>
      </c>
      <c r="D185" s="42">
        <v>0</v>
      </c>
      <c r="E185" s="42">
        <v>7.5075000000000003E-2</v>
      </c>
      <c r="F185" s="41" t="s">
        <v>30</v>
      </c>
      <c r="G185" s="43">
        <v>0</v>
      </c>
      <c r="H185" s="41" t="s">
        <v>30</v>
      </c>
      <c r="I185" s="43">
        <f t="shared" si="218"/>
        <v>7.5075000000000003E-2</v>
      </c>
      <c r="J185" s="41" t="s">
        <v>30</v>
      </c>
      <c r="K185" s="42">
        <v>7.5075000000000003E-2</v>
      </c>
      <c r="L185" s="41" t="s">
        <v>30</v>
      </c>
      <c r="M185" s="42">
        <v>7.1385999999999991E-2</v>
      </c>
      <c r="N185" s="41" t="s">
        <v>30</v>
      </c>
      <c r="O185" s="42">
        <f t="shared" si="219"/>
        <v>3.6890000000000117E-3</v>
      </c>
      <c r="P185" s="41" t="s">
        <v>30</v>
      </c>
      <c r="Q185" s="42">
        <f t="shared" si="220"/>
        <v>-3.6890000000000117E-3</v>
      </c>
      <c r="R185" s="41" t="s">
        <v>30</v>
      </c>
      <c r="S185" s="93">
        <f t="shared" si="221"/>
        <v>-4.9137529137529293E-2</v>
      </c>
      <c r="T185" s="47" t="s">
        <v>30</v>
      </c>
    </row>
    <row r="186" spans="1:20" ht="31.5" x14ac:dyDescent="0.25">
      <c r="A186" s="39" t="s">
        <v>277</v>
      </c>
      <c r="B186" s="54" t="s">
        <v>357</v>
      </c>
      <c r="C186" s="49" t="s">
        <v>358</v>
      </c>
      <c r="D186" s="42">
        <v>0</v>
      </c>
      <c r="E186" s="42">
        <v>1.262567</v>
      </c>
      <c r="F186" s="41" t="s">
        <v>30</v>
      </c>
      <c r="G186" s="43">
        <v>0.64974900000000002</v>
      </c>
      <c r="H186" s="41" t="s">
        <v>30</v>
      </c>
      <c r="I186" s="43">
        <f t="shared" si="218"/>
        <v>0.61281799999999997</v>
      </c>
      <c r="J186" s="41" t="s">
        <v>30</v>
      </c>
      <c r="K186" s="42">
        <v>0.61281799999999997</v>
      </c>
      <c r="L186" s="41" t="s">
        <v>30</v>
      </c>
      <c r="M186" s="42">
        <v>0.61281799999999997</v>
      </c>
      <c r="N186" s="41" t="s">
        <v>30</v>
      </c>
      <c r="O186" s="42">
        <f t="shared" si="219"/>
        <v>0</v>
      </c>
      <c r="P186" s="41" t="s">
        <v>30</v>
      </c>
      <c r="Q186" s="42">
        <f t="shared" si="220"/>
        <v>0</v>
      </c>
      <c r="R186" s="41" t="s">
        <v>30</v>
      </c>
      <c r="S186" s="93">
        <f t="shared" si="221"/>
        <v>0</v>
      </c>
      <c r="T186" s="47" t="s">
        <v>30</v>
      </c>
    </row>
    <row r="187" spans="1:20" ht="31.5" x14ac:dyDescent="0.25">
      <c r="A187" s="39" t="s">
        <v>277</v>
      </c>
      <c r="B187" s="54" t="s">
        <v>359</v>
      </c>
      <c r="C187" s="49" t="s">
        <v>360</v>
      </c>
      <c r="D187" s="42">
        <v>0</v>
      </c>
      <c r="E187" s="42">
        <v>3.08708333</v>
      </c>
      <c r="F187" s="41" t="s">
        <v>30</v>
      </c>
      <c r="G187" s="43">
        <v>0.91</v>
      </c>
      <c r="H187" s="41" t="s">
        <v>30</v>
      </c>
      <c r="I187" s="43">
        <f t="shared" si="218"/>
        <v>2.1770833299999999</v>
      </c>
      <c r="J187" s="41" t="s">
        <v>30</v>
      </c>
      <c r="K187" s="42">
        <v>0.97708333000000003</v>
      </c>
      <c r="L187" s="41" t="s">
        <v>30</v>
      </c>
      <c r="M187" s="42">
        <v>0.97708333000000003</v>
      </c>
      <c r="N187" s="41" t="s">
        <v>30</v>
      </c>
      <c r="O187" s="42">
        <f t="shared" si="219"/>
        <v>1.1999999999999997</v>
      </c>
      <c r="P187" s="41" t="s">
        <v>30</v>
      </c>
      <c r="Q187" s="42">
        <f t="shared" si="220"/>
        <v>0</v>
      </c>
      <c r="R187" s="41" t="s">
        <v>30</v>
      </c>
      <c r="S187" s="93">
        <f t="shared" si="221"/>
        <v>0</v>
      </c>
      <c r="T187" s="47" t="s">
        <v>30</v>
      </c>
    </row>
    <row r="188" spans="1:20" ht="31.5" x14ac:dyDescent="0.25">
      <c r="A188" s="39" t="s">
        <v>277</v>
      </c>
      <c r="B188" s="54" t="s">
        <v>361</v>
      </c>
      <c r="C188" s="49" t="s">
        <v>362</v>
      </c>
      <c r="D188" s="42">
        <v>0</v>
      </c>
      <c r="E188" s="42">
        <v>6.0072462300000007</v>
      </c>
      <c r="F188" s="41" t="s">
        <v>30</v>
      </c>
      <c r="G188" s="43">
        <v>0.73</v>
      </c>
      <c r="H188" s="41" t="s">
        <v>30</v>
      </c>
      <c r="I188" s="43">
        <f t="shared" si="218"/>
        <v>5.2772462300000011</v>
      </c>
      <c r="J188" s="41" t="s">
        <v>30</v>
      </c>
      <c r="K188" s="42">
        <v>0.71325000000000005</v>
      </c>
      <c r="L188" s="41" t="s">
        <v>30</v>
      </c>
      <c r="M188" s="42">
        <v>0.71325000000000005</v>
      </c>
      <c r="N188" s="41" t="s">
        <v>30</v>
      </c>
      <c r="O188" s="42">
        <f t="shared" si="219"/>
        <v>4.5639962300000008</v>
      </c>
      <c r="P188" s="41" t="s">
        <v>30</v>
      </c>
      <c r="Q188" s="42">
        <f t="shared" si="220"/>
        <v>0</v>
      </c>
      <c r="R188" s="41" t="s">
        <v>30</v>
      </c>
      <c r="S188" s="93">
        <f t="shared" si="221"/>
        <v>0</v>
      </c>
      <c r="T188" s="47" t="s">
        <v>30</v>
      </c>
    </row>
    <row r="189" spans="1:20" ht="31.5" x14ac:dyDescent="0.25">
      <c r="A189" s="39" t="s">
        <v>277</v>
      </c>
      <c r="B189" s="54" t="s">
        <v>363</v>
      </c>
      <c r="C189" s="49" t="s">
        <v>364</v>
      </c>
      <c r="D189" s="42">
        <v>0</v>
      </c>
      <c r="E189" s="42">
        <v>25.35</v>
      </c>
      <c r="F189" s="41" t="s">
        <v>30</v>
      </c>
      <c r="G189" s="43">
        <v>0</v>
      </c>
      <c r="H189" s="41" t="s">
        <v>30</v>
      </c>
      <c r="I189" s="43">
        <f t="shared" si="218"/>
        <v>25.35</v>
      </c>
      <c r="J189" s="41" t="s">
        <v>30</v>
      </c>
      <c r="K189" s="42">
        <v>12.35</v>
      </c>
      <c r="L189" s="41" t="s">
        <v>30</v>
      </c>
      <c r="M189" s="42">
        <v>7.5</v>
      </c>
      <c r="N189" s="41" t="s">
        <v>30</v>
      </c>
      <c r="O189" s="42">
        <f t="shared" si="219"/>
        <v>17.850000000000001</v>
      </c>
      <c r="P189" s="41" t="s">
        <v>30</v>
      </c>
      <c r="Q189" s="42">
        <f t="shared" si="220"/>
        <v>-4.8499999999999996</v>
      </c>
      <c r="R189" s="41" t="s">
        <v>30</v>
      </c>
      <c r="S189" s="93">
        <f t="shared" si="221"/>
        <v>-0.39271255060728744</v>
      </c>
      <c r="T189" s="47" t="s">
        <v>1083</v>
      </c>
    </row>
    <row r="190" spans="1:20" ht="31.5" x14ac:dyDescent="0.25">
      <c r="A190" s="39" t="s">
        <v>277</v>
      </c>
      <c r="B190" s="54" t="s">
        <v>365</v>
      </c>
      <c r="C190" s="49" t="s">
        <v>366</v>
      </c>
      <c r="D190" s="42">
        <v>0</v>
      </c>
      <c r="E190" s="42">
        <v>0.25</v>
      </c>
      <c r="F190" s="41" t="s">
        <v>30</v>
      </c>
      <c r="G190" s="43">
        <v>0</v>
      </c>
      <c r="H190" s="41" t="s">
        <v>30</v>
      </c>
      <c r="I190" s="43">
        <f t="shared" si="218"/>
        <v>0.25</v>
      </c>
      <c r="J190" s="41" t="s">
        <v>30</v>
      </c>
      <c r="K190" s="42">
        <v>0.25</v>
      </c>
      <c r="L190" s="41" t="s">
        <v>30</v>
      </c>
      <c r="M190" s="42">
        <v>0.24975</v>
      </c>
      <c r="N190" s="41" t="s">
        <v>30</v>
      </c>
      <c r="O190" s="42">
        <f t="shared" si="219"/>
        <v>2.5000000000000022E-4</v>
      </c>
      <c r="P190" s="41" t="s">
        <v>30</v>
      </c>
      <c r="Q190" s="42">
        <f t="shared" si="220"/>
        <v>-2.5000000000000022E-4</v>
      </c>
      <c r="R190" s="41" t="s">
        <v>30</v>
      </c>
      <c r="S190" s="93">
        <f t="shared" si="221"/>
        <v>-1.0000000000000009E-3</v>
      </c>
      <c r="T190" s="47" t="s">
        <v>30</v>
      </c>
    </row>
    <row r="191" spans="1:20" ht="47.25" x14ac:dyDescent="0.25">
      <c r="A191" s="39" t="s">
        <v>277</v>
      </c>
      <c r="B191" s="54" t="s">
        <v>367</v>
      </c>
      <c r="C191" s="49" t="s">
        <v>368</v>
      </c>
      <c r="D191" s="42">
        <v>0</v>
      </c>
      <c r="E191" s="42">
        <v>10.408479999999999</v>
      </c>
      <c r="F191" s="41" t="s">
        <v>30</v>
      </c>
      <c r="G191" s="43">
        <v>0</v>
      </c>
      <c r="H191" s="41" t="s">
        <v>30</v>
      </c>
      <c r="I191" s="43">
        <f t="shared" si="218"/>
        <v>10.408479999999999</v>
      </c>
      <c r="J191" s="41" t="s">
        <v>30</v>
      </c>
      <c r="K191" s="42">
        <v>5.3804799999999995</v>
      </c>
      <c r="L191" s="41" t="s">
        <v>30</v>
      </c>
      <c r="M191" s="42">
        <v>5.3804799999999995</v>
      </c>
      <c r="N191" s="41" t="s">
        <v>30</v>
      </c>
      <c r="O191" s="42">
        <f t="shared" si="219"/>
        <v>5.0279999999999996</v>
      </c>
      <c r="P191" s="41" t="s">
        <v>30</v>
      </c>
      <c r="Q191" s="42">
        <f t="shared" si="220"/>
        <v>0</v>
      </c>
      <c r="R191" s="41" t="s">
        <v>30</v>
      </c>
      <c r="S191" s="93">
        <f t="shared" si="221"/>
        <v>0</v>
      </c>
      <c r="T191" s="47" t="s">
        <v>30</v>
      </c>
    </row>
    <row r="192" spans="1:20" ht="47.25" x14ac:dyDescent="0.25">
      <c r="A192" s="39" t="s">
        <v>277</v>
      </c>
      <c r="B192" s="54" t="s">
        <v>369</v>
      </c>
      <c r="C192" s="49" t="s">
        <v>370</v>
      </c>
      <c r="D192" s="42">
        <v>0</v>
      </c>
      <c r="E192" s="42">
        <v>4.843261</v>
      </c>
      <c r="F192" s="41" t="s">
        <v>30</v>
      </c>
      <c r="G192" s="43">
        <v>0</v>
      </c>
      <c r="H192" s="41" t="s">
        <v>30</v>
      </c>
      <c r="I192" s="43">
        <f t="shared" si="218"/>
        <v>4.843261</v>
      </c>
      <c r="J192" s="41" t="s">
        <v>30</v>
      </c>
      <c r="K192" s="42">
        <v>4.843261</v>
      </c>
      <c r="L192" s="41" t="s">
        <v>30</v>
      </c>
      <c r="M192" s="42">
        <v>4.843261</v>
      </c>
      <c r="N192" s="41" t="s">
        <v>30</v>
      </c>
      <c r="O192" s="42">
        <f t="shared" si="219"/>
        <v>0</v>
      </c>
      <c r="P192" s="41" t="s">
        <v>30</v>
      </c>
      <c r="Q192" s="42">
        <f t="shared" si="220"/>
        <v>0</v>
      </c>
      <c r="R192" s="41" t="s">
        <v>30</v>
      </c>
      <c r="S192" s="93">
        <f t="shared" si="221"/>
        <v>0</v>
      </c>
      <c r="T192" s="47" t="s">
        <v>30</v>
      </c>
    </row>
    <row r="193" spans="1:20" ht="47.25" x14ac:dyDescent="0.25">
      <c r="A193" s="39" t="s">
        <v>277</v>
      </c>
      <c r="B193" s="54" t="s">
        <v>371</v>
      </c>
      <c r="C193" s="49" t="s">
        <v>372</v>
      </c>
      <c r="D193" s="42">
        <v>0</v>
      </c>
      <c r="E193" s="42">
        <v>5.572317</v>
      </c>
      <c r="F193" s="41" t="s">
        <v>30</v>
      </c>
      <c r="G193" s="43">
        <v>0</v>
      </c>
      <c r="H193" s="41" t="s">
        <v>30</v>
      </c>
      <c r="I193" s="43">
        <f t="shared" si="218"/>
        <v>5.572317</v>
      </c>
      <c r="J193" s="41" t="s">
        <v>30</v>
      </c>
      <c r="K193" s="42">
        <v>5.572317</v>
      </c>
      <c r="L193" s="41" t="s">
        <v>30</v>
      </c>
      <c r="M193" s="42">
        <v>5.572317</v>
      </c>
      <c r="N193" s="41" t="s">
        <v>30</v>
      </c>
      <c r="O193" s="42">
        <f t="shared" si="219"/>
        <v>0</v>
      </c>
      <c r="P193" s="41" t="s">
        <v>30</v>
      </c>
      <c r="Q193" s="42">
        <f t="shared" si="220"/>
        <v>0</v>
      </c>
      <c r="R193" s="41" t="s">
        <v>30</v>
      </c>
      <c r="S193" s="93">
        <f t="shared" si="221"/>
        <v>0</v>
      </c>
      <c r="T193" s="38" t="s">
        <v>30</v>
      </c>
    </row>
    <row r="194" spans="1:20" ht="63" x14ac:dyDescent="0.25">
      <c r="A194" s="41" t="s">
        <v>277</v>
      </c>
      <c r="B194" s="48" t="s">
        <v>373</v>
      </c>
      <c r="C194" s="41" t="s">
        <v>374</v>
      </c>
      <c r="D194" s="42">
        <v>0</v>
      </c>
      <c r="E194" s="42">
        <v>1.1379999999999999</v>
      </c>
      <c r="F194" s="41" t="s">
        <v>30</v>
      </c>
      <c r="G194" s="43">
        <v>0</v>
      </c>
      <c r="H194" s="41" t="s">
        <v>30</v>
      </c>
      <c r="I194" s="43">
        <f t="shared" si="218"/>
        <v>1.1379999999999999</v>
      </c>
      <c r="J194" s="41" t="s">
        <v>30</v>
      </c>
      <c r="K194" s="42">
        <v>0.34799999999999998</v>
      </c>
      <c r="L194" s="41" t="s">
        <v>30</v>
      </c>
      <c r="M194" s="42">
        <v>0.31885199999999997</v>
      </c>
      <c r="N194" s="41" t="s">
        <v>30</v>
      </c>
      <c r="O194" s="42">
        <f t="shared" si="219"/>
        <v>0.81914799999999999</v>
      </c>
      <c r="P194" s="41" t="s">
        <v>30</v>
      </c>
      <c r="Q194" s="42">
        <f t="shared" si="220"/>
        <v>-2.9148000000000007E-2</v>
      </c>
      <c r="R194" s="41" t="s">
        <v>30</v>
      </c>
      <c r="S194" s="93">
        <f t="shared" si="221"/>
        <v>-8.37586206896552E-2</v>
      </c>
      <c r="T194" s="38" t="s">
        <v>30</v>
      </c>
    </row>
    <row r="195" spans="1:20" ht="47.25" x14ac:dyDescent="0.25">
      <c r="A195" s="41" t="s">
        <v>277</v>
      </c>
      <c r="B195" s="48" t="s">
        <v>375</v>
      </c>
      <c r="C195" s="49" t="s">
        <v>376</v>
      </c>
      <c r="D195" s="42">
        <v>0</v>
      </c>
      <c r="E195" s="42">
        <v>16.321999999999999</v>
      </c>
      <c r="F195" s="41" t="s">
        <v>30</v>
      </c>
      <c r="G195" s="43">
        <v>0</v>
      </c>
      <c r="H195" s="41" t="s">
        <v>30</v>
      </c>
      <c r="I195" s="43">
        <f t="shared" si="218"/>
        <v>16.321999999999999</v>
      </c>
      <c r="J195" s="41" t="s">
        <v>30</v>
      </c>
      <c r="K195" s="42">
        <v>16.321999999999999</v>
      </c>
      <c r="L195" s="41" t="s">
        <v>30</v>
      </c>
      <c r="M195" s="42">
        <v>16.158000000000001</v>
      </c>
      <c r="N195" s="41" t="s">
        <v>30</v>
      </c>
      <c r="O195" s="42">
        <f t="shared" si="219"/>
        <v>0.16399999999999793</v>
      </c>
      <c r="P195" s="41" t="s">
        <v>30</v>
      </c>
      <c r="Q195" s="42">
        <f t="shared" si="220"/>
        <v>-0.16399999999999793</v>
      </c>
      <c r="R195" s="41" t="s">
        <v>30</v>
      </c>
      <c r="S195" s="93">
        <f t="shared" si="221"/>
        <v>-1.0047788261242368E-2</v>
      </c>
      <c r="T195" s="47" t="s">
        <v>30</v>
      </c>
    </row>
    <row r="196" spans="1:20" ht="47.25" x14ac:dyDescent="0.25">
      <c r="A196" s="41" t="s">
        <v>277</v>
      </c>
      <c r="B196" s="48" t="s">
        <v>377</v>
      </c>
      <c r="C196" s="49" t="s">
        <v>378</v>
      </c>
      <c r="D196" s="42">
        <v>0</v>
      </c>
      <c r="E196" s="42">
        <v>0.22254237000000002</v>
      </c>
      <c r="F196" s="41" t="s">
        <v>30</v>
      </c>
      <c r="G196" s="43">
        <v>0</v>
      </c>
      <c r="H196" s="41" t="s">
        <v>30</v>
      </c>
      <c r="I196" s="43">
        <f t="shared" si="218"/>
        <v>0.22254237000000002</v>
      </c>
      <c r="J196" s="41" t="s">
        <v>30</v>
      </c>
      <c r="K196" s="42">
        <v>0.22254237000000002</v>
      </c>
      <c r="L196" s="41" t="s">
        <v>30</v>
      </c>
      <c r="M196" s="42">
        <v>0.22254237000000002</v>
      </c>
      <c r="N196" s="41" t="s">
        <v>30</v>
      </c>
      <c r="O196" s="42">
        <f t="shared" si="219"/>
        <v>0</v>
      </c>
      <c r="P196" s="41" t="s">
        <v>30</v>
      </c>
      <c r="Q196" s="42">
        <f t="shared" si="220"/>
        <v>0</v>
      </c>
      <c r="R196" s="41" t="s">
        <v>30</v>
      </c>
      <c r="S196" s="93">
        <f t="shared" si="221"/>
        <v>0</v>
      </c>
      <c r="T196" s="47" t="s">
        <v>30</v>
      </c>
    </row>
    <row r="197" spans="1:20" ht="47.25" x14ac:dyDescent="0.25">
      <c r="A197" s="41" t="s">
        <v>277</v>
      </c>
      <c r="B197" s="48" t="s">
        <v>379</v>
      </c>
      <c r="C197" s="49" t="s">
        <v>380</v>
      </c>
      <c r="D197" s="42">
        <v>0</v>
      </c>
      <c r="E197" s="42">
        <v>0.9</v>
      </c>
      <c r="F197" s="41" t="s">
        <v>30</v>
      </c>
      <c r="G197" s="43">
        <v>0</v>
      </c>
      <c r="H197" s="41" t="s">
        <v>30</v>
      </c>
      <c r="I197" s="43">
        <f t="shared" si="218"/>
        <v>0.9</v>
      </c>
      <c r="J197" s="41" t="s">
        <v>30</v>
      </c>
      <c r="K197" s="42">
        <v>0.9</v>
      </c>
      <c r="L197" s="41" t="s">
        <v>30</v>
      </c>
      <c r="M197" s="42">
        <v>0</v>
      </c>
      <c r="N197" s="41" t="s">
        <v>30</v>
      </c>
      <c r="O197" s="42">
        <f t="shared" si="219"/>
        <v>0.9</v>
      </c>
      <c r="P197" s="41" t="s">
        <v>30</v>
      </c>
      <c r="Q197" s="42">
        <f t="shared" si="220"/>
        <v>-0.9</v>
      </c>
      <c r="R197" s="41" t="s">
        <v>30</v>
      </c>
      <c r="S197" s="93">
        <f t="shared" si="221"/>
        <v>-1</v>
      </c>
      <c r="T197" s="47" t="s">
        <v>1105</v>
      </c>
    </row>
    <row r="198" spans="1:20" ht="47.25" x14ac:dyDescent="0.25">
      <c r="A198" s="41" t="s">
        <v>277</v>
      </c>
      <c r="B198" s="48" t="s">
        <v>381</v>
      </c>
      <c r="C198" s="49" t="s">
        <v>382</v>
      </c>
      <c r="D198" s="42" t="s">
        <v>30</v>
      </c>
      <c r="E198" s="42" t="s">
        <v>30</v>
      </c>
      <c r="F198" s="41" t="s">
        <v>30</v>
      </c>
      <c r="G198" s="43" t="s">
        <v>30</v>
      </c>
      <c r="H198" s="41" t="s">
        <v>30</v>
      </c>
      <c r="I198" s="43" t="s">
        <v>30</v>
      </c>
      <c r="J198" s="41" t="s">
        <v>30</v>
      </c>
      <c r="K198" s="42" t="s">
        <v>30</v>
      </c>
      <c r="L198" s="41" t="s">
        <v>30</v>
      </c>
      <c r="M198" s="42">
        <v>5.2990000000000002E-2</v>
      </c>
      <c r="N198" s="41" t="s">
        <v>30</v>
      </c>
      <c r="O198" s="42" t="s">
        <v>30</v>
      </c>
      <c r="P198" s="41" t="s">
        <v>30</v>
      </c>
      <c r="Q198" s="42" t="s">
        <v>30</v>
      </c>
      <c r="R198" s="41" t="s">
        <v>30</v>
      </c>
      <c r="S198" s="41" t="s">
        <v>30</v>
      </c>
      <c r="T198" s="47" t="s">
        <v>1106</v>
      </c>
    </row>
    <row r="199" spans="1:20" ht="141.75" x14ac:dyDescent="0.25">
      <c r="A199" s="55" t="s">
        <v>277</v>
      </c>
      <c r="B199" s="56" t="s">
        <v>383</v>
      </c>
      <c r="C199" s="57" t="s">
        <v>384</v>
      </c>
      <c r="D199" s="42">
        <v>0</v>
      </c>
      <c r="E199" s="42">
        <v>14.02445687</v>
      </c>
      <c r="F199" s="41" t="s">
        <v>30</v>
      </c>
      <c r="G199" s="43">
        <v>13.821399999999999</v>
      </c>
      <c r="H199" s="41" t="s">
        <v>30</v>
      </c>
      <c r="I199" s="43">
        <f t="shared" si="218"/>
        <v>0.20305687000000106</v>
      </c>
      <c r="J199" s="41" t="s">
        <v>30</v>
      </c>
      <c r="K199" s="42">
        <v>0.19085250000000001</v>
      </c>
      <c r="L199" s="41" t="s">
        <v>30</v>
      </c>
      <c r="M199" s="42">
        <v>0.21803250000000002</v>
      </c>
      <c r="N199" s="41" t="s">
        <v>30</v>
      </c>
      <c r="O199" s="42">
        <f t="shared" si="219"/>
        <v>-1.4975629999998963E-2</v>
      </c>
      <c r="P199" s="41" t="s">
        <v>30</v>
      </c>
      <c r="Q199" s="42">
        <f t="shared" si="220"/>
        <v>2.718000000000001E-2</v>
      </c>
      <c r="R199" s="41" t="s">
        <v>30</v>
      </c>
      <c r="S199" s="93">
        <f t="shared" si="221"/>
        <v>0.14241364404448467</v>
      </c>
      <c r="T199" s="47" t="s">
        <v>1107</v>
      </c>
    </row>
    <row r="200" spans="1:20" ht="189" x14ac:dyDescent="0.25">
      <c r="A200" s="55" t="s">
        <v>277</v>
      </c>
      <c r="B200" s="56" t="s">
        <v>385</v>
      </c>
      <c r="C200" s="57" t="s">
        <v>386</v>
      </c>
      <c r="D200" s="42">
        <v>0</v>
      </c>
      <c r="E200" s="42">
        <v>73.187908750000005</v>
      </c>
      <c r="F200" s="41" t="s">
        <v>30</v>
      </c>
      <c r="G200" s="43">
        <v>73.171204370000012</v>
      </c>
      <c r="H200" s="41" t="s">
        <v>30</v>
      </c>
      <c r="I200" s="43">
        <f t="shared" si="218"/>
        <v>1.670437999999308E-2</v>
      </c>
      <c r="J200" s="41" t="s">
        <v>30</v>
      </c>
      <c r="K200" s="42">
        <v>1.6704380000000001E-2</v>
      </c>
      <c r="L200" s="41" t="s">
        <v>30</v>
      </c>
      <c r="M200" s="42">
        <v>1.6704380000000001E-2</v>
      </c>
      <c r="N200" s="41" t="s">
        <v>30</v>
      </c>
      <c r="O200" s="42">
        <f t="shared" si="219"/>
        <v>-6.9215466691474603E-15</v>
      </c>
      <c r="P200" s="41" t="s">
        <v>30</v>
      </c>
      <c r="Q200" s="42">
        <f t="shared" si="220"/>
        <v>0</v>
      </c>
      <c r="R200" s="41" t="s">
        <v>30</v>
      </c>
      <c r="S200" s="93">
        <f t="shared" si="221"/>
        <v>0</v>
      </c>
      <c r="T200" s="47" t="s">
        <v>30</v>
      </c>
    </row>
    <row r="201" spans="1:20" ht="94.5" x14ac:dyDescent="0.25">
      <c r="A201" s="41" t="s">
        <v>277</v>
      </c>
      <c r="B201" s="48" t="s">
        <v>387</v>
      </c>
      <c r="C201" s="49" t="s">
        <v>388</v>
      </c>
      <c r="D201" s="42">
        <v>0</v>
      </c>
      <c r="E201" s="42">
        <v>61.529224999999997</v>
      </c>
      <c r="F201" s="41" t="s">
        <v>30</v>
      </c>
      <c r="G201" s="43">
        <v>60.375</v>
      </c>
      <c r="H201" s="41" t="s">
        <v>30</v>
      </c>
      <c r="I201" s="43">
        <f t="shared" si="218"/>
        <v>1.1542249999999967</v>
      </c>
      <c r="J201" s="41" t="s">
        <v>30</v>
      </c>
      <c r="K201" s="42">
        <v>1.1497250000000001</v>
      </c>
      <c r="L201" s="41" t="s">
        <v>30</v>
      </c>
      <c r="M201" s="42">
        <v>1.146425</v>
      </c>
      <c r="N201" s="41" t="s">
        <v>30</v>
      </c>
      <c r="O201" s="42">
        <f t="shared" si="219"/>
        <v>7.7999999999966985E-3</v>
      </c>
      <c r="P201" s="41" t="s">
        <v>30</v>
      </c>
      <c r="Q201" s="42">
        <f t="shared" si="220"/>
        <v>-3.3000000000000806E-3</v>
      </c>
      <c r="R201" s="41" t="s">
        <v>30</v>
      </c>
      <c r="S201" s="93">
        <f t="shared" si="221"/>
        <v>-2.8702515819000896E-3</v>
      </c>
      <c r="T201" s="47" t="s">
        <v>30</v>
      </c>
    </row>
    <row r="202" spans="1:20" ht="94.5" x14ac:dyDescent="0.25">
      <c r="A202" s="41" t="s">
        <v>277</v>
      </c>
      <c r="B202" s="48" t="s">
        <v>389</v>
      </c>
      <c r="C202" s="49" t="s">
        <v>390</v>
      </c>
      <c r="D202" s="42">
        <v>0</v>
      </c>
      <c r="E202" s="42">
        <v>48.156599999999997</v>
      </c>
      <c r="F202" s="41" t="s">
        <v>30</v>
      </c>
      <c r="G202" s="43">
        <v>20.1875</v>
      </c>
      <c r="H202" s="41" t="s">
        <v>30</v>
      </c>
      <c r="I202" s="43">
        <f t="shared" si="218"/>
        <v>27.969099999999997</v>
      </c>
      <c r="J202" s="41" t="s">
        <v>30</v>
      </c>
      <c r="K202" s="42">
        <v>27.960099999999997</v>
      </c>
      <c r="L202" s="41" t="s">
        <v>30</v>
      </c>
      <c r="M202" s="42">
        <v>27.780499999999996</v>
      </c>
      <c r="N202" s="41" t="s">
        <v>30</v>
      </c>
      <c r="O202" s="42">
        <f t="shared" si="219"/>
        <v>0.18860000000000099</v>
      </c>
      <c r="P202" s="41" t="s">
        <v>30</v>
      </c>
      <c r="Q202" s="42">
        <f t="shared" si="220"/>
        <v>-0.17960000000000065</v>
      </c>
      <c r="R202" s="41" t="s">
        <v>30</v>
      </c>
      <c r="S202" s="93">
        <f t="shared" si="221"/>
        <v>-6.4234391150246482E-3</v>
      </c>
      <c r="T202" s="47" t="s">
        <v>30</v>
      </c>
    </row>
    <row r="203" spans="1:20" s="31" customFormat="1" x14ac:dyDescent="0.25">
      <c r="A203" s="32" t="s">
        <v>391</v>
      </c>
      <c r="B203" s="36" t="s">
        <v>392</v>
      </c>
      <c r="C203" s="34" t="s">
        <v>29</v>
      </c>
      <c r="D203" s="53">
        <f>SUM(D204,D219,D229,D247,D255,D261,D262)</f>
        <v>0</v>
      </c>
      <c r="E203" s="53">
        <f>SUM(E204,E219,E229,E247,E255,E261,E262)</f>
        <v>6971.6528921799991</v>
      </c>
      <c r="F203" s="27" t="s">
        <v>30</v>
      </c>
      <c r="G203" s="53">
        <f>SUM(G204,G219,G229,G247,G255,G261,G262)</f>
        <v>449.74900588999986</v>
      </c>
      <c r="H203" s="27" t="s">
        <v>30</v>
      </c>
      <c r="I203" s="53">
        <f>SUM(I204,I219,I229,I247,I255,I261,I262)</f>
        <v>6521.9038862899997</v>
      </c>
      <c r="J203" s="27" t="s">
        <v>30</v>
      </c>
      <c r="K203" s="53">
        <f>SUM(K204,K219,K229,K247,K255,K261,K262)</f>
        <v>343.11536677000004</v>
      </c>
      <c r="L203" s="27" t="s">
        <v>30</v>
      </c>
      <c r="M203" s="53">
        <f>SUM(M204,M219,M229,M247,M255,M261,M262)</f>
        <v>215.63690033</v>
      </c>
      <c r="N203" s="27" t="s">
        <v>30</v>
      </c>
      <c r="O203" s="53">
        <f>SUM(O204,O219,O229,O247,O255,O261,O262)</f>
        <v>6306.4205239600005</v>
      </c>
      <c r="P203" s="27" t="s">
        <v>30</v>
      </c>
      <c r="Q203" s="53">
        <f>SUM(Q204,Q219,Q229,Q247,Q255,Q261,Q262)</f>
        <v>-127.63200443999999</v>
      </c>
      <c r="R203" s="27" t="s">
        <v>30</v>
      </c>
      <c r="S203" s="92">
        <f t="shared" si="221"/>
        <v>-0.37197985517668564</v>
      </c>
      <c r="T203" s="46" t="s">
        <v>30</v>
      </c>
    </row>
    <row r="204" spans="1:20" s="31" customFormat="1" ht="31.5" x14ac:dyDescent="0.25">
      <c r="A204" s="32" t="s">
        <v>393</v>
      </c>
      <c r="B204" s="36" t="s">
        <v>48</v>
      </c>
      <c r="C204" s="34" t="s">
        <v>29</v>
      </c>
      <c r="D204" s="53">
        <f>D205+D208+D211+D218</f>
        <v>0</v>
      </c>
      <c r="E204" s="53">
        <f>E205+E208+E211+E218</f>
        <v>202.41803717000002</v>
      </c>
      <c r="F204" s="27" t="s">
        <v>30</v>
      </c>
      <c r="G204" s="53">
        <f>G205+G208+G211+G218</f>
        <v>57.760524510000003</v>
      </c>
      <c r="H204" s="27" t="s">
        <v>30</v>
      </c>
      <c r="I204" s="53">
        <f>I205+I208+I211+I218</f>
        <v>144.65751266000001</v>
      </c>
      <c r="J204" s="27" t="s">
        <v>30</v>
      </c>
      <c r="K204" s="53">
        <f>K205+K208+K211+K218</f>
        <v>122.62668495</v>
      </c>
      <c r="L204" s="27" t="s">
        <v>30</v>
      </c>
      <c r="M204" s="53">
        <f>M205+M208+M211+M218</f>
        <v>53.744354430000001</v>
      </c>
      <c r="N204" s="27" t="s">
        <v>30</v>
      </c>
      <c r="O204" s="53">
        <f>O205+O208+O211+O218</f>
        <v>90.913158230000008</v>
      </c>
      <c r="P204" s="27" t="s">
        <v>30</v>
      </c>
      <c r="Q204" s="53">
        <f>Q205+Q208+Q211+Q218</f>
        <v>-68.882330519999996</v>
      </c>
      <c r="R204" s="27" t="s">
        <v>30</v>
      </c>
      <c r="S204" s="92">
        <f t="shared" si="221"/>
        <v>-0.56172382502296447</v>
      </c>
      <c r="T204" s="46" t="s">
        <v>30</v>
      </c>
    </row>
    <row r="205" spans="1:20" s="31" customFormat="1" ht="126" x14ac:dyDescent="0.25">
      <c r="A205" s="32" t="s">
        <v>394</v>
      </c>
      <c r="B205" s="36" t="s">
        <v>50</v>
      </c>
      <c r="C205" s="34" t="s">
        <v>29</v>
      </c>
      <c r="D205" s="53">
        <f>SUM(D206:D207)</f>
        <v>0</v>
      </c>
      <c r="E205" s="53">
        <f>SUM(E206:E207)</f>
        <v>0</v>
      </c>
      <c r="F205" s="27" t="s">
        <v>30</v>
      </c>
      <c r="G205" s="53">
        <f>SUM(G206:G207)</f>
        <v>0</v>
      </c>
      <c r="H205" s="27" t="s">
        <v>30</v>
      </c>
      <c r="I205" s="53">
        <f>SUM(I206:I207)</f>
        <v>0</v>
      </c>
      <c r="J205" s="27" t="s">
        <v>30</v>
      </c>
      <c r="K205" s="53">
        <f>SUM(K206:K207)</f>
        <v>0</v>
      </c>
      <c r="L205" s="27" t="s">
        <v>30</v>
      </c>
      <c r="M205" s="53">
        <f>SUM(M206:M207)</f>
        <v>0</v>
      </c>
      <c r="N205" s="27" t="s">
        <v>30</v>
      </c>
      <c r="O205" s="53">
        <f>SUM(O206:O207)</f>
        <v>0</v>
      </c>
      <c r="P205" s="27" t="s">
        <v>30</v>
      </c>
      <c r="Q205" s="53">
        <f>SUM(Q206:Q207)</f>
        <v>0</v>
      </c>
      <c r="R205" s="27" t="s">
        <v>30</v>
      </c>
      <c r="S205" s="92">
        <v>0</v>
      </c>
      <c r="T205" s="46" t="s">
        <v>30</v>
      </c>
    </row>
    <row r="206" spans="1:20" s="31" customFormat="1" ht="47.25" x14ac:dyDescent="0.25">
      <c r="A206" s="32" t="s">
        <v>395</v>
      </c>
      <c r="B206" s="36" t="s">
        <v>56</v>
      </c>
      <c r="C206" s="34" t="s">
        <v>29</v>
      </c>
      <c r="D206" s="53">
        <v>0</v>
      </c>
      <c r="E206" s="53">
        <v>0</v>
      </c>
      <c r="F206" s="27" t="s">
        <v>30</v>
      </c>
      <c r="G206" s="53">
        <v>0</v>
      </c>
      <c r="H206" s="27" t="s">
        <v>30</v>
      </c>
      <c r="I206" s="53">
        <v>0</v>
      </c>
      <c r="J206" s="27" t="s">
        <v>30</v>
      </c>
      <c r="K206" s="53">
        <v>0</v>
      </c>
      <c r="L206" s="27" t="s">
        <v>30</v>
      </c>
      <c r="M206" s="53">
        <v>0</v>
      </c>
      <c r="N206" s="27" t="s">
        <v>30</v>
      </c>
      <c r="O206" s="53">
        <v>0</v>
      </c>
      <c r="P206" s="27" t="s">
        <v>30</v>
      </c>
      <c r="Q206" s="53">
        <v>0</v>
      </c>
      <c r="R206" s="27" t="s">
        <v>30</v>
      </c>
      <c r="S206" s="92">
        <v>0</v>
      </c>
      <c r="T206" s="29" t="s">
        <v>30</v>
      </c>
    </row>
    <row r="207" spans="1:20" s="31" customFormat="1" ht="47.25" x14ac:dyDescent="0.25">
      <c r="A207" s="32" t="s">
        <v>396</v>
      </c>
      <c r="B207" s="36" t="s">
        <v>56</v>
      </c>
      <c r="C207" s="34" t="s">
        <v>29</v>
      </c>
      <c r="D207" s="53">
        <v>0</v>
      </c>
      <c r="E207" s="53">
        <v>0</v>
      </c>
      <c r="F207" s="27" t="s">
        <v>30</v>
      </c>
      <c r="G207" s="53">
        <v>0</v>
      </c>
      <c r="H207" s="27" t="s">
        <v>30</v>
      </c>
      <c r="I207" s="53">
        <v>0</v>
      </c>
      <c r="J207" s="27" t="s">
        <v>30</v>
      </c>
      <c r="K207" s="53">
        <v>0</v>
      </c>
      <c r="L207" s="27" t="s">
        <v>30</v>
      </c>
      <c r="M207" s="53">
        <v>0</v>
      </c>
      <c r="N207" s="27" t="s">
        <v>30</v>
      </c>
      <c r="O207" s="53">
        <v>0</v>
      </c>
      <c r="P207" s="27" t="s">
        <v>30</v>
      </c>
      <c r="Q207" s="53">
        <v>0</v>
      </c>
      <c r="R207" s="27" t="s">
        <v>30</v>
      </c>
      <c r="S207" s="92">
        <v>0</v>
      </c>
      <c r="T207" s="37" t="s">
        <v>30</v>
      </c>
    </row>
    <row r="208" spans="1:20" s="31" customFormat="1" ht="78.75" x14ac:dyDescent="0.25">
      <c r="A208" s="32" t="s">
        <v>397</v>
      </c>
      <c r="B208" s="36" t="s">
        <v>58</v>
      </c>
      <c r="C208" s="34" t="s">
        <v>29</v>
      </c>
      <c r="D208" s="53">
        <f t="shared" ref="D208:E208" si="222">SUM(D209)</f>
        <v>0</v>
      </c>
      <c r="E208" s="53">
        <f t="shared" si="222"/>
        <v>0</v>
      </c>
      <c r="F208" s="27" t="s">
        <v>30</v>
      </c>
      <c r="G208" s="53">
        <f t="shared" ref="G208" si="223">SUM(G209)</f>
        <v>0</v>
      </c>
      <c r="H208" s="27" t="s">
        <v>30</v>
      </c>
      <c r="I208" s="53">
        <f t="shared" ref="I208" si="224">SUM(I209)</f>
        <v>0</v>
      </c>
      <c r="J208" s="27" t="s">
        <v>30</v>
      </c>
      <c r="K208" s="53">
        <f t="shared" ref="K208" si="225">SUM(K209)</f>
        <v>0</v>
      </c>
      <c r="L208" s="27" t="s">
        <v>30</v>
      </c>
      <c r="M208" s="53">
        <f t="shared" ref="M208" si="226">SUM(M209)</f>
        <v>0</v>
      </c>
      <c r="N208" s="27" t="s">
        <v>30</v>
      </c>
      <c r="O208" s="53">
        <f t="shared" ref="O208" si="227">SUM(O209)</f>
        <v>0</v>
      </c>
      <c r="P208" s="27" t="s">
        <v>30</v>
      </c>
      <c r="Q208" s="53">
        <f t="shared" ref="Q208" si="228">SUM(Q209)</f>
        <v>0</v>
      </c>
      <c r="R208" s="27" t="s">
        <v>30</v>
      </c>
      <c r="S208" s="92">
        <v>0</v>
      </c>
      <c r="T208" s="37" t="s">
        <v>30</v>
      </c>
    </row>
    <row r="209" spans="1:20" s="31" customFormat="1" ht="47.25" x14ac:dyDescent="0.25">
      <c r="A209" s="32" t="s">
        <v>398</v>
      </c>
      <c r="B209" s="36" t="s">
        <v>56</v>
      </c>
      <c r="C209" s="34" t="s">
        <v>29</v>
      </c>
      <c r="D209" s="53">
        <v>0</v>
      </c>
      <c r="E209" s="53">
        <v>0</v>
      </c>
      <c r="F209" s="27" t="s">
        <v>30</v>
      </c>
      <c r="G209" s="53">
        <v>0</v>
      </c>
      <c r="H209" s="27" t="s">
        <v>30</v>
      </c>
      <c r="I209" s="53">
        <v>0</v>
      </c>
      <c r="J209" s="27" t="s">
        <v>30</v>
      </c>
      <c r="K209" s="53">
        <v>0</v>
      </c>
      <c r="L209" s="27" t="s">
        <v>30</v>
      </c>
      <c r="M209" s="53">
        <v>0</v>
      </c>
      <c r="N209" s="27" t="s">
        <v>30</v>
      </c>
      <c r="O209" s="53">
        <v>0</v>
      </c>
      <c r="P209" s="27" t="s">
        <v>30</v>
      </c>
      <c r="Q209" s="53">
        <v>0</v>
      </c>
      <c r="R209" s="27" t="s">
        <v>30</v>
      </c>
      <c r="S209" s="92">
        <v>0</v>
      </c>
      <c r="T209" s="46" t="s">
        <v>30</v>
      </c>
    </row>
    <row r="210" spans="1:20" s="31" customFormat="1" ht="47.25" x14ac:dyDescent="0.25">
      <c r="A210" s="32" t="s">
        <v>399</v>
      </c>
      <c r="B210" s="36" t="s">
        <v>56</v>
      </c>
      <c r="C210" s="34" t="s">
        <v>29</v>
      </c>
      <c r="D210" s="53">
        <v>0</v>
      </c>
      <c r="E210" s="53">
        <v>0</v>
      </c>
      <c r="F210" s="27" t="s">
        <v>30</v>
      </c>
      <c r="G210" s="53">
        <v>0</v>
      </c>
      <c r="H210" s="27" t="s">
        <v>30</v>
      </c>
      <c r="I210" s="53">
        <v>0</v>
      </c>
      <c r="J210" s="27" t="s">
        <v>30</v>
      </c>
      <c r="K210" s="53">
        <v>0</v>
      </c>
      <c r="L210" s="27" t="s">
        <v>30</v>
      </c>
      <c r="M210" s="53">
        <v>0</v>
      </c>
      <c r="N210" s="27" t="s">
        <v>30</v>
      </c>
      <c r="O210" s="53">
        <v>0</v>
      </c>
      <c r="P210" s="27" t="s">
        <v>30</v>
      </c>
      <c r="Q210" s="53">
        <v>0</v>
      </c>
      <c r="R210" s="27" t="s">
        <v>30</v>
      </c>
      <c r="S210" s="92">
        <v>0</v>
      </c>
      <c r="T210" s="46" t="s">
        <v>30</v>
      </c>
    </row>
    <row r="211" spans="1:20" s="31" customFormat="1" ht="63" x14ac:dyDescent="0.25">
      <c r="A211" s="32" t="s">
        <v>400</v>
      </c>
      <c r="B211" s="36" t="s">
        <v>62</v>
      </c>
      <c r="C211" s="34" t="s">
        <v>29</v>
      </c>
      <c r="D211" s="53">
        <f>SUM(D212:D216)</f>
        <v>0</v>
      </c>
      <c r="E211" s="53">
        <f>SUM(E212:E216)</f>
        <v>202.41803717000002</v>
      </c>
      <c r="F211" s="27" t="s">
        <v>30</v>
      </c>
      <c r="G211" s="53">
        <f>SUM(G212:G216)</f>
        <v>57.760524510000003</v>
      </c>
      <c r="H211" s="27" t="s">
        <v>30</v>
      </c>
      <c r="I211" s="53">
        <f>SUM(I212:I216)</f>
        <v>144.65751266000001</v>
      </c>
      <c r="J211" s="27" t="s">
        <v>30</v>
      </c>
      <c r="K211" s="53">
        <f>SUM(K212:K216)</f>
        <v>122.62668495</v>
      </c>
      <c r="L211" s="27" t="s">
        <v>30</v>
      </c>
      <c r="M211" s="53">
        <f>SUM(M212:M216)</f>
        <v>53.744354430000001</v>
      </c>
      <c r="N211" s="27" t="s">
        <v>30</v>
      </c>
      <c r="O211" s="53">
        <f>SUM(O212:O216)</f>
        <v>90.913158230000008</v>
      </c>
      <c r="P211" s="27" t="s">
        <v>30</v>
      </c>
      <c r="Q211" s="53">
        <f>SUM(Q212:Q216)</f>
        <v>-68.882330519999996</v>
      </c>
      <c r="R211" s="27" t="s">
        <v>30</v>
      </c>
      <c r="S211" s="92">
        <f t="shared" si="221"/>
        <v>-0.56172382502296447</v>
      </c>
      <c r="T211" s="46" t="s">
        <v>30</v>
      </c>
    </row>
    <row r="212" spans="1:20" s="31" customFormat="1" ht="94.5" x14ac:dyDescent="0.25">
      <c r="A212" s="32" t="s">
        <v>401</v>
      </c>
      <c r="B212" s="36" t="s">
        <v>64</v>
      </c>
      <c r="C212" s="34" t="s">
        <v>29</v>
      </c>
      <c r="D212" s="53">
        <v>0</v>
      </c>
      <c r="E212" s="53">
        <v>0</v>
      </c>
      <c r="F212" s="27" t="s">
        <v>30</v>
      </c>
      <c r="G212" s="53">
        <v>0</v>
      </c>
      <c r="H212" s="27" t="s">
        <v>30</v>
      </c>
      <c r="I212" s="53">
        <v>0</v>
      </c>
      <c r="J212" s="27" t="s">
        <v>30</v>
      </c>
      <c r="K212" s="53">
        <v>0</v>
      </c>
      <c r="L212" s="27" t="s">
        <v>30</v>
      </c>
      <c r="M212" s="53">
        <v>0</v>
      </c>
      <c r="N212" s="27" t="s">
        <v>30</v>
      </c>
      <c r="O212" s="53">
        <v>0</v>
      </c>
      <c r="P212" s="27" t="s">
        <v>30</v>
      </c>
      <c r="Q212" s="53">
        <v>0</v>
      </c>
      <c r="R212" s="27" t="s">
        <v>30</v>
      </c>
      <c r="S212" s="92">
        <v>0</v>
      </c>
      <c r="T212" s="46" t="s">
        <v>30</v>
      </c>
    </row>
    <row r="213" spans="1:20" s="31" customFormat="1" ht="94.5" x14ac:dyDescent="0.25">
      <c r="A213" s="32" t="s">
        <v>402</v>
      </c>
      <c r="B213" s="36" t="s">
        <v>66</v>
      </c>
      <c r="C213" s="34" t="s">
        <v>29</v>
      </c>
      <c r="D213" s="53">
        <v>0</v>
      </c>
      <c r="E213" s="53">
        <v>0</v>
      </c>
      <c r="F213" s="27" t="s">
        <v>30</v>
      </c>
      <c r="G213" s="53">
        <v>0</v>
      </c>
      <c r="H213" s="27" t="s">
        <v>30</v>
      </c>
      <c r="I213" s="53">
        <v>0</v>
      </c>
      <c r="J213" s="27" t="s">
        <v>30</v>
      </c>
      <c r="K213" s="53">
        <v>0</v>
      </c>
      <c r="L213" s="27" t="s">
        <v>30</v>
      </c>
      <c r="M213" s="53">
        <v>0</v>
      </c>
      <c r="N213" s="27" t="s">
        <v>30</v>
      </c>
      <c r="O213" s="53">
        <v>0</v>
      </c>
      <c r="P213" s="27" t="s">
        <v>30</v>
      </c>
      <c r="Q213" s="53">
        <v>0</v>
      </c>
      <c r="R213" s="27" t="s">
        <v>30</v>
      </c>
      <c r="S213" s="92">
        <v>0</v>
      </c>
      <c r="T213" s="46" t="s">
        <v>30</v>
      </c>
    </row>
    <row r="214" spans="1:20" s="31" customFormat="1" ht="94.5" x14ac:dyDescent="0.25">
      <c r="A214" s="32" t="s">
        <v>403</v>
      </c>
      <c r="B214" s="36" t="s">
        <v>68</v>
      </c>
      <c r="C214" s="34" t="s">
        <v>29</v>
      </c>
      <c r="D214" s="53">
        <v>0</v>
      </c>
      <c r="E214" s="53">
        <v>0</v>
      </c>
      <c r="F214" s="27" t="s">
        <v>30</v>
      </c>
      <c r="G214" s="53">
        <v>0</v>
      </c>
      <c r="H214" s="27" t="s">
        <v>30</v>
      </c>
      <c r="I214" s="53">
        <v>0</v>
      </c>
      <c r="J214" s="27" t="s">
        <v>30</v>
      </c>
      <c r="K214" s="53">
        <v>0</v>
      </c>
      <c r="L214" s="27" t="s">
        <v>30</v>
      </c>
      <c r="M214" s="53">
        <v>0</v>
      </c>
      <c r="N214" s="27" t="s">
        <v>30</v>
      </c>
      <c r="O214" s="53">
        <v>0</v>
      </c>
      <c r="P214" s="27" t="s">
        <v>30</v>
      </c>
      <c r="Q214" s="53">
        <v>0</v>
      </c>
      <c r="R214" s="27" t="s">
        <v>30</v>
      </c>
      <c r="S214" s="92">
        <v>0</v>
      </c>
      <c r="T214" s="46" t="s">
        <v>30</v>
      </c>
    </row>
    <row r="215" spans="1:20" s="31" customFormat="1" ht="126" x14ac:dyDescent="0.25">
      <c r="A215" s="32" t="s">
        <v>404</v>
      </c>
      <c r="B215" s="36" t="s">
        <v>74</v>
      </c>
      <c r="C215" s="34" t="s">
        <v>29</v>
      </c>
      <c r="D215" s="53">
        <v>0</v>
      </c>
      <c r="E215" s="53">
        <v>0</v>
      </c>
      <c r="F215" s="27" t="s">
        <v>30</v>
      </c>
      <c r="G215" s="53">
        <v>0</v>
      </c>
      <c r="H215" s="27" t="s">
        <v>30</v>
      </c>
      <c r="I215" s="53">
        <v>0</v>
      </c>
      <c r="J215" s="27" t="s">
        <v>30</v>
      </c>
      <c r="K215" s="53">
        <v>0</v>
      </c>
      <c r="L215" s="27" t="s">
        <v>30</v>
      </c>
      <c r="M215" s="53">
        <v>0</v>
      </c>
      <c r="N215" s="27" t="s">
        <v>30</v>
      </c>
      <c r="O215" s="53">
        <v>0</v>
      </c>
      <c r="P215" s="27" t="s">
        <v>30</v>
      </c>
      <c r="Q215" s="53">
        <v>0</v>
      </c>
      <c r="R215" s="27" t="s">
        <v>30</v>
      </c>
      <c r="S215" s="92">
        <v>0</v>
      </c>
      <c r="T215" s="46" t="s">
        <v>30</v>
      </c>
    </row>
    <row r="216" spans="1:20" s="31" customFormat="1" ht="126" x14ac:dyDescent="0.25">
      <c r="A216" s="32" t="s">
        <v>405</v>
      </c>
      <c r="B216" s="36" t="s">
        <v>78</v>
      </c>
      <c r="C216" s="34" t="s">
        <v>29</v>
      </c>
      <c r="D216" s="53">
        <f>SUM(D217:D217)</f>
        <v>0</v>
      </c>
      <c r="E216" s="53">
        <f t="shared" ref="E216" si="229">SUM(E217:E217)</f>
        <v>202.41803717000002</v>
      </c>
      <c r="F216" s="27" t="s">
        <v>30</v>
      </c>
      <c r="G216" s="53">
        <f t="shared" ref="G216" si="230">SUM(G217:G217)</f>
        <v>57.760524510000003</v>
      </c>
      <c r="H216" s="27" t="s">
        <v>30</v>
      </c>
      <c r="I216" s="53">
        <f t="shared" ref="I216" si="231">SUM(I217:I217)</f>
        <v>144.65751266000001</v>
      </c>
      <c r="J216" s="27" t="s">
        <v>30</v>
      </c>
      <c r="K216" s="53">
        <f t="shared" ref="K216" si="232">SUM(K217:K217)</f>
        <v>122.62668495</v>
      </c>
      <c r="L216" s="27" t="s">
        <v>30</v>
      </c>
      <c r="M216" s="53">
        <f t="shared" ref="M216" si="233">SUM(M217:M217)</f>
        <v>53.744354430000001</v>
      </c>
      <c r="N216" s="27" t="s">
        <v>30</v>
      </c>
      <c r="O216" s="53">
        <f t="shared" ref="O216" si="234">SUM(O217:O217)</f>
        <v>90.913158230000008</v>
      </c>
      <c r="P216" s="27" t="s">
        <v>30</v>
      </c>
      <c r="Q216" s="53">
        <f t="shared" ref="Q216" si="235">SUM(Q217:Q217)</f>
        <v>-68.882330519999996</v>
      </c>
      <c r="R216" s="27" t="s">
        <v>30</v>
      </c>
      <c r="S216" s="92">
        <f t="shared" ref="S216:S279" si="236">Q216/K216</f>
        <v>-0.56172382502296447</v>
      </c>
      <c r="T216" s="46" t="s">
        <v>30</v>
      </c>
    </row>
    <row r="217" spans="1:20" ht="126" x14ac:dyDescent="0.25">
      <c r="A217" s="55" t="s">
        <v>405</v>
      </c>
      <c r="B217" s="74" t="s">
        <v>406</v>
      </c>
      <c r="C217" s="41" t="s">
        <v>407</v>
      </c>
      <c r="D217" s="42">
        <v>0</v>
      </c>
      <c r="E217" s="42">
        <v>202.41803717000002</v>
      </c>
      <c r="F217" s="41" t="s">
        <v>30</v>
      </c>
      <c r="G217" s="43">
        <v>57.760524510000003</v>
      </c>
      <c r="H217" s="41" t="s">
        <v>30</v>
      </c>
      <c r="I217" s="43">
        <f>E217-G217</f>
        <v>144.65751266000001</v>
      </c>
      <c r="J217" s="41" t="s">
        <v>30</v>
      </c>
      <c r="K217" s="42">
        <v>122.62668495</v>
      </c>
      <c r="L217" s="41" t="s">
        <v>30</v>
      </c>
      <c r="M217" s="42">
        <v>53.744354430000001</v>
      </c>
      <c r="N217" s="41" t="s">
        <v>30</v>
      </c>
      <c r="O217" s="42">
        <f>I217-M217</f>
        <v>90.913158230000008</v>
      </c>
      <c r="P217" s="41" t="s">
        <v>30</v>
      </c>
      <c r="Q217" s="42">
        <f>M217-K217</f>
        <v>-68.882330519999996</v>
      </c>
      <c r="R217" s="41" t="s">
        <v>30</v>
      </c>
      <c r="S217" s="93">
        <f t="shared" si="236"/>
        <v>-0.56172382502296447</v>
      </c>
      <c r="T217" s="47" t="s">
        <v>1108</v>
      </c>
    </row>
    <row r="218" spans="1:20" s="31" customFormat="1" ht="47.25" x14ac:dyDescent="0.25">
      <c r="A218" s="32" t="s">
        <v>408</v>
      </c>
      <c r="B218" s="36" t="s">
        <v>94</v>
      </c>
      <c r="C218" s="34" t="s">
        <v>29</v>
      </c>
      <c r="D218" s="35">
        <v>0</v>
      </c>
      <c r="E218" s="35">
        <v>0</v>
      </c>
      <c r="F218" s="27" t="s">
        <v>30</v>
      </c>
      <c r="G218" s="35">
        <v>0</v>
      </c>
      <c r="H218" s="27" t="s">
        <v>30</v>
      </c>
      <c r="I218" s="35">
        <v>0</v>
      </c>
      <c r="J218" s="27" t="s">
        <v>30</v>
      </c>
      <c r="K218" s="35">
        <v>0</v>
      </c>
      <c r="L218" s="27" t="s">
        <v>30</v>
      </c>
      <c r="M218" s="35">
        <v>0</v>
      </c>
      <c r="N218" s="27" t="s">
        <v>30</v>
      </c>
      <c r="O218" s="35">
        <v>0</v>
      </c>
      <c r="P218" s="27" t="s">
        <v>30</v>
      </c>
      <c r="Q218" s="35">
        <v>0</v>
      </c>
      <c r="R218" s="27" t="s">
        <v>30</v>
      </c>
      <c r="S218" s="92">
        <v>0</v>
      </c>
      <c r="T218" s="46" t="s">
        <v>30</v>
      </c>
    </row>
    <row r="219" spans="1:20" s="31" customFormat="1" ht="78.75" x14ac:dyDescent="0.25">
      <c r="A219" s="32" t="s">
        <v>409</v>
      </c>
      <c r="B219" s="36" t="s">
        <v>96</v>
      </c>
      <c r="C219" s="34" t="s">
        <v>29</v>
      </c>
      <c r="D219" s="35">
        <f t="shared" ref="D219:E219" si="237">D220+D221+D222+D223</f>
        <v>0</v>
      </c>
      <c r="E219" s="35">
        <f t="shared" si="237"/>
        <v>223.62699803999999</v>
      </c>
      <c r="F219" s="27" t="s">
        <v>30</v>
      </c>
      <c r="G219" s="35">
        <f t="shared" ref="G219" si="238">G220+G221+G222+G223</f>
        <v>0</v>
      </c>
      <c r="H219" s="27" t="s">
        <v>30</v>
      </c>
      <c r="I219" s="35">
        <f t="shared" ref="I219" si="239">I220+I221+I222+I223</f>
        <v>223.62699803999999</v>
      </c>
      <c r="J219" s="27" t="s">
        <v>30</v>
      </c>
      <c r="K219" s="35">
        <f t="shared" ref="K219" si="240">K220+K221+K222+K223</f>
        <v>19.256998040000003</v>
      </c>
      <c r="L219" s="27" t="s">
        <v>30</v>
      </c>
      <c r="M219" s="35">
        <f t="shared" ref="M219" si="241">M220+M221+M222+M223</f>
        <v>18.400880700000002</v>
      </c>
      <c r="N219" s="27" t="s">
        <v>30</v>
      </c>
      <c r="O219" s="35">
        <f t="shared" ref="O219" si="242">O220+O221+O222+O223</f>
        <v>205.22611733999997</v>
      </c>
      <c r="P219" s="27" t="s">
        <v>30</v>
      </c>
      <c r="Q219" s="35">
        <f t="shared" ref="Q219" si="243">Q220+Q221+Q222+Q223</f>
        <v>-0.85611734000000017</v>
      </c>
      <c r="R219" s="27" t="s">
        <v>30</v>
      </c>
      <c r="S219" s="92">
        <f t="shared" si="236"/>
        <v>-4.4457466227171102E-2</v>
      </c>
      <c r="T219" s="46" t="s">
        <v>30</v>
      </c>
    </row>
    <row r="220" spans="1:20" s="31" customFormat="1" ht="47.25" x14ac:dyDescent="0.25">
      <c r="A220" s="32" t="s">
        <v>410</v>
      </c>
      <c r="B220" s="36" t="s">
        <v>98</v>
      </c>
      <c r="C220" s="34" t="s">
        <v>29</v>
      </c>
      <c r="D220" s="35">
        <v>0</v>
      </c>
      <c r="E220" s="35">
        <v>0</v>
      </c>
      <c r="F220" s="27" t="s">
        <v>30</v>
      </c>
      <c r="G220" s="35">
        <v>0</v>
      </c>
      <c r="H220" s="27" t="s">
        <v>30</v>
      </c>
      <c r="I220" s="35">
        <v>0</v>
      </c>
      <c r="J220" s="27" t="s">
        <v>30</v>
      </c>
      <c r="K220" s="35">
        <v>0</v>
      </c>
      <c r="L220" s="27" t="s">
        <v>30</v>
      </c>
      <c r="M220" s="35">
        <v>0</v>
      </c>
      <c r="N220" s="27" t="s">
        <v>30</v>
      </c>
      <c r="O220" s="35">
        <v>0</v>
      </c>
      <c r="P220" s="27" t="s">
        <v>30</v>
      </c>
      <c r="Q220" s="35">
        <v>0</v>
      </c>
      <c r="R220" s="27" t="s">
        <v>30</v>
      </c>
      <c r="S220" s="92">
        <v>0</v>
      </c>
      <c r="T220" s="46" t="s">
        <v>30</v>
      </c>
    </row>
    <row r="221" spans="1:20" s="31" customFormat="1" ht="31.5" x14ac:dyDescent="0.25">
      <c r="A221" s="32" t="s">
        <v>411</v>
      </c>
      <c r="B221" s="36" t="s">
        <v>112</v>
      </c>
      <c r="C221" s="34" t="s">
        <v>29</v>
      </c>
      <c r="D221" s="35">
        <v>0</v>
      </c>
      <c r="E221" s="35">
        <v>0</v>
      </c>
      <c r="F221" s="27" t="s">
        <v>30</v>
      </c>
      <c r="G221" s="35">
        <v>0</v>
      </c>
      <c r="H221" s="27" t="s">
        <v>30</v>
      </c>
      <c r="I221" s="35">
        <v>0</v>
      </c>
      <c r="J221" s="27" t="s">
        <v>30</v>
      </c>
      <c r="K221" s="35">
        <v>0</v>
      </c>
      <c r="L221" s="27" t="s">
        <v>30</v>
      </c>
      <c r="M221" s="35">
        <v>0</v>
      </c>
      <c r="N221" s="27" t="s">
        <v>30</v>
      </c>
      <c r="O221" s="35">
        <v>0</v>
      </c>
      <c r="P221" s="27" t="s">
        <v>30</v>
      </c>
      <c r="Q221" s="35">
        <v>0</v>
      </c>
      <c r="R221" s="27" t="s">
        <v>30</v>
      </c>
      <c r="S221" s="92">
        <v>0</v>
      </c>
      <c r="T221" s="29" t="s">
        <v>30</v>
      </c>
    </row>
    <row r="222" spans="1:20" s="31" customFormat="1" ht="31.5" x14ac:dyDescent="0.25">
      <c r="A222" s="32" t="s">
        <v>412</v>
      </c>
      <c r="B222" s="36" t="s">
        <v>118</v>
      </c>
      <c r="C222" s="34" t="s">
        <v>29</v>
      </c>
      <c r="D222" s="35">
        <v>0</v>
      </c>
      <c r="E222" s="35">
        <v>0</v>
      </c>
      <c r="F222" s="27" t="s">
        <v>30</v>
      </c>
      <c r="G222" s="35">
        <v>0</v>
      </c>
      <c r="H222" s="27" t="s">
        <v>30</v>
      </c>
      <c r="I222" s="35">
        <v>0</v>
      </c>
      <c r="J222" s="27" t="s">
        <v>30</v>
      </c>
      <c r="K222" s="35">
        <v>0</v>
      </c>
      <c r="L222" s="27" t="s">
        <v>30</v>
      </c>
      <c r="M222" s="35">
        <v>0</v>
      </c>
      <c r="N222" s="27" t="s">
        <v>30</v>
      </c>
      <c r="O222" s="35">
        <v>0</v>
      </c>
      <c r="P222" s="27" t="s">
        <v>30</v>
      </c>
      <c r="Q222" s="35">
        <v>0</v>
      </c>
      <c r="R222" s="27" t="s">
        <v>30</v>
      </c>
      <c r="S222" s="92">
        <v>0</v>
      </c>
      <c r="T222" s="46" t="s">
        <v>30</v>
      </c>
    </row>
    <row r="223" spans="1:20" s="31" customFormat="1" ht="31.5" x14ac:dyDescent="0.25">
      <c r="A223" s="32" t="s">
        <v>413</v>
      </c>
      <c r="B223" s="36" t="s">
        <v>126</v>
      </c>
      <c r="C223" s="34" t="s">
        <v>29</v>
      </c>
      <c r="D223" s="35">
        <f>SUM(D224:D228)</f>
        <v>0</v>
      </c>
      <c r="E223" s="35">
        <f>SUM(E224:E228)</f>
        <v>223.62699803999999</v>
      </c>
      <c r="F223" s="27" t="s">
        <v>30</v>
      </c>
      <c r="G223" s="35">
        <f t="shared" ref="G223" si="244">SUM(G224:G228)</f>
        <v>0</v>
      </c>
      <c r="H223" s="27" t="s">
        <v>30</v>
      </c>
      <c r="I223" s="35">
        <f t="shared" ref="I223" si="245">SUM(I224:I228)</f>
        <v>223.62699803999999</v>
      </c>
      <c r="J223" s="27" t="s">
        <v>30</v>
      </c>
      <c r="K223" s="35">
        <f t="shared" ref="K223" si="246">SUM(K224:K228)</f>
        <v>19.256998040000003</v>
      </c>
      <c r="L223" s="27" t="s">
        <v>30</v>
      </c>
      <c r="M223" s="35">
        <f t="shared" ref="M223" si="247">SUM(M224:M228)</f>
        <v>18.400880700000002</v>
      </c>
      <c r="N223" s="27" t="s">
        <v>30</v>
      </c>
      <c r="O223" s="35">
        <f t="shared" ref="O223" si="248">SUM(O224:O228)</f>
        <v>205.22611733999997</v>
      </c>
      <c r="P223" s="27" t="s">
        <v>30</v>
      </c>
      <c r="Q223" s="35">
        <f t="shared" ref="Q223" si="249">SUM(Q224:Q228)</f>
        <v>-0.85611734000000017</v>
      </c>
      <c r="R223" s="27" t="s">
        <v>30</v>
      </c>
      <c r="S223" s="92">
        <f t="shared" si="236"/>
        <v>-4.4457466227171102E-2</v>
      </c>
      <c r="T223" s="46" t="s">
        <v>30</v>
      </c>
    </row>
    <row r="224" spans="1:20" ht="47.25" x14ac:dyDescent="0.25">
      <c r="A224" s="39" t="s">
        <v>413</v>
      </c>
      <c r="B224" s="48" t="s">
        <v>414</v>
      </c>
      <c r="C224" s="41" t="s">
        <v>415</v>
      </c>
      <c r="D224" s="42">
        <v>0</v>
      </c>
      <c r="E224" s="42">
        <v>72.3</v>
      </c>
      <c r="F224" s="41" t="s">
        <v>30</v>
      </c>
      <c r="G224" s="43">
        <v>0</v>
      </c>
      <c r="H224" s="41" t="s">
        <v>30</v>
      </c>
      <c r="I224" s="43">
        <f t="shared" ref="I224:I228" si="250">E224-G224</f>
        <v>72.3</v>
      </c>
      <c r="J224" s="41" t="s">
        <v>30</v>
      </c>
      <c r="K224" s="42">
        <v>1.85</v>
      </c>
      <c r="L224" s="41" t="s">
        <v>30</v>
      </c>
      <c r="M224" s="42">
        <v>0.65</v>
      </c>
      <c r="N224" s="41" t="s">
        <v>30</v>
      </c>
      <c r="O224" s="42">
        <f t="shared" ref="O224:O228" si="251">I224-M224</f>
        <v>71.649999999999991</v>
      </c>
      <c r="P224" s="41" t="s">
        <v>30</v>
      </c>
      <c r="Q224" s="42">
        <f t="shared" ref="Q224:Q228" si="252">M224-K224</f>
        <v>-1.2000000000000002</v>
      </c>
      <c r="R224" s="41" t="s">
        <v>30</v>
      </c>
      <c r="S224" s="93">
        <f t="shared" si="236"/>
        <v>-0.64864864864864868</v>
      </c>
      <c r="T224" s="47" t="s">
        <v>1083</v>
      </c>
    </row>
    <row r="225" spans="1:20" ht="47.25" x14ac:dyDescent="0.25">
      <c r="A225" s="39" t="s">
        <v>413</v>
      </c>
      <c r="B225" s="48" t="s">
        <v>416</v>
      </c>
      <c r="C225" s="41" t="s">
        <v>417</v>
      </c>
      <c r="D225" s="42">
        <v>0</v>
      </c>
      <c r="E225" s="42">
        <v>28.743998040000001</v>
      </c>
      <c r="F225" s="41" t="s">
        <v>30</v>
      </c>
      <c r="G225" s="43">
        <v>0</v>
      </c>
      <c r="H225" s="41" t="s">
        <v>30</v>
      </c>
      <c r="I225" s="43">
        <f t="shared" si="250"/>
        <v>28.743998040000001</v>
      </c>
      <c r="J225" s="41" t="s">
        <v>30</v>
      </c>
      <c r="K225" s="42">
        <v>13.243998040000001</v>
      </c>
      <c r="L225" s="41" t="s">
        <v>30</v>
      </c>
      <c r="M225" s="42">
        <v>12.831571870000001</v>
      </c>
      <c r="N225" s="41" t="s">
        <v>30</v>
      </c>
      <c r="O225" s="42">
        <f t="shared" si="251"/>
        <v>15.91242617</v>
      </c>
      <c r="P225" s="41" t="s">
        <v>30</v>
      </c>
      <c r="Q225" s="42">
        <f t="shared" si="252"/>
        <v>-0.41242616999999981</v>
      </c>
      <c r="R225" s="41" t="s">
        <v>30</v>
      </c>
      <c r="S225" s="93">
        <f t="shared" si="236"/>
        <v>-3.1140609410721401E-2</v>
      </c>
      <c r="T225" s="47" t="s">
        <v>30</v>
      </c>
    </row>
    <row r="226" spans="1:20" ht="63" x14ac:dyDescent="0.25">
      <c r="A226" s="39" t="s">
        <v>413</v>
      </c>
      <c r="B226" s="48" t="s">
        <v>418</v>
      </c>
      <c r="C226" s="41" t="s">
        <v>419</v>
      </c>
      <c r="D226" s="42">
        <v>0</v>
      </c>
      <c r="E226" s="42">
        <v>21.547999999999998</v>
      </c>
      <c r="F226" s="41" t="s">
        <v>30</v>
      </c>
      <c r="G226" s="43">
        <v>0</v>
      </c>
      <c r="H226" s="41" t="s">
        <v>30</v>
      </c>
      <c r="I226" s="43">
        <f t="shared" si="250"/>
        <v>21.547999999999998</v>
      </c>
      <c r="J226" s="41" t="s">
        <v>30</v>
      </c>
      <c r="K226" s="42">
        <v>1.863</v>
      </c>
      <c r="L226" s="41" t="s">
        <v>30</v>
      </c>
      <c r="M226" s="42">
        <v>1.80711</v>
      </c>
      <c r="N226" s="41" t="s">
        <v>30</v>
      </c>
      <c r="O226" s="42">
        <f t="shared" si="251"/>
        <v>19.740889999999997</v>
      </c>
      <c r="P226" s="41" t="s">
        <v>30</v>
      </c>
      <c r="Q226" s="42">
        <f t="shared" si="252"/>
        <v>-5.5889999999999995E-2</v>
      </c>
      <c r="R226" s="41" t="s">
        <v>30</v>
      </c>
      <c r="S226" s="93">
        <f t="shared" si="236"/>
        <v>-0.03</v>
      </c>
      <c r="T226" s="47" t="s">
        <v>30</v>
      </c>
    </row>
    <row r="227" spans="1:20" ht="31.5" x14ac:dyDescent="0.25">
      <c r="A227" s="39" t="s">
        <v>413</v>
      </c>
      <c r="B227" s="48" t="s">
        <v>420</v>
      </c>
      <c r="C227" s="41" t="s">
        <v>421</v>
      </c>
      <c r="D227" s="42">
        <v>0</v>
      </c>
      <c r="E227" s="42">
        <v>2.2999999999999998</v>
      </c>
      <c r="F227" s="41" t="s">
        <v>30</v>
      </c>
      <c r="G227" s="43">
        <v>0</v>
      </c>
      <c r="H227" s="41" t="s">
        <v>30</v>
      </c>
      <c r="I227" s="43">
        <f t="shared" si="250"/>
        <v>2.2999999999999998</v>
      </c>
      <c r="J227" s="41" t="s">
        <v>30</v>
      </c>
      <c r="K227" s="42">
        <v>2.2999999999999998</v>
      </c>
      <c r="L227" s="41" t="s">
        <v>30</v>
      </c>
      <c r="M227" s="42">
        <v>3.1121988299999996</v>
      </c>
      <c r="N227" s="41" t="s">
        <v>30</v>
      </c>
      <c r="O227" s="42">
        <f t="shared" si="251"/>
        <v>-0.81219882999999982</v>
      </c>
      <c r="P227" s="41" t="s">
        <v>30</v>
      </c>
      <c r="Q227" s="42">
        <f t="shared" si="252"/>
        <v>0.81219882999999982</v>
      </c>
      <c r="R227" s="41" t="s">
        <v>30</v>
      </c>
      <c r="S227" s="93">
        <f t="shared" si="236"/>
        <v>0.35312992608695648</v>
      </c>
      <c r="T227" s="30" t="s">
        <v>1088</v>
      </c>
    </row>
    <row r="228" spans="1:20" ht="31.5" x14ac:dyDescent="0.25">
      <c r="A228" s="39" t="s">
        <v>413</v>
      </c>
      <c r="B228" s="48" t="s">
        <v>422</v>
      </c>
      <c r="C228" s="41" t="s">
        <v>423</v>
      </c>
      <c r="D228" s="42">
        <v>0</v>
      </c>
      <c r="E228" s="42">
        <v>98.734999999999999</v>
      </c>
      <c r="F228" s="41" t="s">
        <v>30</v>
      </c>
      <c r="G228" s="43">
        <v>0</v>
      </c>
      <c r="H228" s="41" t="s">
        <v>30</v>
      </c>
      <c r="I228" s="43">
        <f t="shared" si="250"/>
        <v>98.734999999999999</v>
      </c>
      <c r="J228" s="41" t="s">
        <v>30</v>
      </c>
      <c r="K228" s="42">
        <v>0</v>
      </c>
      <c r="L228" s="41" t="s">
        <v>30</v>
      </c>
      <c r="M228" s="42">
        <v>0</v>
      </c>
      <c r="N228" s="41" t="s">
        <v>30</v>
      </c>
      <c r="O228" s="42">
        <f t="shared" si="251"/>
        <v>98.734999999999999</v>
      </c>
      <c r="P228" s="41" t="s">
        <v>30</v>
      </c>
      <c r="Q228" s="42">
        <f t="shared" si="252"/>
        <v>0</v>
      </c>
      <c r="R228" s="41" t="s">
        <v>30</v>
      </c>
      <c r="S228" s="93">
        <v>0</v>
      </c>
      <c r="T228" s="47" t="s">
        <v>30</v>
      </c>
    </row>
    <row r="229" spans="1:20" s="31" customFormat="1" ht="31.5" x14ac:dyDescent="0.25">
      <c r="A229" s="32" t="s">
        <v>424</v>
      </c>
      <c r="B229" s="36" t="s">
        <v>142</v>
      </c>
      <c r="C229" s="34" t="s">
        <v>29</v>
      </c>
      <c r="D229" s="35">
        <f>D230+D236+D237+D238</f>
        <v>0</v>
      </c>
      <c r="E229" s="35">
        <f t="shared" ref="E229" si="253">E230+E236+E237+E238</f>
        <v>683.09740624999995</v>
      </c>
      <c r="F229" s="27" t="s">
        <v>30</v>
      </c>
      <c r="G229" s="35">
        <f t="shared" ref="G229" si="254">G230+G236+G237+G238</f>
        <v>141.7641882099999</v>
      </c>
      <c r="H229" s="27" t="s">
        <v>30</v>
      </c>
      <c r="I229" s="35">
        <f t="shared" ref="I229" si="255">I230+I236+I237+I238</f>
        <v>541.33321804000002</v>
      </c>
      <c r="J229" s="27" t="s">
        <v>30</v>
      </c>
      <c r="K229" s="35">
        <f>K230+K236+K237+K238</f>
        <v>175.85345775000002</v>
      </c>
      <c r="L229" s="27" t="s">
        <v>30</v>
      </c>
      <c r="M229" s="35">
        <f>M230+M236+M237+M238</f>
        <v>118.6181613</v>
      </c>
      <c r="N229" s="27" t="s">
        <v>30</v>
      </c>
      <c r="O229" s="35">
        <f>O230+O236+O237+O238</f>
        <v>422.71505673999997</v>
      </c>
      <c r="P229" s="27" t="s">
        <v>30</v>
      </c>
      <c r="Q229" s="35">
        <f>Q230+Q236+Q237+Q238</f>
        <v>-57.235296449999993</v>
      </c>
      <c r="R229" s="27" t="s">
        <v>30</v>
      </c>
      <c r="S229" s="92">
        <f t="shared" si="236"/>
        <v>-0.32547154421818575</v>
      </c>
      <c r="T229" s="46" t="s">
        <v>30</v>
      </c>
    </row>
    <row r="230" spans="1:20" s="31" customFormat="1" ht="63" x14ac:dyDescent="0.25">
      <c r="A230" s="32" t="s">
        <v>425</v>
      </c>
      <c r="B230" s="36" t="s">
        <v>144</v>
      </c>
      <c r="C230" s="34" t="s">
        <v>29</v>
      </c>
      <c r="D230" s="35">
        <f>SUM(D231:D235)</f>
        <v>0</v>
      </c>
      <c r="E230" s="35">
        <f t="shared" ref="E230" si="256">SUM(E231:E235)</f>
        <v>249.19913426999989</v>
      </c>
      <c r="F230" s="27" t="s">
        <v>30</v>
      </c>
      <c r="G230" s="35">
        <f t="shared" ref="G230" si="257">SUM(G231:G235)</f>
        <v>78.773850909999908</v>
      </c>
      <c r="H230" s="27" t="s">
        <v>30</v>
      </c>
      <c r="I230" s="35">
        <f t="shared" ref="I230" si="258">SUM(I231:I235)</f>
        <v>170.42528336000001</v>
      </c>
      <c r="J230" s="27" t="s">
        <v>30</v>
      </c>
      <c r="K230" s="35">
        <f>SUM(K231:K235)</f>
        <v>80.425283359999995</v>
      </c>
      <c r="L230" s="27" t="s">
        <v>30</v>
      </c>
      <c r="M230" s="35">
        <f>SUM(M231:M235)</f>
        <v>61.114352209999993</v>
      </c>
      <c r="N230" s="27" t="s">
        <v>30</v>
      </c>
      <c r="O230" s="35">
        <f>SUM(O231:O235)</f>
        <v>109.31093115</v>
      </c>
      <c r="P230" s="27" t="s">
        <v>30</v>
      </c>
      <c r="Q230" s="35">
        <f>SUM(Q231:Q235)</f>
        <v>-19.310931150000002</v>
      </c>
      <c r="R230" s="27" t="s">
        <v>30</v>
      </c>
      <c r="S230" s="92">
        <f t="shared" si="236"/>
        <v>-0.24011020344883746</v>
      </c>
      <c r="T230" s="46" t="s">
        <v>30</v>
      </c>
    </row>
    <row r="231" spans="1:20" ht="31.5" x14ac:dyDescent="0.25">
      <c r="A231" s="39" t="s">
        <v>425</v>
      </c>
      <c r="B231" s="48" t="s">
        <v>426</v>
      </c>
      <c r="C231" s="41" t="s">
        <v>427</v>
      </c>
      <c r="D231" s="42">
        <v>0</v>
      </c>
      <c r="E231" s="42">
        <v>15.01355141</v>
      </c>
      <c r="F231" s="41" t="s">
        <v>30</v>
      </c>
      <c r="G231" s="43">
        <v>15.01355141</v>
      </c>
      <c r="H231" s="41" t="s">
        <v>30</v>
      </c>
      <c r="I231" s="43">
        <f t="shared" ref="I231:I235" si="259">E231-G231</f>
        <v>0</v>
      </c>
      <c r="J231" s="41" t="s">
        <v>30</v>
      </c>
      <c r="K231" s="42">
        <v>0</v>
      </c>
      <c r="L231" s="41" t="s">
        <v>30</v>
      </c>
      <c r="M231" s="42">
        <v>0</v>
      </c>
      <c r="N231" s="41" t="s">
        <v>30</v>
      </c>
      <c r="O231" s="42">
        <f t="shared" ref="O231:O235" si="260">I231-M231</f>
        <v>0</v>
      </c>
      <c r="P231" s="41" t="s">
        <v>30</v>
      </c>
      <c r="Q231" s="42">
        <f t="shared" ref="Q231:Q235" si="261">M231-K231</f>
        <v>0</v>
      </c>
      <c r="R231" s="41" t="s">
        <v>30</v>
      </c>
      <c r="S231" s="93">
        <v>0</v>
      </c>
      <c r="T231" s="30" t="s">
        <v>30</v>
      </c>
    </row>
    <row r="232" spans="1:20" ht="31.5" x14ac:dyDescent="0.25">
      <c r="A232" s="39" t="s">
        <v>425</v>
      </c>
      <c r="B232" s="48" t="s">
        <v>428</v>
      </c>
      <c r="C232" s="41" t="s">
        <v>429</v>
      </c>
      <c r="D232" s="42">
        <v>0</v>
      </c>
      <c r="E232" s="42">
        <v>113.86758285999991</v>
      </c>
      <c r="F232" s="41" t="s">
        <v>30</v>
      </c>
      <c r="G232" s="43">
        <v>63.760299499999903</v>
      </c>
      <c r="H232" s="41" t="s">
        <v>30</v>
      </c>
      <c r="I232" s="43">
        <f t="shared" si="259"/>
        <v>50.107283360000011</v>
      </c>
      <c r="J232" s="41" t="s">
        <v>30</v>
      </c>
      <c r="K232" s="42">
        <v>50.107283359999997</v>
      </c>
      <c r="L232" s="41" t="s">
        <v>30</v>
      </c>
      <c r="M232" s="42">
        <v>52.102776289999994</v>
      </c>
      <c r="N232" s="41" t="s">
        <v>30</v>
      </c>
      <c r="O232" s="42">
        <f t="shared" si="260"/>
        <v>-1.9954929299999833</v>
      </c>
      <c r="P232" s="41" t="s">
        <v>30</v>
      </c>
      <c r="Q232" s="42">
        <f t="shared" si="261"/>
        <v>1.9954929299999975</v>
      </c>
      <c r="R232" s="41" t="s">
        <v>30</v>
      </c>
      <c r="S232" s="93">
        <f t="shared" si="236"/>
        <v>3.982440867255186E-2</v>
      </c>
      <c r="T232" s="47" t="s">
        <v>1109</v>
      </c>
    </row>
    <row r="233" spans="1:20" ht="78.75" x14ac:dyDescent="0.25">
      <c r="A233" s="39" t="s">
        <v>425</v>
      </c>
      <c r="B233" s="48" t="s">
        <v>430</v>
      </c>
      <c r="C233" s="41" t="s">
        <v>431</v>
      </c>
      <c r="D233" s="42">
        <v>0</v>
      </c>
      <c r="E233" s="42">
        <v>12.98</v>
      </c>
      <c r="F233" s="41" t="s">
        <v>30</v>
      </c>
      <c r="G233" s="43">
        <v>0</v>
      </c>
      <c r="H233" s="41" t="s">
        <v>30</v>
      </c>
      <c r="I233" s="43">
        <f t="shared" si="259"/>
        <v>12.98</v>
      </c>
      <c r="J233" s="41" t="s">
        <v>30</v>
      </c>
      <c r="K233" s="42">
        <v>12.98</v>
      </c>
      <c r="L233" s="41" t="s">
        <v>30</v>
      </c>
      <c r="M233" s="42">
        <v>0.15295332</v>
      </c>
      <c r="N233" s="41" t="s">
        <v>30</v>
      </c>
      <c r="O233" s="42">
        <f t="shared" si="260"/>
        <v>12.82704668</v>
      </c>
      <c r="P233" s="41" t="s">
        <v>30</v>
      </c>
      <c r="Q233" s="42">
        <f t="shared" si="261"/>
        <v>-12.82704668</v>
      </c>
      <c r="R233" s="41" t="s">
        <v>30</v>
      </c>
      <c r="S233" s="93">
        <f t="shared" si="236"/>
        <v>-0.98821623112480739</v>
      </c>
      <c r="T233" s="47" t="s">
        <v>1110</v>
      </c>
    </row>
    <row r="234" spans="1:20" ht="31.5" x14ac:dyDescent="0.25">
      <c r="A234" s="39" t="s">
        <v>425</v>
      </c>
      <c r="B234" s="48" t="s">
        <v>432</v>
      </c>
      <c r="C234" s="41" t="s">
        <v>433</v>
      </c>
      <c r="D234" s="42">
        <v>0</v>
      </c>
      <c r="E234" s="42">
        <v>100</v>
      </c>
      <c r="F234" s="41" t="s">
        <v>30</v>
      </c>
      <c r="G234" s="43">
        <v>0</v>
      </c>
      <c r="H234" s="41" t="s">
        <v>30</v>
      </c>
      <c r="I234" s="43">
        <f t="shared" si="259"/>
        <v>100</v>
      </c>
      <c r="J234" s="41" t="s">
        <v>30</v>
      </c>
      <c r="K234" s="42">
        <v>10</v>
      </c>
      <c r="L234" s="41" t="s">
        <v>30</v>
      </c>
      <c r="M234" s="42">
        <v>8.8586226000000003</v>
      </c>
      <c r="N234" s="41" t="s">
        <v>30</v>
      </c>
      <c r="O234" s="42">
        <f t="shared" si="260"/>
        <v>91.141377399999996</v>
      </c>
      <c r="P234" s="41" t="s">
        <v>30</v>
      </c>
      <c r="Q234" s="42">
        <f t="shared" si="261"/>
        <v>-1.1413773999999997</v>
      </c>
      <c r="R234" s="41" t="s">
        <v>30</v>
      </c>
      <c r="S234" s="93">
        <f t="shared" si="236"/>
        <v>-0.11413773999999996</v>
      </c>
      <c r="T234" s="30" t="s">
        <v>1083</v>
      </c>
    </row>
    <row r="235" spans="1:20" ht="47.25" x14ac:dyDescent="0.25">
      <c r="A235" s="39" t="s">
        <v>425</v>
      </c>
      <c r="B235" s="48" t="s">
        <v>434</v>
      </c>
      <c r="C235" s="41" t="s">
        <v>435</v>
      </c>
      <c r="D235" s="42">
        <v>0</v>
      </c>
      <c r="E235" s="42">
        <v>7.3380000000000001</v>
      </c>
      <c r="F235" s="41" t="s">
        <v>30</v>
      </c>
      <c r="G235" s="43">
        <v>0</v>
      </c>
      <c r="H235" s="41" t="s">
        <v>30</v>
      </c>
      <c r="I235" s="43">
        <f t="shared" si="259"/>
        <v>7.3380000000000001</v>
      </c>
      <c r="J235" s="41" t="s">
        <v>30</v>
      </c>
      <c r="K235" s="42">
        <v>7.3380000000000001</v>
      </c>
      <c r="L235" s="41" t="s">
        <v>30</v>
      </c>
      <c r="M235" s="42">
        <v>0</v>
      </c>
      <c r="N235" s="41" t="s">
        <v>30</v>
      </c>
      <c r="O235" s="42">
        <f t="shared" si="260"/>
        <v>7.3380000000000001</v>
      </c>
      <c r="P235" s="41" t="s">
        <v>30</v>
      </c>
      <c r="Q235" s="42">
        <f t="shared" si="261"/>
        <v>-7.3380000000000001</v>
      </c>
      <c r="R235" s="41" t="s">
        <v>30</v>
      </c>
      <c r="S235" s="93">
        <f t="shared" si="236"/>
        <v>-1</v>
      </c>
      <c r="T235" s="30" t="s">
        <v>1111</v>
      </c>
    </row>
    <row r="236" spans="1:20" s="31" customFormat="1" ht="47.25" x14ac:dyDescent="0.25">
      <c r="A236" s="32" t="s">
        <v>436</v>
      </c>
      <c r="B236" s="36" t="s">
        <v>168</v>
      </c>
      <c r="C236" s="34" t="s">
        <v>29</v>
      </c>
      <c r="D236" s="35">
        <v>0</v>
      </c>
      <c r="E236" s="35">
        <v>0</v>
      </c>
      <c r="F236" s="27" t="s">
        <v>30</v>
      </c>
      <c r="G236" s="35">
        <v>0</v>
      </c>
      <c r="H236" s="27" t="s">
        <v>30</v>
      </c>
      <c r="I236" s="35">
        <v>0</v>
      </c>
      <c r="J236" s="27" t="s">
        <v>30</v>
      </c>
      <c r="K236" s="35">
        <v>0</v>
      </c>
      <c r="L236" s="27" t="s">
        <v>30</v>
      </c>
      <c r="M236" s="35">
        <v>0</v>
      </c>
      <c r="N236" s="27" t="s">
        <v>30</v>
      </c>
      <c r="O236" s="35">
        <v>0</v>
      </c>
      <c r="P236" s="27" t="s">
        <v>30</v>
      </c>
      <c r="Q236" s="35">
        <v>0</v>
      </c>
      <c r="R236" s="27" t="s">
        <v>30</v>
      </c>
      <c r="S236" s="92">
        <v>0</v>
      </c>
      <c r="T236" s="46" t="s">
        <v>30</v>
      </c>
    </row>
    <row r="237" spans="1:20" s="31" customFormat="1" ht="47.25" x14ac:dyDescent="0.25">
      <c r="A237" s="32" t="s">
        <v>437</v>
      </c>
      <c r="B237" s="36" t="s">
        <v>170</v>
      </c>
      <c r="C237" s="34" t="s">
        <v>29</v>
      </c>
      <c r="D237" s="35">
        <v>0</v>
      </c>
      <c r="E237" s="35">
        <v>0</v>
      </c>
      <c r="F237" s="27" t="s">
        <v>30</v>
      </c>
      <c r="G237" s="35">
        <v>0</v>
      </c>
      <c r="H237" s="27" t="s">
        <v>30</v>
      </c>
      <c r="I237" s="35">
        <v>0</v>
      </c>
      <c r="J237" s="27" t="s">
        <v>30</v>
      </c>
      <c r="K237" s="35">
        <v>0</v>
      </c>
      <c r="L237" s="27" t="s">
        <v>30</v>
      </c>
      <c r="M237" s="35">
        <v>0</v>
      </c>
      <c r="N237" s="27" t="s">
        <v>30</v>
      </c>
      <c r="O237" s="35">
        <v>0</v>
      </c>
      <c r="P237" s="27" t="s">
        <v>30</v>
      </c>
      <c r="Q237" s="35">
        <v>0</v>
      </c>
      <c r="R237" s="27" t="s">
        <v>30</v>
      </c>
      <c r="S237" s="92">
        <v>0</v>
      </c>
      <c r="T237" s="46" t="s">
        <v>30</v>
      </c>
    </row>
    <row r="238" spans="1:20" s="31" customFormat="1" ht="47.25" x14ac:dyDescent="0.25">
      <c r="A238" s="32" t="s">
        <v>438</v>
      </c>
      <c r="B238" s="36" t="s">
        <v>200</v>
      </c>
      <c r="C238" s="34" t="s">
        <v>29</v>
      </c>
      <c r="D238" s="35">
        <f>SUM(D239:D246)</f>
        <v>0</v>
      </c>
      <c r="E238" s="35">
        <f>SUM(E239:E246)</f>
        <v>433.89827198</v>
      </c>
      <c r="F238" s="27" t="s">
        <v>30</v>
      </c>
      <c r="G238" s="35">
        <f t="shared" ref="G238" si="262">SUM(G239:G246)</f>
        <v>62.9903373</v>
      </c>
      <c r="H238" s="27" t="s">
        <v>30</v>
      </c>
      <c r="I238" s="35">
        <f t="shared" ref="I238" si="263">SUM(I239:I246)</f>
        <v>370.90793468000004</v>
      </c>
      <c r="J238" s="27" t="s">
        <v>30</v>
      </c>
      <c r="K238" s="35">
        <f t="shared" ref="K238" si="264">SUM(K239:K246)</f>
        <v>95.428174390000009</v>
      </c>
      <c r="L238" s="27" t="s">
        <v>30</v>
      </c>
      <c r="M238" s="35">
        <f t="shared" ref="M238" si="265">SUM(M239:M246)</f>
        <v>57.503809089999997</v>
      </c>
      <c r="N238" s="27" t="s">
        <v>30</v>
      </c>
      <c r="O238" s="35">
        <f t="shared" ref="O238" si="266">SUM(O239:O246)</f>
        <v>313.40412558999998</v>
      </c>
      <c r="P238" s="27" t="s">
        <v>30</v>
      </c>
      <c r="Q238" s="35">
        <f t="shared" ref="Q238" si="267">SUM(Q239:Q246)</f>
        <v>-37.924365299999991</v>
      </c>
      <c r="R238" s="27" t="s">
        <v>30</v>
      </c>
      <c r="S238" s="92">
        <f t="shared" si="236"/>
        <v>-0.39741266709147183</v>
      </c>
      <c r="T238" s="46" t="s">
        <v>30</v>
      </c>
    </row>
    <row r="239" spans="1:20" ht="47.25" x14ac:dyDescent="0.25">
      <c r="A239" s="39" t="s">
        <v>438</v>
      </c>
      <c r="B239" s="48" t="s">
        <v>439</v>
      </c>
      <c r="C239" s="41" t="s">
        <v>440</v>
      </c>
      <c r="D239" s="42">
        <v>0</v>
      </c>
      <c r="E239" s="42">
        <v>170.09186041999999</v>
      </c>
      <c r="F239" s="41" t="s">
        <v>30</v>
      </c>
      <c r="G239" s="43">
        <v>5.0209999999999999</v>
      </c>
      <c r="H239" s="41" t="s">
        <v>30</v>
      </c>
      <c r="I239" s="43">
        <f t="shared" ref="I239:I246" si="268">E239-G239</f>
        <v>165.07086042</v>
      </c>
      <c r="J239" s="41" t="s">
        <v>30</v>
      </c>
      <c r="K239" s="42">
        <v>11.410146800000001</v>
      </c>
      <c r="L239" s="41" t="s">
        <v>30</v>
      </c>
      <c r="M239" s="42">
        <v>8.9267678999999998</v>
      </c>
      <c r="N239" s="41" t="s">
        <v>30</v>
      </c>
      <c r="O239" s="42">
        <f t="shared" ref="O239:O246" si="269">I239-M239</f>
        <v>156.14409252000002</v>
      </c>
      <c r="P239" s="41" t="s">
        <v>30</v>
      </c>
      <c r="Q239" s="42">
        <f t="shared" ref="Q239:Q246" si="270">M239-K239</f>
        <v>-2.4833789000000017</v>
      </c>
      <c r="R239" s="41" t="s">
        <v>30</v>
      </c>
      <c r="S239" s="93">
        <f t="shared" si="236"/>
        <v>-0.21764653369753326</v>
      </c>
      <c r="T239" s="47" t="s">
        <v>1083</v>
      </c>
    </row>
    <row r="240" spans="1:20" ht="47.25" x14ac:dyDescent="0.25">
      <c r="A240" s="39" t="s">
        <v>438</v>
      </c>
      <c r="B240" s="48" t="s">
        <v>441</v>
      </c>
      <c r="C240" s="41" t="s">
        <v>442</v>
      </c>
      <c r="D240" s="42">
        <v>0</v>
      </c>
      <c r="E240" s="42">
        <v>164.78720962</v>
      </c>
      <c r="F240" s="41" t="s">
        <v>30</v>
      </c>
      <c r="G240" s="43">
        <v>19.902042359999999</v>
      </c>
      <c r="H240" s="41" t="s">
        <v>30</v>
      </c>
      <c r="I240" s="43">
        <f t="shared" si="268"/>
        <v>144.88516726</v>
      </c>
      <c r="J240" s="41" t="s">
        <v>30</v>
      </c>
      <c r="K240" s="42">
        <v>23.066120590000001</v>
      </c>
      <c r="L240" s="41" t="s">
        <v>30</v>
      </c>
      <c r="M240" s="42">
        <v>17.193066250000001</v>
      </c>
      <c r="N240" s="41" t="s">
        <v>30</v>
      </c>
      <c r="O240" s="42">
        <f t="shared" si="269"/>
        <v>127.69210101</v>
      </c>
      <c r="P240" s="41" t="s">
        <v>30</v>
      </c>
      <c r="Q240" s="42">
        <f t="shared" si="270"/>
        <v>-5.8730543399999995</v>
      </c>
      <c r="R240" s="41" t="s">
        <v>30</v>
      </c>
      <c r="S240" s="93">
        <f t="shared" si="236"/>
        <v>-0.25461821016171143</v>
      </c>
      <c r="T240" s="47" t="s">
        <v>1083</v>
      </c>
    </row>
    <row r="241" spans="1:20" ht="47.25" x14ac:dyDescent="0.25">
      <c r="A241" s="39" t="s">
        <v>438</v>
      </c>
      <c r="B241" s="48" t="s">
        <v>443</v>
      </c>
      <c r="C241" s="41" t="s">
        <v>444</v>
      </c>
      <c r="D241" s="42">
        <v>0</v>
      </c>
      <c r="E241" s="42">
        <v>64.328130529999996</v>
      </c>
      <c r="F241" s="41" t="s">
        <v>30</v>
      </c>
      <c r="G241" s="43">
        <v>20.270130529999999</v>
      </c>
      <c r="H241" s="41" t="s">
        <v>30</v>
      </c>
      <c r="I241" s="43">
        <f t="shared" si="268"/>
        <v>44.057999999999993</v>
      </c>
      <c r="J241" s="41" t="s">
        <v>30</v>
      </c>
      <c r="K241" s="42">
        <v>44.057999999999993</v>
      </c>
      <c r="L241" s="41" t="s">
        <v>30</v>
      </c>
      <c r="M241" s="42">
        <v>19.021740470000001</v>
      </c>
      <c r="N241" s="41" t="s">
        <v>30</v>
      </c>
      <c r="O241" s="42">
        <f t="shared" si="269"/>
        <v>25.036259529999992</v>
      </c>
      <c r="P241" s="41" t="s">
        <v>30</v>
      </c>
      <c r="Q241" s="42">
        <f t="shared" si="270"/>
        <v>-25.036259529999992</v>
      </c>
      <c r="R241" s="41" t="s">
        <v>30</v>
      </c>
      <c r="S241" s="93">
        <f t="shared" si="236"/>
        <v>-0.56825683258432058</v>
      </c>
      <c r="T241" s="47" t="s">
        <v>1112</v>
      </c>
    </row>
    <row r="242" spans="1:20" ht="31.5" x14ac:dyDescent="0.25">
      <c r="A242" s="55" t="s">
        <v>438</v>
      </c>
      <c r="B242" s="56" t="s">
        <v>445</v>
      </c>
      <c r="C242" s="49" t="s">
        <v>446</v>
      </c>
      <c r="D242" s="42">
        <v>0</v>
      </c>
      <c r="E242" s="42">
        <v>17.797164410000001</v>
      </c>
      <c r="F242" s="41" t="s">
        <v>30</v>
      </c>
      <c r="G242" s="43">
        <v>17.797164410000001</v>
      </c>
      <c r="H242" s="41" t="s">
        <v>30</v>
      </c>
      <c r="I242" s="43">
        <f t="shared" si="268"/>
        <v>0</v>
      </c>
      <c r="J242" s="41" t="s">
        <v>30</v>
      </c>
      <c r="K242" s="42">
        <v>0</v>
      </c>
      <c r="L242" s="41" t="s">
        <v>30</v>
      </c>
      <c r="M242" s="42">
        <v>0</v>
      </c>
      <c r="N242" s="41" t="s">
        <v>30</v>
      </c>
      <c r="O242" s="42">
        <f t="shared" si="269"/>
        <v>0</v>
      </c>
      <c r="P242" s="41" t="s">
        <v>30</v>
      </c>
      <c r="Q242" s="42">
        <f t="shared" si="270"/>
        <v>0</v>
      </c>
      <c r="R242" s="41" t="s">
        <v>30</v>
      </c>
      <c r="S242" s="93">
        <v>0</v>
      </c>
      <c r="T242" s="47" t="s">
        <v>30</v>
      </c>
    </row>
    <row r="243" spans="1:20" ht="31.5" x14ac:dyDescent="0.25">
      <c r="A243" s="39" t="s">
        <v>438</v>
      </c>
      <c r="B243" s="48" t="s">
        <v>447</v>
      </c>
      <c r="C243" s="41" t="s">
        <v>448</v>
      </c>
      <c r="D243" s="42">
        <v>0</v>
      </c>
      <c r="E243" s="42">
        <v>2.165</v>
      </c>
      <c r="F243" s="41" t="s">
        <v>30</v>
      </c>
      <c r="G243" s="43">
        <v>0</v>
      </c>
      <c r="H243" s="41" t="s">
        <v>30</v>
      </c>
      <c r="I243" s="43">
        <f t="shared" si="268"/>
        <v>2.165</v>
      </c>
      <c r="J243" s="41" t="s">
        <v>30</v>
      </c>
      <c r="K243" s="42">
        <v>2.1649999999999996</v>
      </c>
      <c r="L243" s="41" t="s">
        <v>30</v>
      </c>
      <c r="M243" s="42">
        <v>2.1769037500000001</v>
      </c>
      <c r="N243" s="41" t="s">
        <v>30</v>
      </c>
      <c r="O243" s="42">
        <f t="shared" si="269"/>
        <v>-1.1903750000000102E-2</v>
      </c>
      <c r="P243" s="41" t="s">
        <v>30</v>
      </c>
      <c r="Q243" s="42">
        <f t="shared" si="270"/>
        <v>1.1903750000000546E-2</v>
      </c>
      <c r="R243" s="41" t="s">
        <v>30</v>
      </c>
      <c r="S243" s="93">
        <f t="shared" si="236"/>
        <v>5.4982678983836247E-3</v>
      </c>
      <c r="T243" s="47" t="s">
        <v>1113</v>
      </c>
    </row>
    <row r="244" spans="1:20" ht="47.25" x14ac:dyDescent="0.25">
      <c r="A244" s="39" t="s">
        <v>438</v>
      </c>
      <c r="B244" s="48" t="s">
        <v>449</v>
      </c>
      <c r="C244" s="41" t="s">
        <v>450</v>
      </c>
      <c r="D244" s="42">
        <v>0</v>
      </c>
      <c r="E244" s="42">
        <v>3.9860000000000002</v>
      </c>
      <c r="F244" s="41" t="s">
        <v>30</v>
      </c>
      <c r="G244" s="43">
        <v>0</v>
      </c>
      <c r="H244" s="41" t="s">
        <v>30</v>
      </c>
      <c r="I244" s="43">
        <f t="shared" si="268"/>
        <v>3.9860000000000002</v>
      </c>
      <c r="J244" s="41" t="s">
        <v>30</v>
      </c>
      <c r="K244" s="42">
        <v>3.9860000000000002</v>
      </c>
      <c r="L244" s="41" t="s">
        <v>30</v>
      </c>
      <c r="M244" s="42">
        <v>0</v>
      </c>
      <c r="N244" s="41" t="s">
        <v>30</v>
      </c>
      <c r="O244" s="42">
        <f t="shared" si="269"/>
        <v>3.9860000000000002</v>
      </c>
      <c r="P244" s="41" t="s">
        <v>30</v>
      </c>
      <c r="Q244" s="42">
        <f t="shared" si="270"/>
        <v>-3.9860000000000002</v>
      </c>
      <c r="R244" s="41" t="s">
        <v>30</v>
      </c>
      <c r="S244" s="93">
        <f t="shared" si="236"/>
        <v>-1</v>
      </c>
      <c r="T244" s="47" t="s">
        <v>1111</v>
      </c>
    </row>
    <row r="245" spans="1:20" ht="63" x14ac:dyDescent="0.25">
      <c r="A245" s="39" t="s">
        <v>438</v>
      </c>
      <c r="B245" s="48" t="s">
        <v>451</v>
      </c>
      <c r="C245" s="41" t="s">
        <v>452</v>
      </c>
      <c r="D245" s="42">
        <v>0</v>
      </c>
      <c r="E245" s="42">
        <v>1.4370000000000001</v>
      </c>
      <c r="F245" s="41" t="s">
        <v>30</v>
      </c>
      <c r="G245" s="43">
        <v>0</v>
      </c>
      <c r="H245" s="41" t="s">
        <v>30</v>
      </c>
      <c r="I245" s="43">
        <f t="shared" si="268"/>
        <v>1.4370000000000001</v>
      </c>
      <c r="J245" s="41" t="s">
        <v>30</v>
      </c>
      <c r="K245" s="42">
        <v>1.4369999999999998</v>
      </c>
      <c r="L245" s="41" t="s">
        <v>30</v>
      </c>
      <c r="M245" s="42">
        <v>1.2599469999999999</v>
      </c>
      <c r="N245" s="41" t="s">
        <v>30</v>
      </c>
      <c r="O245" s="42">
        <f t="shared" si="269"/>
        <v>0.17705300000000013</v>
      </c>
      <c r="P245" s="41" t="s">
        <v>30</v>
      </c>
      <c r="Q245" s="42">
        <f t="shared" si="270"/>
        <v>-0.1770529999999999</v>
      </c>
      <c r="R245" s="41" t="s">
        <v>30</v>
      </c>
      <c r="S245" s="93">
        <f t="shared" si="236"/>
        <v>-0.12321016005567148</v>
      </c>
      <c r="T245" s="47" t="s">
        <v>1083</v>
      </c>
    </row>
    <row r="246" spans="1:20" ht="94.5" x14ac:dyDescent="0.25">
      <c r="A246" s="39" t="s">
        <v>438</v>
      </c>
      <c r="B246" s="48" t="s">
        <v>453</v>
      </c>
      <c r="C246" s="41" t="s">
        <v>454</v>
      </c>
      <c r="D246" s="42">
        <v>0</v>
      </c>
      <c r="E246" s="42">
        <v>9.3059069999999995</v>
      </c>
      <c r="F246" s="41" t="s">
        <v>30</v>
      </c>
      <c r="G246" s="43">
        <v>0</v>
      </c>
      <c r="H246" s="41" t="s">
        <v>30</v>
      </c>
      <c r="I246" s="43">
        <f t="shared" si="268"/>
        <v>9.3059069999999995</v>
      </c>
      <c r="J246" s="41" t="s">
        <v>30</v>
      </c>
      <c r="K246" s="42">
        <v>9.3059069999999995</v>
      </c>
      <c r="L246" s="41" t="s">
        <v>30</v>
      </c>
      <c r="M246" s="42">
        <v>8.9253837199999992</v>
      </c>
      <c r="N246" s="41" t="s">
        <v>30</v>
      </c>
      <c r="O246" s="42">
        <f t="shared" si="269"/>
        <v>0.38052328000000024</v>
      </c>
      <c r="P246" s="41" t="s">
        <v>30</v>
      </c>
      <c r="Q246" s="42">
        <f t="shared" si="270"/>
        <v>-0.38052328000000024</v>
      </c>
      <c r="R246" s="41" t="s">
        <v>30</v>
      </c>
      <c r="S246" s="93">
        <f t="shared" si="236"/>
        <v>-4.0890509651557903E-2</v>
      </c>
      <c r="T246" s="47" t="s">
        <v>30</v>
      </c>
    </row>
    <row r="247" spans="1:20" s="31" customFormat="1" ht="63" x14ac:dyDescent="0.25">
      <c r="A247" s="32" t="s">
        <v>455</v>
      </c>
      <c r="B247" s="36" t="s">
        <v>232</v>
      </c>
      <c r="C247" s="34" t="s">
        <v>29</v>
      </c>
      <c r="D247" s="35">
        <f t="shared" ref="D247:E247" si="271">D248</f>
        <v>0</v>
      </c>
      <c r="E247" s="35">
        <f t="shared" si="271"/>
        <v>104.53774669000001</v>
      </c>
      <c r="F247" s="27" t="s">
        <v>30</v>
      </c>
      <c r="G247" s="35">
        <f t="shared" ref="G247" si="272">G248</f>
        <v>104.45222469000001</v>
      </c>
      <c r="H247" s="27" t="s">
        <v>30</v>
      </c>
      <c r="I247" s="35">
        <f t="shared" ref="I247" si="273">I248</f>
        <v>8.5521999999997433E-2</v>
      </c>
      <c r="J247" s="27" t="s">
        <v>30</v>
      </c>
      <c r="K247" s="35">
        <f t="shared" ref="K247" si="274">K248</f>
        <v>8.5522000000000001E-2</v>
      </c>
      <c r="L247" s="27" t="s">
        <v>30</v>
      </c>
      <c r="M247" s="35">
        <f t="shared" ref="M247" si="275">M248</f>
        <v>0.71220472000000001</v>
      </c>
      <c r="N247" s="27" t="s">
        <v>30</v>
      </c>
      <c r="O247" s="35">
        <f t="shared" ref="O247" si="276">O248</f>
        <v>-0.62668272000000258</v>
      </c>
      <c r="P247" s="27" t="s">
        <v>30</v>
      </c>
      <c r="Q247" s="35">
        <f t="shared" ref="Q247" si="277">Q248</f>
        <v>0.62668272000000003</v>
      </c>
      <c r="R247" s="27" t="s">
        <v>30</v>
      </c>
      <c r="S247" s="92">
        <f t="shared" si="236"/>
        <v>7.3277369565725783</v>
      </c>
      <c r="T247" s="46" t="s">
        <v>30</v>
      </c>
    </row>
    <row r="248" spans="1:20" s="31" customFormat="1" x14ac:dyDescent="0.25">
      <c r="A248" s="32" t="s">
        <v>456</v>
      </c>
      <c r="B248" s="36" t="s">
        <v>457</v>
      </c>
      <c r="C248" s="34" t="s">
        <v>29</v>
      </c>
      <c r="D248" s="35">
        <f t="shared" ref="D248:E248" si="278">D249+D250</f>
        <v>0</v>
      </c>
      <c r="E248" s="35">
        <f t="shared" si="278"/>
        <v>104.53774669000001</v>
      </c>
      <c r="F248" s="27" t="s">
        <v>30</v>
      </c>
      <c r="G248" s="35">
        <f t="shared" ref="G248" si="279">G249+G250</f>
        <v>104.45222469000001</v>
      </c>
      <c r="H248" s="27" t="s">
        <v>30</v>
      </c>
      <c r="I248" s="35">
        <f t="shared" ref="I248" si="280">I249+I250</f>
        <v>8.5521999999997433E-2</v>
      </c>
      <c r="J248" s="27" t="s">
        <v>30</v>
      </c>
      <c r="K248" s="35">
        <f t="shared" ref="K248" si="281">K249+K250</f>
        <v>8.5522000000000001E-2</v>
      </c>
      <c r="L248" s="27" t="s">
        <v>30</v>
      </c>
      <c r="M248" s="35">
        <f t="shared" ref="M248" si="282">M249+M250</f>
        <v>0.71220472000000001</v>
      </c>
      <c r="N248" s="27" t="s">
        <v>30</v>
      </c>
      <c r="O248" s="35">
        <f t="shared" ref="O248" si="283">O249+O250</f>
        <v>-0.62668272000000258</v>
      </c>
      <c r="P248" s="27" t="s">
        <v>30</v>
      </c>
      <c r="Q248" s="35">
        <f t="shared" ref="Q248" si="284">Q249+Q250</f>
        <v>0.62668272000000003</v>
      </c>
      <c r="R248" s="27" t="s">
        <v>30</v>
      </c>
      <c r="S248" s="92">
        <f t="shared" si="236"/>
        <v>7.3277369565725783</v>
      </c>
      <c r="T248" s="46" t="s">
        <v>30</v>
      </c>
    </row>
    <row r="249" spans="1:20" s="31" customFormat="1" ht="63" x14ac:dyDescent="0.25">
      <c r="A249" s="32" t="s">
        <v>458</v>
      </c>
      <c r="B249" s="36" t="s">
        <v>236</v>
      </c>
      <c r="C249" s="34" t="s">
        <v>29</v>
      </c>
      <c r="D249" s="35">
        <v>0</v>
      </c>
      <c r="E249" s="35">
        <v>0</v>
      </c>
      <c r="F249" s="27" t="s">
        <v>30</v>
      </c>
      <c r="G249" s="35">
        <v>0</v>
      </c>
      <c r="H249" s="27" t="s">
        <v>30</v>
      </c>
      <c r="I249" s="35">
        <v>0</v>
      </c>
      <c r="J249" s="27" t="s">
        <v>30</v>
      </c>
      <c r="K249" s="35">
        <v>0</v>
      </c>
      <c r="L249" s="27" t="s">
        <v>30</v>
      </c>
      <c r="M249" s="35">
        <v>0</v>
      </c>
      <c r="N249" s="27" t="s">
        <v>30</v>
      </c>
      <c r="O249" s="35">
        <v>0</v>
      </c>
      <c r="P249" s="27" t="s">
        <v>30</v>
      </c>
      <c r="Q249" s="35">
        <v>0</v>
      </c>
      <c r="R249" s="27" t="s">
        <v>30</v>
      </c>
      <c r="S249" s="92">
        <v>0</v>
      </c>
      <c r="T249" s="29" t="s">
        <v>30</v>
      </c>
    </row>
    <row r="250" spans="1:20" s="31" customFormat="1" ht="63" x14ac:dyDescent="0.25">
      <c r="A250" s="32" t="s">
        <v>459</v>
      </c>
      <c r="B250" s="36" t="s">
        <v>238</v>
      </c>
      <c r="C250" s="34" t="s">
        <v>29</v>
      </c>
      <c r="D250" s="35">
        <f t="shared" ref="D250:E250" si="285">SUM(D251:D251)</f>
        <v>0</v>
      </c>
      <c r="E250" s="35">
        <f t="shared" si="285"/>
        <v>104.53774669000001</v>
      </c>
      <c r="F250" s="27" t="s">
        <v>30</v>
      </c>
      <c r="G250" s="35">
        <f t="shared" ref="G250" si="286">SUM(G251:G251)</f>
        <v>104.45222469000001</v>
      </c>
      <c r="H250" s="27" t="s">
        <v>30</v>
      </c>
      <c r="I250" s="35">
        <f t="shared" ref="I250" si="287">SUM(I251:I251)</f>
        <v>8.5521999999997433E-2</v>
      </c>
      <c r="J250" s="27" t="s">
        <v>30</v>
      </c>
      <c r="K250" s="35">
        <f t="shared" ref="K250" si="288">SUM(K251:K251)</f>
        <v>8.5522000000000001E-2</v>
      </c>
      <c r="L250" s="27" t="s">
        <v>30</v>
      </c>
      <c r="M250" s="35">
        <f t="shared" ref="M250" si="289">SUM(M251:M251)</f>
        <v>0.71220472000000001</v>
      </c>
      <c r="N250" s="27" t="s">
        <v>30</v>
      </c>
      <c r="O250" s="35">
        <f t="shared" ref="O250" si="290">SUM(O251:O251)</f>
        <v>-0.62668272000000258</v>
      </c>
      <c r="P250" s="27" t="s">
        <v>30</v>
      </c>
      <c r="Q250" s="35">
        <f t="shared" ref="Q250" si="291">SUM(Q251:Q251)</f>
        <v>0.62668272000000003</v>
      </c>
      <c r="R250" s="27" t="s">
        <v>30</v>
      </c>
      <c r="S250" s="92">
        <f t="shared" si="236"/>
        <v>7.3277369565725783</v>
      </c>
      <c r="T250" s="46" t="s">
        <v>30</v>
      </c>
    </row>
    <row r="251" spans="1:20" ht="141.75" x14ac:dyDescent="0.25">
      <c r="A251" s="39" t="s">
        <v>459</v>
      </c>
      <c r="B251" s="54" t="s">
        <v>460</v>
      </c>
      <c r="C251" s="49" t="s">
        <v>461</v>
      </c>
      <c r="D251" s="42">
        <v>0</v>
      </c>
      <c r="E251" s="42">
        <v>104.53774669000001</v>
      </c>
      <c r="F251" s="41" t="s">
        <v>30</v>
      </c>
      <c r="G251" s="43">
        <v>104.45222469000001</v>
      </c>
      <c r="H251" s="41" t="s">
        <v>30</v>
      </c>
      <c r="I251" s="43">
        <f>E251-G251</f>
        <v>8.5521999999997433E-2</v>
      </c>
      <c r="J251" s="41" t="s">
        <v>30</v>
      </c>
      <c r="K251" s="42">
        <v>8.5522000000000001E-2</v>
      </c>
      <c r="L251" s="41" t="s">
        <v>30</v>
      </c>
      <c r="M251" s="42">
        <v>0.71220472000000001</v>
      </c>
      <c r="N251" s="41" t="s">
        <v>30</v>
      </c>
      <c r="O251" s="42">
        <f>I251-M251</f>
        <v>-0.62668272000000258</v>
      </c>
      <c r="P251" s="41" t="s">
        <v>30</v>
      </c>
      <c r="Q251" s="42">
        <f>M251-K251</f>
        <v>0.62668272000000003</v>
      </c>
      <c r="R251" s="41" t="s">
        <v>30</v>
      </c>
      <c r="S251" s="93">
        <f t="shared" si="236"/>
        <v>7.3277369565725783</v>
      </c>
      <c r="T251" s="30" t="s">
        <v>1114</v>
      </c>
    </row>
    <row r="252" spans="1:20" s="31" customFormat="1" ht="31.5" x14ac:dyDescent="0.25">
      <c r="A252" s="32" t="s">
        <v>462</v>
      </c>
      <c r="B252" s="36" t="s">
        <v>242</v>
      </c>
      <c r="C252" s="34" t="s">
        <v>29</v>
      </c>
      <c r="D252" s="35">
        <v>0</v>
      </c>
      <c r="E252" s="35">
        <v>0</v>
      </c>
      <c r="F252" s="27" t="s">
        <v>30</v>
      </c>
      <c r="G252" s="35">
        <v>0</v>
      </c>
      <c r="H252" s="27" t="s">
        <v>30</v>
      </c>
      <c r="I252" s="35">
        <v>0</v>
      </c>
      <c r="J252" s="27" t="s">
        <v>30</v>
      </c>
      <c r="K252" s="35">
        <v>0</v>
      </c>
      <c r="L252" s="27" t="s">
        <v>30</v>
      </c>
      <c r="M252" s="35">
        <v>0</v>
      </c>
      <c r="N252" s="27" t="s">
        <v>30</v>
      </c>
      <c r="O252" s="35">
        <v>0</v>
      </c>
      <c r="P252" s="27" t="s">
        <v>30</v>
      </c>
      <c r="Q252" s="35">
        <v>0</v>
      </c>
      <c r="R252" s="27" t="s">
        <v>30</v>
      </c>
      <c r="S252" s="92">
        <v>0</v>
      </c>
      <c r="T252" s="46" t="s">
        <v>30</v>
      </c>
    </row>
    <row r="253" spans="1:20" s="31" customFormat="1" ht="63" x14ac:dyDescent="0.25">
      <c r="A253" s="32" t="s">
        <v>463</v>
      </c>
      <c r="B253" s="36" t="s">
        <v>236</v>
      </c>
      <c r="C253" s="34" t="s">
        <v>29</v>
      </c>
      <c r="D253" s="35">
        <v>0</v>
      </c>
      <c r="E253" s="35">
        <v>0</v>
      </c>
      <c r="F253" s="27" t="s">
        <v>30</v>
      </c>
      <c r="G253" s="35">
        <v>0</v>
      </c>
      <c r="H253" s="27" t="s">
        <v>30</v>
      </c>
      <c r="I253" s="35">
        <v>0</v>
      </c>
      <c r="J253" s="27" t="s">
        <v>30</v>
      </c>
      <c r="K253" s="35">
        <v>0</v>
      </c>
      <c r="L253" s="27" t="s">
        <v>30</v>
      </c>
      <c r="M253" s="35">
        <v>0</v>
      </c>
      <c r="N253" s="27" t="s">
        <v>30</v>
      </c>
      <c r="O253" s="35">
        <v>0</v>
      </c>
      <c r="P253" s="27" t="s">
        <v>30</v>
      </c>
      <c r="Q253" s="35">
        <v>0</v>
      </c>
      <c r="R253" s="27" t="s">
        <v>30</v>
      </c>
      <c r="S253" s="92">
        <v>0</v>
      </c>
      <c r="T253" s="46" t="s">
        <v>30</v>
      </c>
    </row>
    <row r="254" spans="1:20" s="31" customFormat="1" ht="63" x14ac:dyDescent="0.25">
      <c r="A254" s="32" t="s">
        <v>464</v>
      </c>
      <c r="B254" s="36" t="s">
        <v>238</v>
      </c>
      <c r="C254" s="34" t="s">
        <v>29</v>
      </c>
      <c r="D254" s="35">
        <v>0</v>
      </c>
      <c r="E254" s="35">
        <v>0</v>
      </c>
      <c r="F254" s="27" t="s">
        <v>30</v>
      </c>
      <c r="G254" s="35">
        <v>0</v>
      </c>
      <c r="H254" s="27" t="s">
        <v>30</v>
      </c>
      <c r="I254" s="35">
        <v>0</v>
      </c>
      <c r="J254" s="27" t="s">
        <v>30</v>
      </c>
      <c r="K254" s="35">
        <v>0</v>
      </c>
      <c r="L254" s="27" t="s">
        <v>30</v>
      </c>
      <c r="M254" s="35">
        <v>0</v>
      </c>
      <c r="N254" s="27" t="s">
        <v>30</v>
      </c>
      <c r="O254" s="35">
        <v>0</v>
      </c>
      <c r="P254" s="27" t="s">
        <v>30</v>
      </c>
      <c r="Q254" s="35">
        <v>0</v>
      </c>
      <c r="R254" s="27" t="s">
        <v>30</v>
      </c>
      <c r="S254" s="92">
        <v>0</v>
      </c>
      <c r="T254" s="46" t="s">
        <v>30</v>
      </c>
    </row>
    <row r="255" spans="1:20" s="31" customFormat="1" ht="31.5" x14ac:dyDescent="0.25">
      <c r="A255" s="32" t="s">
        <v>465</v>
      </c>
      <c r="B255" s="36" t="s">
        <v>246</v>
      </c>
      <c r="C255" s="34" t="s">
        <v>29</v>
      </c>
      <c r="D255" s="35">
        <f t="shared" ref="D255:E255" si="292">D256+D257+D258+D259</f>
        <v>0</v>
      </c>
      <c r="E255" s="35">
        <f t="shared" si="292"/>
        <v>5731.5249999999996</v>
      </c>
      <c r="F255" s="27" t="s">
        <v>30</v>
      </c>
      <c r="G255" s="35">
        <f t="shared" ref="G255" si="293">G256+G257+G258+G259</f>
        <v>144.69206848000002</v>
      </c>
      <c r="H255" s="27" t="s">
        <v>30</v>
      </c>
      <c r="I255" s="35">
        <f t="shared" ref="I255" si="294">I256+I257+I258+I259</f>
        <v>5586.8329315199999</v>
      </c>
      <c r="J255" s="27" t="s">
        <v>30</v>
      </c>
      <c r="K255" s="35">
        <f t="shared" ref="K255" si="295">K256+K257+K258+K259</f>
        <v>7.9000000000000001E-2</v>
      </c>
      <c r="L255" s="27" t="s">
        <v>30</v>
      </c>
      <c r="M255" s="35">
        <f t="shared" ref="M255" si="296">M256+M257+M258+M259</f>
        <v>7.1001979999999992E-2</v>
      </c>
      <c r="N255" s="27" t="s">
        <v>30</v>
      </c>
      <c r="O255" s="35">
        <f t="shared" ref="O255" si="297">O256+O257+O258+O259</f>
        <v>5586.76192954</v>
      </c>
      <c r="P255" s="27" t="s">
        <v>30</v>
      </c>
      <c r="Q255" s="35">
        <f t="shared" ref="Q255" si="298">Q256+Q257+Q258+Q259</f>
        <v>-7.9980200000000085E-3</v>
      </c>
      <c r="R255" s="27" t="s">
        <v>30</v>
      </c>
      <c r="S255" s="92">
        <f t="shared" si="236"/>
        <v>-0.10124075949367099</v>
      </c>
      <c r="T255" s="37" t="s">
        <v>30</v>
      </c>
    </row>
    <row r="256" spans="1:20" s="31" customFormat="1" ht="47.25" x14ac:dyDescent="0.25">
      <c r="A256" s="32" t="s">
        <v>466</v>
      </c>
      <c r="B256" s="36" t="s">
        <v>248</v>
      </c>
      <c r="C256" s="34" t="s">
        <v>29</v>
      </c>
      <c r="D256" s="35">
        <v>0</v>
      </c>
      <c r="E256" s="35">
        <v>0</v>
      </c>
      <c r="F256" s="27" t="s">
        <v>30</v>
      </c>
      <c r="G256" s="35">
        <v>0</v>
      </c>
      <c r="H256" s="27" t="s">
        <v>30</v>
      </c>
      <c r="I256" s="35">
        <v>0</v>
      </c>
      <c r="J256" s="27" t="s">
        <v>30</v>
      </c>
      <c r="K256" s="35">
        <v>0</v>
      </c>
      <c r="L256" s="27" t="s">
        <v>30</v>
      </c>
      <c r="M256" s="35">
        <v>0</v>
      </c>
      <c r="N256" s="27" t="s">
        <v>30</v>
      </c>
      <c r="O256" s="35">
        <v>0</v>
      </c>
      <c r="P256" s="27" t="s">
        <v>30</v>
      </c>
      <c r="Q256" s="35">
        <v>0</v>
      </c>
      <c r="R256" s="27" t="s">
        <v>30</v>
      </c>
      <c r="S256" s="92">
        <v>0</v>
      </c>
      <c r="T256" s="46" t="s">
        <v>30</v>
      </c>
    </row>
    <row r="257" spans="1:20" s="31" customFormat="1" ht="31.5" x14ac:dyDescent="0.25">
      <c r="A257" s="32" t="s">
        <v>467</v>
      </c>
      <c r="B257" s="36" t="s">
        <v>250</v>
      </c>
      <c r="C257" s="34" t="s">
        <v>29</v>
      </c>
      <c r="D257" s="35">
        <v>0</v>
      </c>
      <c r="E257" s="35">
        <v>0</v>
      </c>
      <c r="F257" s="27" t="s">
        <v>30</v>
      </c>
      <c r="G257" s="35">
        <v>0</v>
      </c>
      <c r="H257" s="27" t="s">
        <v>30</v>
      </c>
      <c r="I257" s="35">
        <v>0</v>
      </c>
      <c r="J257" s="27" t="s">
        <v>30</v>
      </c>
      <c r="K257" s="35">
        <v>0</v>
      </c>
      <c r="L257" s="27" t="s">
        <v>30</v>
      </c>
      <c r="M257" s="35">
        <v>0</v>
      </c>
      <c r="N257" s="27" t="s">
        <v>30</v>
      </c>
      <c r="O257" s="35">
        <v>0</v>
      </c>
      <c r="P257" s="27" t="s">
        <v>30</v>
      </c>
      <c r="Q257" s="35">
        <v>0</v>
      </c>
      <c r="R257" s="27" t="s">
        <v>30</v>
      </c>
      <c r="S257" s="92">
        <v>0</v>
      </c>
      <c r="T257" s="29" t="s">
        <v>30</v>
      </c>
    </row>
    <row r="258" spans="1:20" s="31" customFormat="1" ht="31.5" x14ac:dyDescent="0.25">
      <c r="A258" s="32" t="s">
        <v>468</v>
      </c>
      <c r="B258" s="36" t="s">
        <v>254</v>
      </c>
      <c r="C258" s="34" t="s">
        <v>29</v>
      </c>
      <c r="D258" s="35">
        <v>0</v>
      </c>
      <c r="E258" s="35">
        <v>0</v>
      </c>
      <c r="F258" s="27" t="s">
        <v>30</v>
      </c>
      <c r="G258" s="35">
        <v>0</v>
      </c>
      <c r="H258" s="27" t="s">
        <v>30</v>
      </c>
      <c r="I258" s="35">
        <v>0</v>
      </c>
      <c r="J258" s="27" t="s">
        <v>30</v>
      </c>
      <c r="K258" s="35">
        <v>0</v>
      </c>
      <c r="L258" s="27" t="s">
        <v>30</v>
      </c>
      <c r="M258" s="35">
        <v>0</v>
      </c>
      <c r="N258" s="27" t="s">
        <v>30</v>
      </c>
      <c r="O258" s="35">
        <v>0</v>
      </c>
      <c r="P258" s="27" t="s">
        <v>30</v>
      </c>
      <c r="Q258" s="35">
        <v>0</v>
      </c>
      <c r="R258" s="27" t="s">
        <v>30</v>
      </c>
      <c r="S258" s="92">
        <v>0</v>
      </c>
      <c r="T258" s="46" t="s">
        <v>30</v>
      </c>
    </row>
    <row r="259" spans="1:20" s="31" customFormat="1" ht="31.5" x14ac:dyDescent="0.25">
      <c r="A259" s="32" t="s">
        <v>469</v>
      </c>
      <c r="B259" s="36" t="s">
        <v>260</v>
      </c>
      <c r="C259" s="34" t="s">
        <v>29</v>
      </c>
      <c r="D259" s="35">
        <f t="shared" ref="D259:E259" si="299">SUM(D260)</f>
        <v>0</v>
      </c>
      <c r="E259" s="35">
        <f t="shared" si="299"/>
        <v>5731.5249999999996</v>
      </c>
      <c r="F259" s="27" t="s">
        <v>30</v>
      </c>
      <c r="G259" s="35">
        <f t="shared" ref="G259" si="300">SUM(G260)</f>
        <v>144.69206848000002</v>
      </c>
      <c r="H259" s="27" t="s">
        <v>30</v>
      </c>
      <c r="I259" s="35">
        <f t="shared" ref="I259" si="301">SUM(I260)</f>
        <v>5586.8329315199999</v>
      </c>
      <c r="J259" s="27" t="s">
        <v>30</v>
      </c>
      <c r="K259" s="35">
        <f t="shared" ref="K259" si="302">SUM(K260)</f>
        <v>7.9000000000000001E-2</v>
      </c>
      <c r="L259" s="27" t="s">
        <v>30</v>
      </c>
      <c r="M259" s="35">
        <f t="shared" ref="M259" si="303">SUM(M260)</f>
        <v>7.1001979999999992E-2</v>
      </c>
      <c r="N259" s="27" t="s">
        <v>30</v>
      </c>
      <c r="O259" s="35">
        <f t="shared" ref="O259" si="304">SUM(O260)</f>
        <v>5586.76192954</v>
      </c>
      <c r="P259" s="27" t="s">
        <v>30</v>
      </c>
      <c r="Q259" s="35">
        <f t="shared" ref="Q259" si="305">SUM(Q260)</f>
        <v>-7.9980200000000085E-3</v>
      </c>
      <c r="R259" s="27" t="s">
        <v>30</v>
      </c>
      <c r="S259" s="92">
        <f t="shared" si="236"/>
        <v>-0.10124075949367099</v>
      </c>
      <c r="T259" s="46" t="s">
        <v>30</v>
      </c>
    </row>
    <row r="260" spans="1:20" ht="31.5" x14ac:dyDescent="0.25">
      <c r="A260" s="39" t="s">
        <v>469</v>
      </c>
      <c r="B260" s="54" t="s">
        <v>470</v>
      </c>
      <c r="C260" s="49" t="s">
        <v>471</v>
      </c>
      <c r="D260" s="42">
        <v>0</v>
      </c>
      <c r="E260" s="42">
        <v>5731.5249999999996</v>
      </c>
      <c r="F260" s="41" t="s">
        <v>30</v>
      </c>
      <c r="G260" s="43">
        <v>144.69206848000002</v>
      </c>
      <c r="H260" s="41" t="s">
        <v>30</v>
      </c>
      <c r="I260" s="43">
        <f>E260-G260</f>
        <v>5586.8329315199999</v>
      </c>
      <c r="J260" s="41" t="s">
        <v>30</v>
      </c>
      <c r="K260" s="42">
        <v>7.9000000000000001E-2</v>
      </c>
      <c r="L260" s="41" t="s">
        <v>30</v>
      </c>
      <c r="M260" s="42">
        <v>7.1001979999999992E-2</v>
      </c>
      <c r="N260" s="41" t="s">
        <v>30</v>
      </c>
      <c r="O260" s="42">
        <f>I260-M260</f>
        <v>5586.76192954</v>
      </c>
      <c r="P260" s="41" t="s">
        <v>30</v>
      </c>
      <c r="Q260" s="42">
        <f>M260-K260</f>
        <v>-7.9980200000000085E-3</v>
      </c>
      <c r="R260" s="41" t="s">
        <v>30</v>
      </c>
      <c r="S260" s="93">
        <f t="shared" si="236"/>
        <v>-0.10124075949367099</v>
      </c>
      <c r="T260" s="47" t="s">
        <v>1096</v>
      </c>
    </row>
    <row r="261" spans="1:20" s="31" customFormat="1" ht="47.25" x14ac:dyDescent="0.25">
      <c r="A261" s="32" t="s">
        <v>472</v>
      </c>
      <c r="B261" s="36" t="s">
        <v>276</v>
      </c>
      <c r="C261" s="34" t="s">
        <v>29</v>
      </c>
      <c r="D261" s="35">
        <v>0</v>
      </c>
      <c r="E261" s="35">
        <v>0</v>
      </c>
      <c r="F261" s="27" t="s">
        <v>30</v>
      </c>
      <c r="G261" s="35">
        <v>0</v>
      </c>
      <c r="H261" s="27" t="s">
        <v>30</v>
      </c>
      <c r="I261" s="35">
        <v>0</v>
      </c>
      <c r="J261" s="27" t="s">
        <v>30</v>
      </c>
      <c r="K261" s="35">
        <v>0</v>
      </c>
      <c r="L261" s="27" t="s">
        <v>30</v>
      </c>
      <c r="M261" s="35">
        <v>0</v>
      </c>
      <c r="N261" s="27" t="s">
        <v>30</v>
      </c>
      <c r="O261" s="35">
        <v>0</v>
      </c>
      <c r="P261" s="27" t="s">
        <v>30</v>
      </c>
      <c r="Q261" s="35">
        <v>0</v>
      </c>
      <c r="R261" s="27" t="s">
        <v>30</v>
      </c>
      <c r="S261" s="92">
        <v>0</v>
      </c>
      <c r="T261" s="46" t="s">
        <v>30</v>
      </c>
    </row>
    <row r="262" spans="1:20" s="31" customFormat="1" ht="31.5" x14ac:dyDescent="0.25">
      <c r="A262" s="32" t="s">
        <v>473</v>
      </c>
      <c r="B262" s="36" t="s">
        <v>278</v>
      </c>
      <c r="C262" s="34" t="s">
        <v>29</v>
      </c>
      <c r="D262" s="35">
        <f>SUM(D263:D267,D268:D269,D270:D275,D276:D290)</f>
        <v>0</v>
      </c>
      <c r="E262" s="35">
        <f t="shared" ref="E262" si="306">SUM(E263:E267,E268:E269,E270:E275,E276:E290)</f>
        <v>26.447704030000001</v>
      </c>
      <c r="F262" s="27" t="s">
        <v>30</v>
      </c>
      <c r="G262" s="35">
        <f t="shared" ref="G262" si="307">SUM(G263:G267,G268:G269,G270:G275,G276:G290)</f>
        <v>1.08</v>
      </c>
      <c r="H262" s="27" t="s">
        <v>30</v>
      </c>
      <c r="I262" s="35">
        <f t="shared" ref="I262" si="308">SUM(I263:I267,I268:I269,I270:I275,I276:I290)</f>
        <v>25.367704030000002</v>
      </c>
      <c r="J262" s="27" t="s">
        <v>30</v>
      </c>
      <c r="K262" s="35">
        <f t="shared" ref="K262" si="309">SUM(K263:K267,K268:K269,K270:K275,K276:K290)</f>
        <v>25.213704030000002</v>
      </c>
      <c r="L262" s="27" t="s">
        <v>30</v>
      </c>
      <c r="M262" s="35">
        <f t="shared" ref="M262" si="310">SUM(M263:M267,M268:M269,M270:M275,M276:M290)</f>
        <v>24.090297200000006</v>
      </c>
      <c r="N262" s="27" t="s">
        <v>30</v>
      </c>
      <c r="O262" s="35">
        <f t="shared" ref="O262" si="311">SUM(O263:O267,O268:O269,O270:O275,O276:O290)</f>
        <v>1.4309448300000003</v>
      </c>
      <c r="P262" s="27" t="s">
        <v>30</v>
      </c>
      <c r="Q262" s="35">
        <f t="shared" ref="Q262" si="312">SUM(Q263:Q267,Q268:Q269,Q270:Q275,Q276:Q290)</f>
        <v>-1.2769448300000001</v>
      </c>
      <c r="R262" s="27" t="s">
        <v>30</v>
      </c>
      <c r="S262" s="92">
        <f t="shared" si="236"/>
        <v>-5.0644872664510295E-2</v>
      </c>
      <c r="T262" s="46" t="s">
        <v>30</v>
      </c>
    </row>
    <row r="263" spans="1:20" ht="31.5" x14ac:dyDescent="0.25">
      <c r="A263" s="39" t="s">
        <v>473</v>
      </c>
      <c r="B263" s="54" t="s">
        <v>474</v>
      </c>
      <c r="C263" s="49" t="s">
        <v>475</v>
      </c>
      <c r="D263" s="42">
        <v>0</v>
      </c>
      <c r="E263" s="42">
        <v>1.3366986999999999</v>
      </c>
      <c r="F263" s="41" t="s">
        <v>30</v>
      </c>
      <c r="G263" s="43">
        <v>0.63400000000000001</v>
      </c>
      <c r="H263" s="41" t="s">
        <v>30</v>
      </c>
      <c r="I263" s="43">
        <f t="shared" ref="I263:I290" si="313">E263-G263</f>
        <v>0.7026986999999999</v>
      </c>
      <c r="J263" s="41" t="s">
        <v>30</v>
      </c>
      <c r="K263" s="42">
        <v>0.54869869999999998</v>
      </c>
      <c r="L263" s="41" t="s">
        <v>30</v>
      </c>
      <c r="M263" s="42">
        <v>0.54869869999999998</v>
      </c>
      <c r="N263" s="41" t="s">
        <v>30</v>
      </c>
      <c r="O263" s="42">
        <f t="shared" ref="O263:O290" si="314">I263-M263</f>
        <v>0.15399999999999991</v>
      </c>
      <c r="P263" s="41" t="s">
        <v>30</v>
      </c>
      <c r="Q263" s="42">
        <f t="shared" ref="Q263:Q290" si="315">M263-K263</f>
        <v>0</v>
      </c>
      <c r="R263" s="41" t="s">
        <v>30</v>
      </c>
      <c r="S263" s="93">
        <f t="shared" si="236"/>
        <v>0</v>
      </c>
      <c r="T263" s="47" t="s">
        <v>30</v>
      </c>
    </row>
    <row r="264" spans="1:20" ht="31.5" x14ac:dyDescent="0.25">
      <c r="A264" s="39" t="s">
        <v>473</v>
      </c>
      <c r="B264" s="54" t="s">
        <v>476</v>
      </c>
      <c r="C264" s="49" t="s">
        <v>477</v>
      </c>
      <c r="D264" s="42">
        <v>0</v>
      </c>
      <c r="E264" s="42">
        <v>0.70699999999999996</v>
      </c>
      <c r="F264" s="41" t="s">
        <v>30</v>
      </c>
      <c r="G264" s="43">
        <v>0</v>
      </c>
      <c r="H264" s="41" t="s">
        <v>30</v>
      </c>
      <c r="I264" s="43">
        <f t="shared" si="313"/>
        <v>0.70699999999999996</v>
      </c>
      <c r="J264" s="41" t="s">
        <v>30</v>
      </c>
      <c r="K264" s="42">
        <v>0.70699999999999996</v>
      </c>
      <c r="L264" s="41" t="s">
        <v>30</v>
      </c>
      <c r="M264" s="42">
        <v>0.70699999999999996</v>
      </c>
      <c r="N264" s="41" t="s">
        <v>30</v>
      </c>
      <c r="O264" s="42">
        <f t="shared" si="314"/>
        <v>0</v>
      </c>
      <c r="P264" s="41" t="s">
        <v>30</v>
      </c>
      <c r="Q264" s="42">
        <f t="shared" si="315"/>
        <v>0</v>
      </c>
      <c r="R264" s="41" t="s">
        <v>30</v>
      </c>
      <c r="S264" s="93">
        <f t="shared" si="236"/>
        <v>0</v>
      </c>
      <c r="T264" s="47" t="s">
        <v>30</v>
      </c>
    </row>
    <row r="265" spans="1:20" ht="31.5" x14ac:dyDescent="0.25">
      <c r="A265" s="39" t="s">
        <v>473</v>
      </c>
      <c r="B265" s="54" t="s">
        <v>478</v>
      </c>
      <c r="C265" s="49" t="s">
        <v>479</v>
      </c>
      <c r="D265" s="42">
        <v>0</v>
      </c>
      <c r="E265" s="42">
        <v>0.27300000000000002</v>
      </c>
      <c r="F265" s="41" t="s">
        <v>30</v>
      </c>
      <c r="G265" s="43">
        <v>9.1999999999999998E-2</v>
      </c>
      <c r="H265" s="41" t="s">
        <v>30</v>
      </c>
      <c r="I265" s="43">
        <f t="shared" si="313"/>
        <v>0.18100000000000002</v>
      </c>
      <c r="J265" s="41" t="s">
        <v>30</v>
      </c>
      <c r="K265" s="42">
        <v>0.18099999999999999</v>
      </c>
      <c r="L265" s="41" t="s">
        <v>30</v>
      </c>
      <c r="M265" s="42">
        <v>0.11689982</v>
      </c>
      <c r="N265" s="41" t="s">
        <v>30</v>
      </c>
      <c r="O265" s="42">
        <f t="shared" si="314"/>
        <v>6.410018000000002E-2</v>
      </c>
      <c r="P265" s="41" t="s">
        <v>30</v>
      </c>
      <c r="Q265" s="42">
        <f t="shared" si="315"/>
        <v>-6.4100179999999993E-2</v>
      </c>
      <c r="R265" s="41" t="s">
        <v>30</v>
      </c>
      <c r="S265" s="93">
        <f t="shared" si="236"/>
        <v>-0.35414464088397785</v>
      </c>
      <c r="T265" s="47" t="s">
        <v>1115</v>
      </c>
    </row>
    <row r="266" spans="1:20" ht="47.25" x14ac:dyDescent="0.25">
      <c r="A266" s="39" t="s">
        <v>473</v>
      </c>
      <c r="B266" s="54" t="s">
        <v>480</v>
      </c>
      <c r="C266" s="49" t="s">
        <v>481</v>
      </c>
      <c r="D266" s="42">
        <v>0</v>
      </c>
      <c r="E266" s="42">
        <v>0.191</v>
      </c>
      <c r="F266" s="41" t="s">
        <v>30</v>
      </c>
      <c r="G266" s="43">
        <v>7.6999999999999999E-2</v>
      </c>
      <c r="H266" s="41" t="s">
        <v>30</v>
      </c>
      <c r="I266" s="43">
        <f t="shared" si="313"/>
        <v>0.114</v>
      </c>
      <c r="J266" s="41" t="s">
        <v>30</v>
      </c>
      <c r="K266" s="42">
        <v>0.114</v>
      </c>
      <c r="L266" s="41" t="s">
        <v>30</v>
      </c>
      <c r="M266" s="42">
        <v>0.1118</v>
      </c>
      <c r="N266" s="41" t="s">
        <v>30</v>
      </c>
      <c r="O266" s="42">
        <f t="shared" si="314"/>
        <v>2.2000000000000075E-3</v>
      </c>
      <c r="P266" s="41" t="s">
        <v>30</v>
      </c>
      <c r="Q266" s="42">
        <f t="shared" si="315"/>
        <v>-2.2000000000000075E-3</v>
      </c>
      <c r="R266" s="41" t="s">
        <v>30</v>
      </c>
      <c r="S266" s="93">
        <f t="shared" si="236"/>
        <v>-1.9298245614035151E-2</v>
      </c>
      <c r="T266" s="47" t="s">
        <v>30</v>
      </c>
    </row>
    <row r="267" spans="1:20" ht="31.5" x14ac:dyDescent="0.25">
      <c r="A267" s="39" t="s">
        <v>473</v>
      </c>
      <c r="B267" s="54" t="s">
        <v>482</v>
      </c>
      <c r="C267" s="49" t="s">
        <v>483</v>
      </c>
      <c r="D267" s="42">
        <v>0</v>
      </c>
      <c r="E267" s="42">
        <v>0.31</v>
      </c>
      <c r="F267" s="41" t="s">
        <v>30</v>
      </c>
      <c r="G267" s="43">
        <v>0</v>
      </c>
      <c r="H267" s="41" t="s">
        <v>30</v>
      </c>
      <c r="I267" s="43">
        <f t="shared" si="313"/>
        <v>0.31</v>
      </c>
      <c r="J267" s="41" t="s">
        <v>30</v>
      </c>
      <c r="K267" s="42">
        <v>0.31</v>
      </c>
      <c r="L267" s="41" t="s">
        <v>30</v>
      </c>
      <c r="M267" s="42">
        <v>0.31483467999999998</v>
      </c>
      <c r="N267" s="41" t="s">
        <v>30</v>
      </c>
      <c r="O267" s="42">
        <f t="shared" si="314"/>
        <v>-4.8346799999999801E-3</v>
      </c>
      <c r="P267" s="41" t="s">
        <v>30</v>
      </c>
      <c r="Q267" s="42">
        <f t="shared" si="315"/>
        <v>4.8346799999999801E-3</v>
      </c>
      <c r="R267" s="41" t="s">
        <v>30</v>
      </c>
      <c r="S267" s="93">
        <f t="shared" si="236"/>
        <v>1.5595741935483807E-2</v>
      </c>
      <c r="T267" s="47" t="s">
        <v>30</v>
      </c>
    </row>
    <row r="268" spans="1:20" ht="31.5" x14ac:dyDescent="0.25">
      <c r="A268" s="39" t="s">
        <v>473</v>
      </c>
      <c r="B268" s="54" t="s">
        <v>484</v>
      </c>
      <c r="C268" s="49" t="s">
        <v>485</v>
      </c>
      <c r="D268" s="42">
        <v>0</v>
      </c>
      <c r="E268" s="42">
        <v>0.51023400000000008</v>
      </c>
      <c r="F268" s="41" t="s">
        <v>30</v>
      </c>
      <c r="G268" s="43">
        <v>0.27700000000000002</v>
      </c>
      <c r="H268" s="41" t="s">
        <v>30</v>
      </c>
      <c r="I268" s="43">
        <f t="shared" si="313"/>
        <v>0.23323400000000005</v>
      </c>
      <c r="J268" s="41" t="s">
        <v>30</v>
      </c>
      <c r="K268" s="42">
        <v>0.233234</v>
      </c>
      <c r="L268" s="41" t="s">
        <v>30</v>
      </c>
      <c r="M268" s="42">
        <v>0.233234</v>
      </c>
      <c r="N268" s="41" t="s">
        <v>30</v>
      </c>
      <c r="O268" s="42">
        <f t="shared" si="314"/>
        <v>0</v>
      </c>
      <c r="P268" s="41" t="s">
        <v>30</v>
      </c>
      <c r="Q268" s="42">
        <f t="shared" si="315"/>
        <v>0</v>
      </c>
      <c r="R268" s="41" t="s">
        <v>30</v>
      </c>
      <c r="S268" s="93">
        <f t="shared" si="236"/>
        <v>0</v>
      </c>
      <c r="T268" s="30" t="s">
        <v>30</v>
      </c>
    </row>
    <row r="269" spans="1:20" ht="31.5" x14ac:dyDescent="0.25">
      <c r="A269" s="39" t="s">
        <v>473</v>
      </c>
      <c r="B269" s="54" t="s">
        <v>486</v>
      </c>
      <c r="C269" s="49" t="s">
        <v>487</v>
      </c>
      <c r="D269" s="42">
        <v>0</v>
      </c>
      <c r="E269" s="42">
        <v>4.5833329999999999E-2</v>
      </c>
      <c r="F269" s="41" t="s">
        <v>30</v>
      </c>
      <c r="G269" s="43">
        <v>0</v>
      </c>
      <c r="H269" s="41" t="s">
        <v>30</v>
      </c>
      <c r="I269" s="43">
        <f t="shared" si="313"/>
        <v>4.5833329999999999E-2</v>
      </c>
      <c r="J269" s="41" t="s">
        <v>30</v>
      </c>
      <c r="K269" s="42">
        <v>4.5833329999999999E-2</v>
      </c>
      <c r="L269" s="41" t="s">
        <v>30</v>
      </c>
      <c r="M269" s="42">
        <v>4.5833329999999999E-2</v>
      </c>
      <c r="N269" s="41" t="s">
        <v>30</v>
      </c>
      <c r="O269" s="42">
        <f t="shared" si="314"/>
        <v>0</v>
      </c>
      <c r="P269" s="41" t="s">
        <v>30</v>
      </c>
      <c r="Q269" s="42">
        <f t="shared" si="315"/>
        <v>0</v>
      </c>
      <c r="R269" s="41" t="s">
        <v>30</v>
      </c>
      <c r="S269" s="93">
        <f t="shared" si="236"/>
        <v>0</v>
      </c>
      <c r="T269" s="47" t="s">
        <v>30</v>
      </c>
    </row>
    <row r="270" spans="1:20" ht="31.5" x14ac:dyDescent="0.25">
      <c r="A270" s="39" t="s">
        <v>473</v>
      </c>
      <c r="B270" s="54" t="s">
        <v>488</v>
      </c>
      <c r="C270" s="49" t="s">
        <v>489</v>
      </c>
      <c r="D270" s="42">
        <v>0</v>
      </c>
      <c r="E270" s="42">
        <v>2.4430000000000001</v>
      </c>
      <c r="F270" s="41" t="s">
        <v>30</v>
      </c>
      <c r="G270" s="43">
        <v>0</v>
      </c>
      <c r="H270" s="41" t="s">
        <v>30</v>
      </c>
      <c r="I270" s="43">
        <f t="shared" si="313"/>
        <v>2.4430000000000001</v>
      </c>
      <c r="J270" s="41" t="s">
        <v>30</v>
      </c>
      <c r="K270" s="42">
        <v>2.4430000000000001</v>
      </c>
      <c r="L270" s="41" t="s">
        <v>30</v>
      </c>
      <c r="M270" s="42">
        <v>3</v>
      </c>
      <c r="N270" s="41" t="s">
        <v>30</v>
      </c>
      <c r="O270" s="42">
        <f t="shared" si="314"/>
        <v>-0.55699999999999994</v>
      </c>
      <c r="P270" s="41" t="s">
        <v>30</v>
      </c>
      <c r="Q270" s="42">
        <f t="shared" si="315"/>
        <v>0.55699999999999994</v>
      </c>
      <c r="R270" s="41" t="s">
        <v>30</v>
      </c>
      <c r="S270" s="93">
        <f t="shared" si="236"/>
        <v>0.22799836266884974</v>
      </c>
      <c r="T270" s="47" t="s">
        <v>1115</v>
      </c>
    </row>
    <row r="271" spans="1:20" ht="31.5" x14ac:dyDescent="0.25">
      <c r="A271" s="39" t="s">
        <v>473</v>
      </c>
      <c r="B271" s="54" t="s">
        <v>490</v>
      </c>
      <c r="C271" s="49" t="s">
        <v>491</v>
      </c>
      <c r="D271" s="42">
        <v>0</v>
      </c>
      <c r="E271" s="42">
        <v>4.8159999999999998</v>
      </c>
      <c r="F271" s="41" t="s">
        <v>30</v>
      </c>
      <c r="G271" s="43">
        <v>0</v>
      </c>
      <c r="H271" s="41" t="s">
        <v>30</v>
      </c>
      <c r="I271" s="43">
        <f t="shared" si="313"/>
        <v>4.8159999999999998</v>
      </c>
      <c r="J271" s="41" t="s">
        <v>30</v>
      </c>
      <c r="K271" s="42">
        <v>4.8159999999999998</v>
      </c>
      <c r="L271" s="41" t="s">
        <v>30</v>
      </c>
      <c r="M271" s="42">
        <v>4.3</v>
      </c>
      <c r="N271" s="41" t="s">
        <v>30</v>
      </c>
      <c r="O271" s="42">
        <f t="shared" si="314"/>
        <v>0.51600000000000001</v>
      </c>
      <c r="P271" s="41" t="s">
        <v>30</v>
      </c>
      <c r="Q271" s="42">
        <f t="shared" si="315"/>
        <v>-0.51600000000000001</v>
      </c>
      <c r="R271" s="41" t="s">
        <v>30</v>
      </c>
      <c r="S271" s="93">
        <f t="shared" si="236"/>
        <v>-0.10714285714285715</v>
      </c>
      <c r="T271" s="47" t="s">
        <v>1115</v>
      </c>
    </row>
    <row r="272" spans="1:20" ht="31.5" x14ac:dyDescent="0.25">
      <c r="A272" s="39" t="s">
        <v>473</v>
      </c>
      <c r="B272" s="54" t="s">
        <v>492</v>
      </c>
      <c r="C272" s="49" t="s">
        <v>493</v>
      </c>
      <c r="D272" s="42">
        <v>0</v>
      </c>
      <c r="E272" s="42">
        <v>2.56</v>
      </c>
      <c r="F272" s="41" t="s">
        <v>30</v>
      </c>
      <c r="G272" s="43">
        <v>0</v>
      </c>
      <c r="H272" s="41" t="s">
        <v>30</v>
      </c>
      <c r="I272" s="43">
        <f t="shared" si="313"/>
        <v>2.56</v>
      </c>
      <c r="J272" s="41" t="s">
        <v>30</v>
      </c>
      <c r="K272" s="42">
        <v>2.56</v>
      </c>
      <c r="L272" s="41" t="s">
        <v>30</v>
      </c>
      <c r="M272" s="42">
        <v>2.57</v>
      </c>
      <c r="N272" s="41" t="s">
        <v>30</v>
      </c>
      <c r="O272" s="42">
        <f t="shared" si="314"/>
        <v>-9.9999999999997868E-3</v>
      </c>
      <c r="P272" s="41" t="s">
        <v>30</v>
      </c>
      <c r="Q272" s="42">
        <f t="shared" si="315"/>
        <v>9.9999999999997868E-3</v>
      </c>
      <c r="R272" s="41" t="s">
        <v>30</v>
      </c>
      <c r="S272" s="93">
        <f t="shared" si="236"/>
        <v>3.9062499999999167E-3</v>
      </c>
      <c r="T272" s="47" t="s">
        <v>1115</v>
      </c>
    </row>
    <row r="273" spans="1:20" ht="31.5" x14ac:dyDescent="0.25">
      <c r="A273" s="39" t="s">
        <v>473</v>
      </c>
      <c r="B273" s="54" t="s">
        <v>494</v>
      </c>
      <c r="C273" s="49" t="s">
        <v>495</v>
      </c>
      <c r="D273" s="42">
        <v>0</v>
      </c>
      <c r="E273" s="42">
        <v>2.3849999999999998</v>
      </c>
      <c r="F273" s="41" t="s">
        <v>30</v>
      </c>
      <c r="G273" s="43">
        <v>0</v>
      </c>
      <c r="H273" s="41" t="s">
        <v>30</v>
      </c>
      <c r="I273" s="43">
        <f t="shared" si="313"/>
        <v>2.3849999999999998</v>
      </c>
      <c r="J273" s="41" t="s">
        <v>30</v>
      </c>
      <c r="K273" s="42">
        <v>2.3849999999999998</v>
      </c>
      <c r="L273" s="41" t="s">
        <v>30</v>
      </c>
      <c r="M273" s="42">
        <v>2.375</v>
      </c>
      <c r="N273" s="41" t="s">
        <v>30</v>
      </c>
      <c r="O273" s="42">
        <f t="shared" si="314"/>
        <v>9.9999999999997868E-3</v>
      </c>
      <c r="P273" s="41" t="s">
        <v>30</v>
      </c>
      <c r="Q273" s="42">
        <f t="shared" si="315"/>
        <v>-9.9999999999997868E-3</v>
      </c>
      <c r="R273" s="41" t="s">
        <v>30</v>
      </c>
      <c r="S273" s="93">
        <f t="shared" si="236"/>
        <v>-4.1928721174003302E-3</v>
      </c>
      <c r="T273" s="30" t="s">
        <v>30</v>
      </c>
    </row>
    <row r="274" spans="1:20" ht="31.5" x14ac:dyDescent="0.25">
      <c r="A274" s="39" t="s">
        <v>473</v>
      </c>
      <c r="B274" s="54" t="s">
        <v>496</v>
      </c>
      <c r="C274" s="49" t="s">
        <v>497</v>
      </c>
      <c r="D274" s="42">
        <v>0</v>
      </c>
      <c r="E274" s="42">
        <v>4.117</v>
      </c>
      <c r="F274" s="41" t="s">
        <v>30</v>
      </c>
      <c r="G274" s="43">
        <v>0</v>
      </c>
      <c r="H274" s="41" t="s">
        <v>30</v>
      </c>
      <c r="I274" s="43">
        <f t="shared" si="313"/>
        <v>4.117</v>
      </c>
      <c r="J274" s="41" t="s">
        <v>30</v>
      </c>
      <c r="K274" s="42">
        <v>4.117</v>
      </c>
      <c r="L274" s="41" t="s">
        <v>30</v>
      </c>
      <c r="M274" s="42">
        <v>2.8666666699999999</v>
      </c>
      <c r="N274" s="41" t="s">
        <v>30</v>
      </c>
      <c r="O274" s="42">
        <f t="shared" si="314"/>
        <v>1.2503333300000001</v>
      </c>
      <c r="P274" s="41" t="s">
        <v>30</v>
      </c>
      <c r="Q274" s="42">
        <f t="shared" si="315"/>
        <v>-1.2503333300000001</v>
      </c>
      <c r="R274" s="41" t="s">
        <v>30</v>
      </c>
      <c r="S274" s="93">
        <f t="shared" si="236"/>
        <v>-0.30370010444498424</v>
      </c>
      <c r="T274" s="47" t="s">
        <v>1115</v>
      </c>
    </row>
    <row r="275" spans="1:20" ht="31.5" x14ac:dyDescent="0.25">
      <c r="A275" s="39" t="s">
        <v>473</v>
      </c>
      <c r="B275" s="54" t="s">
        <v>498</v>
      </c>
      <c r="C275" s="49" t="s">
        <v>499</v>
      </c>
      <c r="D275" s="42">
        <v>0</v>
      </c>
      <c r="E275" s="42">
        <v>1.387</v>
      </c>
      <c r="F275" s="41" t="s">
        <v>30</v>
      </c>
      <c r="G275" s="43">
        <v>0</v>
      </c>
      <c r="H275" s="41" t="s">
        <v>30</v>
      </c>
      <c r="I275" s="43">
        <f t="shared" si="313"/>
        <v>1.387</v>
      </c>
      <c r="J275" s="41" t="s">
        <v>30</v>
      </c>
      <c r="K275" s="42">
        <v>1.387</v>
      </c>
      <c r="L275" s="41" t="s">
        <v>30</v>
      </c>
      <c r="M275" s="42">
        <v>1.387</v>
      </c>
      <c r="N275" s="41" t="s">
        <v>30</v>
      </c>
      <c r="O275" s="42">
        <f t="shared" si="314"/>
        <v>0</v>
      </c>
      <c r="P275" s="41" t="s">
        <v>30</v>
      </c>
      <c r="Q275" s="42">
        <f t="shared" si="315"/>
        <v>0</v>
      </c>
      <c r="R275" s="41" t="s">
        <v>30</v>
      </c>
      <c r="S275" s="93">
        <f t="shared" si="236"/>
        <v>0</v>
      </c>
      <c r="T275" s="30" t="s">
        <v>30</v>
      </c>
    </row>
    <row r="276" spans="1:20" ht="47.25" x14ac:dyDescent="0.25">
      <c r="A276" s="39" t="s">
        <v>473</v>
      </c>
      <c r="B276" s="54" t="s">
        <v>500</v>
      </c>
      <c r="C276" s="49" t="s">
        <v>501</v>
      </c>
      <c r="D276" s="42">
        <v>0</v>
      </c>
      <c r="E276" s="42">
        <v>5.4448000000000003E-2</v>
      </c>
      <c r="F276" s="41" t="s">
        <v>30</v>
      </c>
      <c r="G276" s="43">
        <v>0</v>
      </c>
      <c r="H276" s="41" t="s">
        <v>30</v>
      </c>
      <c r="I276" s="43">
        <f t="shared" si="313"/>
        <v>5.4448000000000003E-2</v>
      </c>
      <c r="J276" s="41" t="s">
        <v>30</v>
      </c>
      <c r="K276" s="42">
        <v>5.4448000000000003E-2</v>
      </c>
      <c r="L276" s="41" t="s">
        <v>30</v>
      </c>
      <c r="M276" s="42">
        <v>5.4448000000000003E-2</v>
      </c>
      <c r="N276" s="41" t="s">
        <v>30</v>
      </c>
      <c r="O276" s="42">
        <f t="shared" si="314"/>
        <v>0</v>
      </c>
      <c r="P276" s="41" t="s">
        <v>30</v>
      </c>
      <c r="Q276" s="42">
        <f t="shared" si="315"/>
        <v>0</v>
      </c>
      <c r="R276" s="41" t="s">
        <v>30</v>
      </c>
      <c r="S276" s="93">
        <f t="shared" si="236"/>
        <v>0</v>
      </c>
      <c r="T276" s="38" t="s">
        <v>30</v>
      </c>
    </row>
    <row r="277" spans="1:20" ht="31.5" x14ac:dyDescent="0.25">
      <c r="A277" s="39" t="s">
        <v>473</v>
      </c>
      <c r="B277" s="54" t="s">
        <v>502</v>
      </c>
      <c r="C277" s="49" t="s">
        <v>503</v>
      </c>
      <c r="D277" s="42">
        <v>0</v>
      </c>
      <c r="E277" s="42">
        <v>0.08</v>
      </c>
      <c r="F277" s="41" t="s">
        <v>30</v>
      </c>
      <c r="G277" s="43">
        <v>0</v>
      </c>
      <c r="H277" s="41" t="s">
        <v>30</v>
      </c>
      <c r="I277" s="43">
        <f t="shared" si="313"/>
        <v>0.08</v>
      </c>
      <c r="J277" s="41" t="s">
        <v>30</v>
      </c>
      <c r="K277" s="42">
        <v>0.08</v>
      </c>
      <c r="L277" s="41" t="s">
        <v>30</v>
      </c>
      <c r="M277" s="42">
        <v>5.6973999999999997E-2</v>
      </c>
      <c r="N277" s="41" t="s">
        <v>30</v>
      </c>
      <c r="O277" s="42">
        <f t="shared" si="314"/>
        <v>2.3026000000000005E-2</v>
      </c>
      <c r="P277" s="41" t="s">
        <v>30</v>
      </c>
      <c r="Q277" s="42">
        <f t="shared" si="315"/>
        <v>-2.3026000000000005E-2</v>
      </c>
      <c r="R277" s="41" t="s">
        <v>30</v>
      </c>
      <c r="S277" s="93">
        <f t="shared" si="236"/>
        <v>-0.28782500000000005</v>
      </c>
      <c r="T277" s="38" t="s">
        <v>1115</v>
      </c>
    </row>
    <row r="278" spans="1:20" ht="31.5" x14ac:dyDescent="0.25">
      <c r="A278" s="39" t="s">
        <v>473</v>
      </c>
      <c r="B278" s="54" t="s">
        <v>504</v>
      </c>
      <c r="C278" s="49" t="s">
        <v>505</v>
      </c>
      <c r="D278" s="42">
        <v>0</v>
      </c>
      <c r="E278" s="42">
        <v>6.3551999999999997E-2</v>
      </c>
      <c r="F278" s="41" t="s">
        <v>30</v>
      </c>
      <c r="G278" s="43">
        <v>0</v>
      </c>
      <c r="H278" s="41" t="s">
        <v>30</v>
      </c>
      <c r="I278" s="43">
        <f t="shared" si="313"/>
        <v>6.3551999999999997E-2</v>
      </c>
      <c r="J278" s="41" t="s">
        <v>30</v>
      </c>
      <c r="K278" s="42">
        <v>6.3551999999999997E-2</v>
      </c>
      <c r="L278" s="41" t="s">
        <v>30</v>
      </c>
      <c r="M278" s="42">
        <v>6.3551999999999997E-2</v>
      </c>
      <c r="N278" s="41" t="s">
        <v>30</v>
      </c>
      <c r="O278" s="42">
        <f t="shared" si="314"/>
        <v>0</v>
      </c>
      <c r="P278" s="41" t="s">
        <v>30</v>
      </c>
      <c r="Q278" s="42">
        <f t="shared" si="315"/>
        <v>0</v>
      </c>
      <c r="R278" s="41" t="s">
        <v>30</v>
      </c>
      <c r="S278" s="93">
        <f t="shared" si="236"/>
        <v>0</v>
      </c>
      <c r="T278" s="38" t="s">
        <v>30</v>
      </c>
    </row>
    <row r="279" spans="1:20" ht="31.5" x14ac:dyDescent="0.25">
      <c r="A279" s="39" t="s">
        <v>473</v>
      </c>
      <c r="B279" s="54" t="s">
        <v>506</v>
      </c>
      <c r="C279" s="49" t="s">
        <v>507</v>
      </c>
      <c r="D279" s="42">
        <v>0</v>
      </c>
      <c r="E279" s="42">
        <v>2.601</v>
      </c>
      <c r="F279" s="41" t="s">
        <v>30</v>
      </c>
      <c r="G279" s="43">
        <v>0</v>
      </c>
      <c r="H279" s="41" t="s">
        <v>30</v>
      </c>
      <c r="I279" s="43">
        <f t="shared" si="313"/>
        <v>2.601</v>
      </c>
      <c r="J279" s="41" t="s">
        <v>30</v>
      </c>
      <c r="K279" s="42">
        <v>2.601</v>
      </c>
      <c r="L279" s="41" t="s">
        <v>30</v>
      </c>
      <c r="M279" s="42">
        <v>2.601</v>
      </c>
      <c r="N279" s="41" t="s">
        <v>30</v>
      </c>
      <c r="O279" s="42">
        <f t="shared" si="314"/>
        <v>0</v>
      </c>
      <c r="P279" s="41" t="s">
        <v>30</v>
      </c>
      <c r="Q279" s="42">
        <f t="shared" si="315"/>
        <v>0</v>
      </c>
      <c r="R279" s="41" t="s">
        <v>30</v>
      </c>
      <c r="S279" s="93">
        <f t="shared" si="236"/>
        <v>0</v>
      </c>
      <c r="T279" s="30" t="s">
        <v>30</v>
      </c>
    </row>
    <row r="280" spans="1:20" ht="31.5" x14ac:dyDescent="0.25">
      <c r="A280" s="39" t="s">
        <v>473</v>
      </c>
      <c r="B280" s="54" t="s">
        <v>508</v>
      </c>
      <c r="C280" s="49" t="s">
        <v>509</v>
      </c>
      <c r="D280" s="42">
        <v>0</v>
      </c>
      <c r="E280" s="42">
        <v>0.3856</v>
      </c>
      <c r="F280" s="41" t="s">
        <v>30</v>
      </c>
      <c r="G280" s="43">
        <v>0</v>
      </c>
      <c r="H280" s="41" t="s">
        <v>30</v>
      </c>
      <c r="I280" s="43">
        <f t="shared" si="313"/>
        <v>0.3856</v>
      </c>
      <c r="J280" s="41" t="s">
        <v>30</v>
      </c>
      <c r="K280" s="42">
        <v>0.3856</v>
      </c>
      <c r="L280" s="41" t="s">
        <v>30</v>
      </c>
      <c r="M280" s="42">
        <v>0.3856</v>
      </c>
      <c r="N280" s="41" t="s">
        <v>30</v>
      </c>
      <c r="O280" s="42">
        <f t="shared" si="314"/>
        <v>0</v>
      </c>
      <c r="P280" s="41" t="s">
        <v>30</v>
      </c>
      <c r="Q280" s="42">
        <f t="shared" si="315"/>
        <v>0</v>
      </c>
      <c r="R280" s="41" t="s">
        <v>30</v>
      </c>
      <c r="S280" s="93">
        <f t="shared" ref="S280:S343" si="316">Q280/K280</f>
        <v>0</v>
      </c>
      <c r="T280" s="30" t="s">
        <v>30</v>
      </c>
    </row>
    <row r="281" spans="1:20" ht="31.5" x14ac:dyDescent="0.25">
      <c r="A281" s="39" t="s">
        <v>473</v>
      </c>
      <c r="B281" s="54" t="s">
        <v>510</v>
      </c>
      <c r="C281" s="49" t="s">
        <v>511</v>
      </c>
      <c r="D281" s="42">
        <v>0</v>
      </c>
      <c r="E281" s="42">
        <v>4.1529000000000003E-2</v>
      </c>
      <c r="F281" s="41" t="s">
        <v>30</v>
      </c>
      <c r="G281" s="43">
        <v>0</v>
      </c>
      <c r="H281" s="41" t="s">
        <v>30</v>
      </c>
      <c r="I281" s="43">
        <f t="shared" si="313"/>
        <v>4.1529000000000003E-2</v>
      </c>
      <c r="J281" s="41" t="s">
        <v>30</v>
      </c>
      <c r="K281" s="42">
        <v>4.1529000000000003E-2</v>
      </c>
      <c r="L281" s="41" t="s">
        <v>30</v>
      </c>
      <c r="M281" s="42">
        <v>4.1529000000000003E-2</v>
      </c>
      <c r="N281" s="41" t="s">
        <v>30</v>
      </c>
      <c r="O281" s="42">
        <f t="shared" si="314"/>
        <v>0</v>
      </c>
      <c r="P281" s="41" t="s">
        <v>30</v>
      </c>
      <c r="Q281" s="42">
        <f t="shared" si="315"/>
        <v>0</v>
      </c>
      <c r="R281" s="41" t="s">
        <v>30</v>
      </c>
      <c r="S281" s="93">
        <f t="shared" si="316"/>
        <v>0</v>
      </c>
      <c r="T281" s="38" t="s">
        <v>30</v>
      </c>
    </row>
    <row r="282" spans="1:20" ht="31.5" x14ac:dyDescent="0.25">
      <c r="A282" s="39" t="s">
        <v>473</v>
      </c>
      <c r="B282" s="54" t="s">
        <v>512</v>
      </c>
      <c r="C282" s="49" t="s">
        <v>513</v>
      </c>
      <c r="D282" s="42">
        <v>0</v>
      </c>
      <c r="E282" s="42">
        <v>0.2382</v>
      </c>
      <c r="F282" s="41" t="s">
        <v>30</v>
      </c>
      <c r="G282" s="43">
        <v>0</v>
      </c>
      <c r="H282" s="41" t="s">
        <v>30</v>
      </c>
      <c r="I282" s="43">
        <f t="shared" si="313"/>
        <v>0.2382</v>
      </c>
      <c r="J282" s="41" t="s">
        <v>30</v>
      </c>
      <c r="K282" s="42">
        <v>0.2382</v>
      </c>
      <c r="L282" s="41" t="s">
        <v>30</v>
      </c>
      <c r="M282" s="42">
        <v>0.2382</v>
      </c>
      <c r="N282" s="41" t="s">
        <v>30</v>
      </c>
      <c r="O282" s="42">
        <f t="shared" si="314"/>
        <v>0</v>
      </c>
      <c r="P282" s="41" t="s">
        <v>30</v>
      </c>
      <c r="Q282" s="42">
        <f t="shared" si="315"/>
        <v>0</v>
      </c>
      <c r="R282" s="41" t="s">
        <v>30</v>
      </c>
      <c r="S282" s="93">
        <f t="shared" si="316"/>
        <v>0</v>
      </c>
      <c r="T282" s="30" t="s">
        <v>30</v>
      </c>
    </row>
    <row r="283" spans="1:20" ht="31.5" x14ac:dyDescent="0.25">
      <c r="A283" s="39" t="s">
        <v>473</v>
      </c>
      <c r="B283" s="54" t="s">
        <v>514</v>
      </c>
      <c r="C283" s="49" t="s">
        <v>515</v>
      </c>
      <c r="D283" s="42">
        <v>0</v>
      </c>
      <c r="E283" s="42">
        <v>0.2382</v>
      </c>
      <c r="F283" s="41" t="s">
        <v>30</v>
      </c>
      <c r="G283" s="43">
        <v>0</v>
      </c>
      <c r="H283" s="41" t="s">
        <v>30</v>
      </c>
      <c r="I283" s="43">
        <f t="shared" si="313"/>
        <v>0.2382</v>
      </c>
      <c r="J283" s="41" t="s">
        <v>30</v>
      </c>
      <c r="K283" s="42">
        <v>0.2382</v>
      </c>
      <c r="L283" s="41" t="s">
        <v>30</v>
      </c>
      <c r="M283" s="42">
        <v>0.2382</v>
      </c>
      <c r="N283" s="41" t="s">
        <v>30</v>
      </c>
      <c r="O283" s="42">
        <f t="shared" si="314"/>
        <v>0</v>
      </c>
      <c r="P283" s="41" t="s">
        <v>30</v>
      </c>
      <c r="Q283" s="42">
        <f t="shared" si="315"/>
        <v>0</v>
      </c>
      <c r="R283" s="41" t="s">
        <v>30</v>
      </c>
      <c r="S283" s="93">
        <f t="shared" si="316"/>
        <v>0</v>
      </c>
      <c r="T283" s="30" t="s">
        <v>30</v>
      </c>
    </row>
    <row r="284" spans="1:20" ht="31.5" x14ac:dyDescent="0.25">
      <c r="A284" s="39" t="s">
        <v>473</v>
      </c>
      <c r="B284" s="54" t="s">
        <v>516</v>
      </c>
      <c r="C284" s="49" t="s">
        <v>517</v>
      </c>
      <c r="D284" s="42">
        <v>0</v>
      </c>
      <c r="E284" s="42">
        <v>6.2189000000000001E-2</v>
      </c>
      <c r="F284" s="41" t="s">
        <v>30</v>
      </c>
      <c r="G284" s="43">
        <v>0</v>
      </c>
      <c r="H284" s="41" t="s">
        <v>30</v>
      </c>
      <c r="I284" s="43">
        <f t="shared" si="313"/>
        <v>6.2189000000000001E-2</v>
      </c>
      <c r="J284" s="41" t="s">
        <v>30</v>
      </c>
      <c r="K284" s="42">
        <v>6.2189000000000001E-2</v>
      </c>
      <c r="L284" s="41" t="s">
        <v>30</v>
      </c>
      <c r="M284" s="42">
        <v>6.2189000000000001E-2</v>
      </c>
      <c r="N284" s="41" t="s">
        <v>30</v>
      </c>
      <c r="O284" s="42">
        <f t="shared" si="314"/>
        <v>0</v>
      </c>
      <c r="P284" s="41" t="s">
        <v>30</v>
      </c>
      <c r="Q284" s="42">
        <f t="shared" si="315"/>
        <v>0</v>
      </c>
      <c r="R284" s="41" t="s">
        <v>30</v>
      </c>
      <c r="S284" s="93">
        <f t="shared" si="316"/>
        <v>0</v>
      </c>
      <c r="T284" s="47" t="s">
        <v>30</v>
      </c>
    </row>
    <row r="285" spans="1:20" ht="31.5" x14ac:dyDescent="0.25">
      <c r="A285" s="39" t="s">
        <v>473</v>
      </c>
      <c r="B285" s="54" t="s">
        <v>518</v>
      </c>
      <c r="C285" s="49" t="s">
        <v>519</v>
      </c>
      <c r="D285" s="42">
        <v>0</v>
      </c>
      <c r="E285" s="42">
        <v>0.33682000000000001</v>
      </c>
      <c r="F285" s="41" t="s">
        <v>30</v>
      </c>
      <c r="G285" s="43">
        <v>0</v>
      </c>
      <c r="H285" s="41" t="s">
        <v>30</v>
      </c>
      <c r="I285" s="43">
        <f t="shared" si="313"/>
        <v>0.33682000000000001</v>
      </c>
      <c r="J285" s="41" t="s">
        <v>30</v>
      </c>
      <c r="K285" s="42">
        <v>0.33682000000000001</v>
      </c>
      <c r="L285" s="41" t="s">
        <v>30</v>
      </c>
      <c r="M285" s="42">
        <v>0.33682000000000001</v>
      </c>
      <c r="N285" s="41" t="s">
        <v>30</v>
      </c>
      <c r="O285" s="42">
        <f t="shared" si="314"/>
        <v>0</v>
      </c>
      <c r="P285" s="41" t="s">
        <v>30</v>
      </c>
      <c r="Q285" s="42">
        <f t="shared" si="315"/>
        <v>0</v>
      </c>
      <c r="R285" s="41" t="s">
        <v>30</v>
      </c>
      <c r="S285" s="93">
        <f t="shared" si="316"/>
        <v>0</v>
      </c>
      <c r="T285" s="47" t="s">
        <v>30</v>
      </c>
    </row>
    <row r="286" spans="1:20" ht="31.5" x14ac:dyDescent="0.25">
      <c r="A286" s="39" t="s">
        <v>473</v>
      </c>
      <c r="B286" s="54" t="s">
        <v>520</v>
      </c>
      <c r="C286" s="49" t="s">
        <v>521</v>
      </c>
      <c r="D286" s="42">
        <v>0</v>
      </c>
      <c r="E286" s="42">
        <v>8.7999999999999995E-2</v>
      </c>
      <c r="F286" s="41" t="s">
        <v>30</v>
      </c>
      <c r="G286" s="43">
        <v>0</v>
      </c>
      <c r="H286" s="41" t="s">
        <v>30</v>
      </c>
      <c r="I286" s="43">
        <f t="shared" si="313"/>
        <v>8.7999999999999995E-2</v>
      </c>
      <c r="J286" s="41" t="s">
        <v>30</v>
      </c>
      <c r="K286" s="42">
        <v>8.7999999999999995E-2</v>
      </c>
      <c r="L286" s="41" t="s">
        <v>30</v>
      </c>
      <c r="M286" s="42">
        <v>0.10488</v>
      </c>
      <c r="N286" s="41" t="s">
        <v>30</v>
      </c>
      <c r="O286" s="42">
        <f t="shared" si="314"/>
        <v>-1.6880000000000006E-2</v>
      </c>
      <c r="P286" s="41" t="s">
        <v>30</v>
      </c>
      <c r="Q286" s="42">
        <f t="shared" si="315"/>
        <v>1.6880000000000006E-2</v>
      </c>
      <c r="R286" s="41" t="s">
        <v>30</v>
      </c>
      <c r="S286" s="93">
        <f t="shared" si="316"/>
        <v>0.19181818181818189</v>
      </c>
      <c r="T286" s="47" t="s">
        <v>1115</v>
      </c>
    </row>
    <row r="287" spans="1:20" ht="31.5" x14ac:dyDescent="0.25">
      <c r="A287" s="39" t="s">
        <v>473</v>
      </c>
      <c r="B287" s="54" t="s">
        <v>522</v>
      </c>
      <c r="C287" s="49" t="s">
        <v>523</v>
      </c>
      <c r="D287" s="42">
        <v>0</v>
      </c>
      <c r="E287" s="42">
        <v>0.2261</v>
      </c>
      <c r="F287" s="41" t="s">
        <v>30</v>
      </c>
      <c r="G287" s="43">
        <v>0</v>
      </c>
      <c r="H287" s="41" t="s">
        <v>30</v>
      </c>
      <c r="I287" s="43">
        <f t="shared" si="313"/>
        <v>0.2261</v>
      </c>
      <c r="J287" s="41" t="s">
        <v>30</v>
      </c>
      <c r="K287" s="42">
        <v>0.2261</v>
      </c>
      <c r="L287" s="41" t="s">
        <v>30</v>
      </c>
      <c r="M287" s="42">
        <v>0.2261</v>
      </c>
      <c r="N287" s="41" t="s">
        <v>30</v>
      </c>
      <c r="O287" s="42">
        <f t="shared" si="314"/>
        <v>0</v>
      </c>
      <c r="P287" s="41" t="s">
        <v>30</v>
      </c>
      <c r="Q287" s="42">
        <f t="shared" si="315"/>
        <v>0</v>
      </c>
      <c r="R287" s="41" t="s">
        <v>30</v>
      </c>
      <c r="S287" s="93">
        <f t="shared" si="316"/>
        <v>0</v>
      </c>
      <c r="T287" s="47" t="s">
        <v>30</v>
      </c>
    </row>
    <row r="288" spans="1:20" ht="31.5" x14ac:dyDescent="0.25">
      <c r="A288" s="39" t="s">
        <v>473</v>
      </c>
      <c r="B288" s="54" t="s">
        <v>524</v>
      </c>
      <c r="C288" s="49" t="s">
        <v>525</v>
      </c>
      <c r="D288" s="42">
        <v>0</v>
      </c>
      <c r="E288" s="42">
        <v>0.41899999999999998</v>
      </c>
      <c r="F288" s="41" t="s">
        <v>30</v>
      </c>
      <c r="G288" s="43">
        <v>0</v>
      </c>
      <c r="H288" s="41" t="s">
        <v>30</v>
      </c>
      <c r="I288" s="43">
        <f t="shared" si="313"/>
        <v>0.41899999999999998</v>
      </c>
      <c r="J288" s="41" t="s">
        <v>30</v>
      </c>
      <c r="K288" s="42">
        <v>0.41899999999999998</v>
      </c>
      <c r="L288" s="41" t="s">
        <v>30</v>
      </c>
      <c r="M288" s="42">
        <v>0.41899999999999998</v>
      </c>
      <c r="N288" s="41" t="s">
        <v>30</v>
      </c>
      <c r="O288" s="42">
        <f t="shared" si="314"/>
        <v>0</v>
      </c>
      <c r="P288" s="41" t="s">
        <v>30</v>
      </c>
      <c r="Q288" s="42">
        <f t="shared" si="315"/>
        <v>0</v>
      </c>
      <c r="R288" s="41" t="s">
        <v>30</v>
      </c>
      <c r="S288" s="93">
        <f t="shared" si="316"/>
        <v>0</v>
      </c>
      <c r="T288" s="47" t="s">
        <v>30</v>
      </c>
    </row>
    <row r="289" spans="1:20" ht="47.25" x14ac:dyDescent="0.25">
      <c r="A289" s="39" t="s">
        <v>473</v>
      </c>
      <c r="B289" s="54" t="s">
        <v>526</v>
      </c>
      <c r="C289" s="49" t="s">
        <v>527</v>
      </c>
      <c r="D289" s="42" t="s">
        <v>30</v>
      </c>
      <c r="E289" s="42" t="s">
        <v>30</v>
      </c>
      <c r="F289" s="41" t="s">
        <v>30</v>
      </c>
      <c r="G289" s="42" t="s">
        <v>30</v>
      </c>
      <c r="H289" s="41" t="s">
        <v>30</v>
      </c>
      <c r="I289" s="43" t="s">
        <v>30</v>
      </c>
      <c r="J289" s="41" t="s">
        <v>30</v>
      </c>
      <c r="K289" s="42" t="s">
        <v>30</v>
      </c>
      <c r="L289" s="41" t="s">
        <v>30</v>
      </c>
      <c r="M289" s="42">
        <v>0.15353800000000001</v>
      </c>
      <c r="N289" s="41" t="s">
        <v>30</v>
      </c>
      <c r="O289" s="42" t="s">
        <v>30</v>
      </c>
      <c r="P289" s="41" t="s">
        <v>30</v>
      </c>
      <c r="Q289" s="42" t="s">
        <v>30</v>
      </c>
      <c r="R289" s="41" t="s">
        <v>30</v>
      </c>
      <c r="S289" s="41" t="s">
        <v>30</v>
      </c>
      <c r="T289" s="47" t="s">
        <v>1101</v>
      </c>
    </row>
    <row r="290" spans="1:20" ht="31.5" x14ac:dyDescent="0.25">
      <c r="A290" s="39" t="s">
        <v>473</v>
      </c>
      <c r="B290" s="54" t="s">
        <v>528</v>
      </c>
      <c r="C290" s="49" t="s">
        <v>529</v>
      </c>
      <c r="D290" s="42">
        <v>0</v>
      </c>
      <c r="E290" s="42">
        <v>0.53129999999999999</v>
      </c>
      <c r="F290" s="41" t="s">
        <v>30</v>
      </c>
      <c r="G290" s="43">
        <v>0</v>
      </c>
      <c r="H290" s="41" t="s">
        <v>30</v>
      </c>
      <c r="I290" s="43">
        <f t="shared" si="313"/>
        <v>0.53129999999999999</v>
      </c>
      <c r="J290" s="41" t="s">
        <v>30</v>
      </c>
      <c r="K290" s="42">
        <v>0.53129999999999999</v>
      </c>
      <c r="L290" s="41" t="s">
        <v>30</v>
      </c>
      <c r="M290" s="42">
        <v>0.53129999999999999</v>
      </c>
      <c r="N290" s="41" t="s">
        <v>30</v>
      </c>
      <c r="O290" s="42">
        <f t="shared" si="314"/>
        <v>0</v>
      </c>
      <c r="P290" s="41" t="s">
        <v>30</v>
      </c>
      <c r="Q290" s="42">
        <f t="shared" si="315"/>
        <v>0</v>
      </c>
      <c r="R290" s="41" t="s">
        <v>30</v>
      </c>
      <c r="S290" s="93">
        <f t="shared" si="316"/>
        <v>0</v>
      </c>
      <c r="T290" s="47" t="s">
        <v>30</v>
      </c>
    </row>
    <row r="291" spans="1:20" s="31" customFormat="1" x14ac:dyDescent="0.25">
      <c r="A291" s="32" t="s">
        <v>530</v>
      </c>
      <c r="B291" s="36" t="s">
        <v>531</v>
      </c>
      <c r="C291" s="34" t="s">
        <v>29</v>
      </c>
      <c r="D291" s="35">
        <f t="shared" ref="D291:E291" si="317">SUM(D292,D331,D343,D410,D417,D424,D425)</f>
        <v>4328.1771508474576</v>
      </c>
      <c r="E291" s="35">
        <f t="shared" si="317"/>
        <v>10120.12064892108</v>
      </c>
      <c r="F291" s="27" t="s">
        <v>30</v>
      </c>
      <c r="G291" s="35">
        <f t="shared" ref="G291" si="318">SUM(G292,G331,G343,G410,G417,G424,G425)</f>
        <v>3576.9693797600003</v>
      </c>
      <c r="H291" s="27" t="s">
        <v>30</v>
      </c>
      <c r="I291" s="35">
        <f t="shared" ref="I291" si="319">SUM(I292,I331,I343,I410,I417,I424,I425)</f>
        <v>6543.1512691610806</v>
      </c>
      <c r="J291" s="27" t="s">
        <v>30</v>
      </c>
      <c r="K291" s="35">
        <f t="shared" ref="K291" si="320">SUM(K292,K331,K343,K410,K417,K424,K425)</f>
        <v>1753.6085958976896</v>
      </c>
      <c r="L291" s="27" t="s">
        <v>30</v>
      </c>
      <c r="M291" s="35">
        <f t="shared" ref="M291" si="321">SUM(M292,M331,M343,M410,M417,M424,M425)</f>
        <v>1349.9668698600001</v>
      </c>
      <c r="N291" s="27" t="s">
        <v>30</v>
      </c>
      <c r="O291" s="35">
        <f t="shared" ref="O291" si="322">SUM(O292,O331,O343,O410,O417,O424,O425)</f>
        <v>5298.2112498910801</v>
      </c>
      <c r="P291" s="27" t="s">
        <v>30</v>
      </c>
      <c r="Q291" s="35">
        <f t="shared" ref="Q291" si="323">SUM(Q292,Q331,Q343,Q410,Q417,Q424,Q425)</f>
        <v>-508.66857662768984</v>
      </c>
      <c r="R291" s="27" t="s">
        <v>30</v>
      </c>
      <c r="S291" s="92">
        <f t="shared" si="316"/>
        <v>-0.29006961862393094</v>
      </c>
      <c r="T291" s="46" t="s">
        <v>30</v>
      </c>
    </row>
    <row r="292" spans="1:20" s="31" customFormat="1" ht="31.5" x14ac:dyDescent="0.25">
      <c r="A292" s="32" t="s">
        <v>532</v>
      </c>
      <c r="B292" s="36" t="s">
        <v>48</v>
      </c>
      <c r="C292" s="34" t="s">
        <v>29</v>
      </c>
      <c r="D292" s="35">
        <f>D293+D296+D299+D330</f>
        <v>654.91144000000008</v>
      </c>
      <c r="E292" s="35">
        <f t="shared" ref="E292" si="324">E293+E296+E299+E330</f>
        <v>1073.3012143574576</v>
      </c>
      <c r="F292" s="27" t="s">
        <v>30</v>
      </c>
      <c r="G292" s="35">
        <f t="shared" ref="G292" si="325">G293+G296+G299+G330</f>
        <v>349.64262948999999</v>
      </c>
      <c r="H292" s="27" t="s">
        <v>30</v>
      </c>
      <c r="I292" s="35">
        <f t="shared" ref="I292" si="326">I293+I296+I299+I330</f>
        <v>723.65858486745765</v>
      </c>
      <c r="J292" s="27" t="s">
        <v>30</v>
      </c>
      <c r="K292" s="35">
        <f t="shared" ref="K292" si="327">K293+K296+K299+K330</f>
        <v>192.92550222745766</v>
      </c>
      <c r="L292" s="27" t="s">
        <v>30</v>
      </c>
      <c r="M292" s="35">
        <f t="shared" ref="M292" si="328">M293+M296+M299+M330</f>
        <v>140.76636504999999</v>
      </c>
      <c r="N292" s="27" t="s">
        <v>30</v>
      </c>
      <c r="O292" s="35">
        <f t="shared" ref="O292" si="329">O293+O296+O299+O330</f>
        <v>582.89221981745766</v>
      </c>
      <c r="P292" s="27" t="s">
        <v>30</v>
      </c>
      <c r="Q292" s="35">
        <f t="shared" ref="Q292" si="330">Q293+Q296+Q299+Q330</f>
        <v>-52.159137177457623</v>
      </c>
      <c r="R292" s="27" t="s">
        <v>30</v>
      </c>
      <c r="S292" s="92">
        <f t="shared" si="316"/>
        <v>-0.27035895501239854</v>
      </c>
      <c r="T292" s="46" t="s">
        <v>30</v>
      </c>
    </row>
    <row r="293" spans="1:20" s="31" customFormat="1" ht="126" x14ac:dyDescent="0.25">
      <c r="A293" s="32" t="s">
        <v>533</v>
      </c>
      <c r="B293" s="36" t="s">
        <v>50</v>
      </c>
      <c r="C293" s="34" t="s">
        <v>29</v>
      </c>
      <c r="D293" s="35">
        <v>0</v>
      </c>
      <c r="E293" s="35">
        <v>0</v>
      </c>
      <c r="F293" s="27" t="s">
        <v>30</v>
      </c>
      <c r="G293" s="35">
        <v>0</v>
      </c>
      <c r="H293" s="27" t="s">
        <v>30</v>
      </c>
      <c r="I293" s="35">
        <v>0</v>
      </c>
      <c r="J293" s="27" t="s">
        <v>30</v>
      </c>
      <c r="K293" s="35">
        <v>0</v>
      </c>
      <c r="L293" s="27" t="s">
        <v>30</v>
      </c>
      <c r="M293" s="35">
        <v>0</v>
      </c>
      <c r="N293" s="27" t="s">
        <v>30</v>
      </c>
      <c r="O293" s="35">
        <v>0</v>
      </c>
      <c r="P293" s="27" t="s">
        <v>30</v>
      </c>
      <c r="Q293" s="35">
        <v>0</v>
      </c>
      <c r="R293" s="27" t="s">
        <v>30</v>
      </c>
      <c r="S293" s="92">
        <v>0</v>
      </c>
      <c r="T293" s="46" t="s">
        <v>30</v>
      </c>
    </row>
    <row r="294" spans="1:20" s="31" customFormat="1" ht="47.25" x14ac:dyDescent="0.25">
      <c r="A294" s="32" t="s">
        <v>534</v>
      </c>
      <c r="B294" s="36" t="s">
        <v>56</v>
      </c>
      <c r="C294" s="34" t="s">
        <v>29</v>
      </c>
      <c r="D294" s="35">
        <v>0</v>
      </c>
      <c r="E294" s="35">
        <v>0</v>
      </c>
      <c r="F294" s="27" t="s">
        <v>30</v>
      </c>
      <c r="G294" s="35">
        <v>0</v>
      </c>
      <c r="H294" s="27" t="s">
        <v>30</v>
      </c>
      <c r="I294" s="35">
        <v>0</v>
      </c>
      <c r="J294" s="27" t="s">
        <v>30</v>
      </c>
      <c r="K294" s="35">
        <v>0</v>
      </c>
      <c r="L294" s="27" t="s">
        <v>30</v>
      </c>
      <c r="M294" s="35">
        <v>0</v>
      </c>
      <c r="N294" s="27" t="s">
        <v>30</v>
      </c>
      <c r="O294" s="35">
        <v>0</v>
      </c>
      <c r="P294" s="27" t="s">
        <v>30</v>
      </c>
      <c r="Q294" s="35">
        <v>0</v>
      </c>
      <c r="R294" s="27" t="s">
        <v>30</v>
      </c>
      <c r="S294" s="92">
        <v>0</v>
      </c>
      <c r="T294" s="46" t="s">
        <v>30</v>
      </c>
    </row>
    <row r="295" spans="1:20" s="31" customFormat="1" ht="47.25" x14ac:dyDescent="0.25">
      <c r="A295" s="32" t="s">
        <v>535</v>
      </c>
      <c r="B295" s="36" t="s">
        <v>56</v>
      </c>
      <c r="C295" s="34" t="s">
        <v>29</v>
      </c>
      <c r="D295" s="35">
        <v>0</v>
      </c>
      <c r="E295" s="35">
        <v>0</v>
      </c>
      <c r="F295" s="27" t="s">
        <v>30</v>
      </c>
      <c r="G295" s="35">
        <v>0</v>
      </c>
      <c r="H295" s="27" t="s">
        <v>30</v>
      </c>
      <c r="I295" s="35">
        <v>0</v>
      </c>
      <c r="J295" s="27" t="s">
        <v>30</v>
      </c>
      <c r="K295" s="35">
        <v>0</v>
      </c>
      <c r="L295" s="27" t="s">
        <v>30</v>
      </c>
      <c r="M295" s="35">
        <v>0</v>
      </c>
      <c r="N295" s="27" t="s">
        <v>30</v>
      </c>
      <c r="O295" s="35">
        <v>0</v>
      </c>
      <c r="P295" s="27" t="s">
        <v>30</v>
      </c>
      <c r="Q295" s="35">
        <v>0</v>
      </c>
      <c r="R295" s="27" t="s">
        <v>30</v>
      </c>
      <c r="S295" s="92">
        <v>0</v>
      </c>
      <c r="T295" s="29" t="s">
        <v>30</v>
      </c>
    </row>
    <row r="296" spans="1:20" s="31" customFormat="1" ht="78.75" x14ac:dyDescent="0.25">
      <c r="A296" s="32" t="s">
        <v>536</v>
      </c>
      <c r="B296" s="36" t="s">
        <v>58</v>
      </c>
      <c r="C296" s="34" t="s">
        <v>29</v>
      </c>
      <c r="D296" s="35">
        <v>0</v>
      </c>
      <c r="E296" s="35">
        <v>0</v>
      </c>
      <c r="F296" s="27" t="s">
        <v>30</v>
      </c>
      <c r="G296" s="35">
        <v>0</v>
      </c>
      <c r="H296" s="27" t="s">
        <v>30</v>
      </c>
      <c r="I296" s="35">
        <v>0</v>
      </c>
      <c r="J296" s="27" t="s">
        <v>30</v>
      </c>
      <c r="K296" s="35">
        <v>0</v>
      </c>
      <c r="L296" s="27" t="s">
        <v>30</v>
      </c>
      <c r="M296" s="35">
        <v>0</v>
      </c>
      <c r="N296" s="27" t="s">
        <v>30</v>
      </c>
      <c r="O296" s="35">
        <v>0</v>
      </c>
      <c r="P296" s="27" t="s">
        <v>30</v>
      </c>
      <c r="Q296" s="35">
        <v>0</v>
      </c>
      <c r="R296" s="27" t="s">
        <v>30</v>
      </c>
      <c r="S296" s="92">
        <v>0</v>
      </c>
      <c r="T296" s="46" t="s">
        <v>30</v>
      </c>
    </row>
    <row r="297" spans="1:20" s="31" customFormat="1" ht="47.25" x14ac:dyDescent="0.25">
      <c r="A297" s="32" t="s">
        <v>537</v>
      </c>
      <c r="B297" s="36" t="s">
        <v>56</v>
      </c>
      <c r="C297" s="34" t="s">
        <v>29</v>
      </c>
      <c r="D297" s="35">
        <v>0</v>
      </c>
      <c r="E297" s="35">
        <v>0</v>
      </c>
      <c r="F297" s="27" t="s">
        <v>30</v>
      </c>
      <c r="G297" s="35">
        <v>0</v>
      </c>
      <c r="H297" s="27" t="s">
        <v>30</v>
      </c>
      <c r="I297" s="35">
        <v>0</v>
      </c>
      <c r="J297" s="27" t="s">
        <v>30</v>
      </c>
      <c r="K297" s="35">
        <v>0</v>
      </c>
      <c r="L297" s="27" t="s">
        <v>30</v>
      </c>
      <c r="M297" s="35">
        <v>0</v>
      </c>
      <c r="N297" s="27" t="s">
        <v>30</v>
      </c>
      <c r="O297" s="35">
        <v>0</v>
      </c>
      <c r="P297" s="27" t="s">
        <v>30</v>
      </c>
      <c r="Q297" s="35">
        <v>0</v>
      </c>
      <c r="R297" s="27" t="s">
        <v>30</v>
      </c>
      <c r="S297" s="92">
        <v>0</v>
      </c>
      <c r="T297" s="46" t="s">
        <v>30</v>
      </c>
    </row>
    <row r="298" spans="1:20" s="31" customFormat="1" ht="47.25" x14ac:dyDescent="0.25">
      <c r="A298" s="32" t="s">
        <v>538</v>
      </c>
      <c r="B298" s="36" t="s">
        <v>56</v>
      </c>
      <c r="C298" s="34" t="s">
        <v>29</v>
      </c>
      <c r="D298" s="35">
        <v>0</v>
      </c>
      <c r="E298" s="35">
        <v>0</v>
      </c>
      <c r="F298" s="27" t="s">
        <v>30</v>
      </c>
      <c r="G298" s="35">
        <v>0</v>
      </c>
      <c r="H298" s="27" t="s">
        <v>30</v>
      </c>
      <c r="I298" s="35">
        <v>0</v>
      </c>
      <c r="J298" s="27" t="s">
        <v>30</v>
      </c>
      <c r="K298" s="35">
        <v>0</v>
      </c>
      <c r="L298" s="27" t="s">
        <v>30</v>
      </c>
      <c r="M298" s="35">
        <v>0</v>
      </c>
      <c r="N298" s="27" t="s">
        <v>30</v>
      </c>
      <c r="O298" s="35">
        <v>0</v>
      </c>
      <c r="P298" s="27" t="s">
        <v>30</v>
      </c>
      <c r="Q298" s="35">
        <v>0</v>
      </c>
      <c r="R298" s="27" t="s">
        <v>30</v>
      </c>
      <c r="S298" s="92">
        <v>0</v>
      </c>
      <c r="T298" s="46" t="s">
        <v>30</v>
      </c>
    </row>
    <row r="299" spans="1:20" s="31" customFormat="1" ht="63" x14ac:dyDescent="0.25">
      <c r="A299" s="32" t="s">
        <v>539</v>
      </c>
      <c r="B299" s="36" t="s">
        <v>62</v>
      </c>
      <c r="C299" s="34" t="s">
        <v>29</v>
      </c>
      <c r="D299" s="35">
        <f>SUM(D300,D301,D303,D304,D307)</f>
        <v>654.91144000000008</v>
      </c>
      <c r="E299" s="35">
        <f>SUM(E300,E301,E303,E304,E307)</f>
        <v>1073.3012143574576</v>
      </c>
      <c r="F299" s="27" t="s">
        <v>30</v>
      </c>
      <c r="G299" s="35">
        <f t="shared" ref="G299" si="331">SUM(G300,G301,G303,G304,G307)</f>
        <v>349.64262948999999</v>
      </c>
      <c r="H299" s="27" t="s">
        <v>30</v>
      </c>
      <c r="I299" s="35">
        <f t="shared" ref="I299" si="332">SUM(I300,I301,I303,I304,I307)</f>
        <v>723.65858486745765</v>
      </c>
      <c r="J299" s="27" t="s">
        <v>30</v>
      </c>
      <c r="K299" s="35">
        <f>K300+K301+K303+K304+K307</f>
        <v>192.92550222745766</v>
      </c>
      <c r="L299" s="27" t="s">
        <v>30</v>
      </c>
      <c r="M299" s="35">
        <f>M300+M301+M303+M304+M307</f>
        <v>140.76636504999999</v>
      </c>
      <c r="N299" s="27" t="s">
        <v>30</v>
      </c>
      <c r="O299" s="35">
        <f>O300+O301+O303+O304+O307</f>
        <v>582.89221981745766</v>
      </c>
      <c r="P299" s="27" t="s">
        <v>30</v>
      </c>
      <c r="Q299" s="35">
        <f>Q300+Q301+Q303+Q304+Q307</f>
        <v>-52.159137177457623</v>
      </c>
      <c r="R299" s="27" t="s">
        <v>30</v>
      </c>
      <c r="S299" s="92">
        <f t="shared" si="316"/>
        <v>-0.27035895501239854</v>
      </c>
      <c r="T299" s="46" t="s">
        <v>30</v>
      </c>
    </row>
    <row r="300" spans="1:20" s="31" customFormat="1" ht="94.5" x14ac:dyDescent="0.25">
      <c r="A300" s="32" t="s">
        <v>540</v>
      </c>
      <c r="B300" s="36" t="s">
        <v>64</v>
      </c>
      <c r="C300" s="34" t="s">
        <v>29</v>
      </c>
      <c r="D300" s="35">
        <v>0</v>
      </c>
      <c r="E300" s="35">
        <v>0</v>
      </c>
      <c r="F300" s="27" t="s">
        <v>30</v>
      </c>
      <c r="G300" s="35">
        <v>0</v>
      </c>
      <c r="H300" s="27" t="s">
        <v>30</v>
      </c>
      <c r="I300" s="35">
        <v>0</v>
      </c>
      <c r="J300" s="27" t="s">
        <v>30</v>
      </c>
      <c r="K300" s="35">
        <v>0</v>
      </c>
      <c r="L300" s="27" t="s">
        <v>30</v>
      </c>
      <c r="M300" s="35">
        <v>0</v>
      </c>
      <c r="N300" s="27" t="s">
        <v>30</v>
      </c>
      <c r="O300" s="35">
        <v>0</v>
      </c>
      <c r="P300" s="27" t="s">
        <v>30</v>
      </c>
      <c r="Q300" s="35">
        <v>0</v>
      </c>
      <c r="R300" s="27" t="s">
        <v>30</v>
      </c>
      <c r="S300" s="92">
        <v>0</v>
      </c>
      <c r="T300" s="46" t="s">
        <v>30</v>
      </c>
    </row>
    <row r="301" spans="1:20" s="31" customFormat="1" ht="94.5" x14ac:dyDescent="0.25">
      <c r="A301" s="32" t="s">
        <v>541</v>
      </c>
      <c r="B301" s="36" t="s">
        <v>66</v>
      </c>
      <c r="C301" s="34" t="s">
        <v>29</v>
      </c>
      <c r="D301" s="35">
        <f>D302</f>
        <v>0</v>
      </c>
      <c r="E301" s="35">
        <f>E302</f>
        <v>0.632436</v>
      </c>
      <c r="F301" s="27" t="s">
        <v>30</v>
      </c>
      <c r="G301" s="35">
        <f t="shared" ref="G301" si="333">G302</f>
        <v>0</v>
      </c>
      <c r="H301" s="27" t="s">
        <v>30</v>
      </c>
      <c r="I301" s="35">
        <f t="shared" ref="I301" si="334">I302</f>
        <v>0.632436</v>
      </c>
      <c r="J301" s="27" t="s">
        <v>30</v>
      </c>
      <c r="K301" s="35">
        <f>K302</f>
        <v>0.632436</v>
      </c>
      <c r="L301" s="27" t="s">
        <v>30</v>
      </c>
      <c r="M301" s="35">
        <f>M302</f>
        <v>0.43538072</v>
      </c>
      <c r="N301" s="27" t="s">
        <v>30</v>
      </c>
      <c r="O301" s="35">
        <f>O302</f>
        <v>0.19705528</v>
      </c>
      <c r="P301" s="27" t="s">
        <v>30</v>
      </c>
      <c r="Q301" s="35">
        <f>Q302</f>
        <v>-0.19705528</v>
      </c>
      <c r="R301" s="27" t="s">
        <v>30</v>
      </c>
      <c r="S301" s="92">
        <f t="shared" si="316"/>
        <v>-0.31158137740419584</v>
      </c>
      <c r="T301" s="46" t="s">
        <v>30</v>
      </c>
    </row>
    <row r="302" spans="1:20" ht="78.75" x14ac:dyDescent="0.25">
      <c r="A302" s="39" t="s">
        <v>541</v>
      </c>
      <c r="B302" s="54" t="s">
        <v>542</v>
      </c>
      <c r="C302" s="49" t="s">
        <v>543</v>
      </c>
      <c r="D302" s="42">
        <v>0</v>
      </c>
      <c r="E302" s="42">
        <v>0.632436</v>
      </c>
      <c r="F302" s="41" t="s">
        <v>30</v>
      </c>
      <c r="G302" s="43">
        <v>0</v>
      </c>
      <c r="H302" s="41" t="s">
        <v>30</v>
      </c>
      <c r="I302" s="43">
        <f>E302-G302</f>
        <v>0.632436</v>
      </c>
      <c r="J302" s="41" t="s">
        <v>30</v>
      </c>
      <c r="K302" s="42">
        <v>0.632436</v>
      </c>
      <c r="L302" s="41" t="s">
        <v>30</v>
      </c>
      <c r="M302" s="42">
        <v>0.43538072</v>
      </c>
      <c r="N302" s="41" t="s">
        <v>30</v>
      </c>
      <c r="O302" s="42">
        <f>I302-M302</f>
        <v>0.19705528</v>
      </c>
      <c r="P302" s="41" t="s">
        <v>30</v>
      </c>
      <c r="Q302" s="42">
        <f>M302-K302</f>
        <v>-0.19705528</v>
      </c>
      <c r="R302" s="41" t="s">
        <v>30</v>
      </c>
      <c r="S302" s="93">
        <f t="shared" si="316"/>
        <v>-0.31158137740419584</v>
      </c>
      <c r="T302" s="47" t="s">
        <v>1083</v>
      </c>
    </row>
    <row r="303" spans="1:20" s="31" customFormat="1" ht="94.5" x14ac:dyDescent="0.25">
      <c r="A303" s="32" t="s">
        <v>544</v>
      </c>
      <c r="B303" s="36" t="s">
        <v>68</v>
      </c>
      <c r="C303" s="34" t="s">
        <v>29</v>
      </c>
      <c r="D303" s="35">
        <v>0</v>
      </c>
      <c r="E303" s="35">
        <v>0</v>
      </c>
      <c r="F303" s="27" t="s">
        <v>30</v>
      </c>
      <c r="G303" s="35">
        <v>0</v>
      </c>
      <c r="H303" s="27" t="s">
        <v>30</v>
      </c>
      <c r="I303" s="35">
        <v>0</v>
      </c>
      <c r="J303" s="27" t="s">
        <v>30</v>
      </c>
      <c r="K303" s="35">
        <v>0</v>
      </c>
      <c r="L303" s="27" t="s">
        <v>30</v>
      </c>
      <c r="M303" s="35">
        <v>0</v>
      </c>
      <c r="N303" s="27" t="s">
        <v>30</v>
      </c>
      <c r="O303" s="35">
        <v>0</v>
      </c>
      <c r="P303" s="27" t="s">
        <v>30</v>
      </c>
      <c r="Q303" s="35">
        <v>0</v>
      </c>
      <c r="R303" s="27" t="s">
        <v>30</v>
      </c>
      <c r="S303" s="92">
        <v>0</v>
      </c>
      <c r="T303" s="29" t="s">
        <v>30</v>
      </c>
    </row>
    <row r="304" spans="1:20" s="31" customFormat="1" ht="126" x14ac:dyDescent="0.25">
      <c r="A304" s="32" t="s">
        <v>545</v>
      </c>
      <c r="B304" s="36" t="s">
        <v>74</v>
      </c>
      <c r="C304" s="34" t="s">
        <v>29</v>
      </c>
      <c r="D304" s="35">
        <f>SUM(D305:D306)</f>
        <v>654.91144000000008</v>
      </c>
      <c r="E304" s="35">
        <f>SUM(E305:E306)</f>
        <v>639.05631943000003</v>
      </c>
      <c r="F304" s="27" t="s">
        <v>30</v>
      </c>
      <c r="G304" s="35">
        <f>SUM(G305:G306)</f>
        <v>157.93923679</v>
      </c>
      <c r="H304" s="27" t="s">
        <v>30</v>
      </c>
      <c r="I304" s="35">
        <f>SUM(I305:I306)</f>
        <v>481.11708264000004</v>
      </c>
      <c r="J304" s="27" t="s">
        <v>30</v>
      </c>
      <c r="K304" s="35">
        <f>SUM(K305:K306)</f>
        <v>0</v>
      </c>
      <c r="L304" s="27" t="s">
        <v>30</v>
      </c>
      <c r="M304" s="35">
        <f>SUM(M305:M306)</f>
        <v>0</v>
      </c>
      <c r="N304" s="27" t="s">
        <v>30</v>
      </c>
      <c r="O304" s="35">
        <f>SUM(O305:O306)</f>
        <v>481.11708264000004</v>
      </c>
      <c r="P304" s="27" t="s">
        <v>30</v>
      </c>
      <c r="Q304" s="35">
        <f>SUM(Q305:Q306)</f>
        <v>0</v>
      </c>
      <c r="R304" s="27" t="s">
        <v>30</v>
      </c>
      <c r="S304" s="92">
        <v>0</v>
      </c>
      <c r="T304" s="46" t="s">
        <v>30</v>
      </c>
    </row>
    <row r="305" spans="1:20" ht="31.5" x14ac:dyDescent="0.25">
      <c r="A305" s="39" t="s">
        <v>545</v>
      </c>
      <c r="B305" s="54" t="s">
        <v>546</v>
      </c>
      <c r="C305" s="49" t="s">
        <v>547</v>
      </c>
      <c r="D305" s="42">
        <v>654.91144000000008</v>
      </c>
      <c r="E305" s="42">
        <v>626.98</v>
      </c>
      <c r="F305" s="41" t="s">
        <v>30</v>
      </c>
      <c r="G305" s="43">
        <v>145.86291735999998</v>
      </c>
      <c r="H305" s="41" t="s">
        <v>30</v>
      </c>
      <c r="I305" s="43">
        <f t="shared" ref="I305:I306" si="335">E305-G305</f>
        <v>481.11708264000004</v>
      </c>
      <c r="J305" s="41" t="s">
        <v>30</v>
      </c>
      <c r="K305" s="42">
        <v>0</v>
      </c>
      <c r="L305" s="41" t="s">
        <v>30</v>
      </c>
      <c r="M305" s="42">
        <v>0</v>
      </c>
      <c r="N305" s="41" t="s">
        <v>30</v>
      </c>
      <c r="O305" s="42">
        <f t="shared" ref="O305:O306" si="336">I305-M305</f>
        <v>481.11708264000004</v>
      </c>
      <c r="P305" s="41" t="s">
        <v>30</v>
      </c>
      <c r="Q305" s="42">
        <f t="shared" ref="Q305:Q306" si="337">M305-K305</f>
        <v>0</v>
      </c>
      <c r="R305" s="41" t="s">
        <v>30</v>
      </c>
      <c r="S305" s="93">
        <v>0</v>
      </c>
      <c r="T305" s="47" t="s">
        <v>30</v>
      </c>
    </row>
    <row r="306" spans="1:20" ht="31.5" x14ac:dyDescent="0.25">
      <c r="A306" s="39" t="s">
        <v>545</v>
      </c>
      <c r="B306" s="54" t="s">
        <v>548</v>
      </c>
      <c r="C306" s="49" t="s">
        <v>549</v>
      </c>
      <c r="D306" s="43">
        <v>0</v>
      </c>
      <c r="E306" s="42">
        <v>12.07631943</v>
      </c>
      <c r="F306" s="41" t="s">
        <v>30</v>
      </c>
      <c r="G306" s="43">
        <v>12.07631943</v>
      </c>
      <c r="H306" s="41" t="s">
        <v>30</v>
      </c>
      <c r="I306" s="43">
        <f t="shared" si="335"/>
        <v>0</v>
      </c>
      <c r="J306" s="41" t="s">
        <v>30</v>
      </c>
      <c r="K306" s="42">
        <v>0</v>
      </c>
      <c r="L306" s="41" t="s">
        <v>30</v>
      </c>
      <c r="M306" s="42">
        <v>0</v>
      </c>
      <c r="N306" s="41" t="s">
        <v>30</v>
      </c>
      <c r="O306" s="42">
        <f t="shared" si="336"/>
        <v>0</v>
      </c>
      <c r="P306" s="41" t="s">
        <v>30</v>
      </c>
      <c r="Q306" s="42">
        <f t="shared" si="337"/>
        <v>0</v>
      </c>
      <c r="R306" s="41" t="s">
        <v>30</v>
      </c>
      <c r="S306" s="93">
        <v>0</v>
      </c>
      <c r="T306" s="47" t="s">
        <v>30</v>
      </c>
    </row>
    <row r="307" spans="1:20" s="31" customFormat="1" ht="126" x14ac:dyDescent="0.25">
      <c r="A307" s="32" t="s">
        <v>550</v>
      </c>
      <c r="B307" s="36" t="s">
        <v>78</v>
      </c>
      <c r="C307" s="34" t="s">
        <v>29</v>
      </c>
      <c r="D307" s="35">
        <f>SUM(D308:D329)</f>
        <v>0</v>
      </c>
      <c r="E307" s="35">
        <f t="shared" ref="E307" si="338">SUM(E308:E329)</f>
        <v>433.61245892745768</v>
      </c>
      <c r="F307" s="27" t="s">
        <v>30</v>
      </c>
      <c r="G307" s="35">
        <f t="shared" ref="G307" si="339">SUM(G308:G329)</f>
        <v>191.70339269999999</v>
      </c>
      <c r="H307" s="27" t="s">
        <v>30</v>
      </c>
      <c r="I307" s="35">
        <f t="shared" ref="I307" si="340">SUM(I308:I329)</f>
        <v>241.9090662274576</v>
      </c>
      <c r="J307" s="27" t="s">
        <v>30</v>
      </c>
      <c r="K307" s="35">
        <f>SUM(K308:K329)</f>
        <v>192.29306622745764</v>
      </c>
      <c r="L307" s="27" t="s">
        <v>30</v>
      </c>
      <c r="M307" s="35">
        <f>SUM(M308:M329)</f>
        <v>140.33098432999998</v>
      </c>
      <c r="N307" s="27" t="s">
        <v>30</v>
      </c>
      <c r="O307" s="35">
        <f>SUM(O308:O329)</f>
        <v>101.57808189745762</v>
      </c>
      <c r="P307" s="27" t="s">
        <v>30</v>
      </c>
      <c r="Q307" s="35">
        <f>SUM(Q308:Q329)</f>
        <v>-51.962081897457622</v>
      </c>
      <c r="R307" s="27" t="s">
        <v>30</v>
      </c>
      <c r="S307" s="92">
        <f t="shared" si="316"/>
        <v>-0.27022337787257106</v>
      </c>
      <c r="T307" s="46" t="s">
        <v>30</v>
      </c>
    </row>
    <row r="308" spans="1:20" ht="47.25" x14ac:dyDescent="0.25">
      <c r="A308" s="39" t="s">
        <v>550</v>
      </c>
      <c r="B308" s="54" t="s">
        <v>551</v>
      </c>
      <c r="C308" s="49" t="s">
        <v>552</v>
      </c>
      <c r="D308" s="42">
        <v>0</v>
      </c>
      <c r="E308" s="42">
        <v>13.24853746</v>
      </c>
      <c r="F308" s="41" t="s">
        <v>30</v>
      </c>
      <c r="G308" s="43">
        <v>13.24853746</v>
      </c>
      <c r="H308" s="41" t="s">
        <v>30</v>
      </c>
      <c r="I308" s="43">
        <f t="shared" ref="I308:I329" si="341">E308-G308</f>
        <v>0</v>
      </c>
      <c r="J308" s="41" t="s">
        <v>30</v>
      </c>
      <c r="K308" s="42">
        <v>0</v>
      </c>
      <c r="L308" s="41" t="s">
        <v>30</v>
      </c>
      <c r="M308" s="42">
        <v>0</v>
      </c>
      <c r="N308" s="41" t="s">
        <v>30</v>
      </c>
      <c r="O308" s="42">
        <f t="shared" ref="O308:O329" si="342">I308-M308</f>
        <v>0</v>
      </c>
      <c r="P308" s="41" t="s">
        <v>30</v>
      </c>
      <c r="Q308" s="42">
        <f t="shared" ref="Q308:Q329" si="343">M308-K308</f>
        <v>0</v>
      </c>
      <c r="R308" s="41" t="s">
        <v>30</v>
      </c>
      <c r="S308" s="93">
        <v>0</v>
      </c>
      <c r="T308" s="47" t="s">
        <v>30</v>
      </c>
    </row>
    <row r="309" spans="1:20" ht="47.25" x14ac:dyDescent="0.25">
      <c r="A309" s="39" t="s">
        <v>550</v>
      </c>
      <c r="B309" s="54" t="s">
        <v>553</v>
      </c>
      <c r="C309" s="49" t="s">
        <v>554</v>
      </c>
      <c r="D309" s="43">
        <v>0</v>
      </c>
      <c r="E309" s="42">
        <v>23.057558910000001</v>
      </c>
      <c r="F309" s="41" t="s">
        <v>30</v>
      </c>
      <c r="G309" s="43">
        <v>23.057558910000001</v>
      </c>
      <c r="H309" s="41" t="s">
        <v>30</v>
      </c>
      <c r="I309" s="43">
        <f t="shared" si="341"/>
        <v>0</v>
      </c>
      <c r="J309" s="41" t="s">
        <v>30</v>
      </c>
      <c r="K309" s="42">
        <v>0</v>
      </c>
      <c r="L309" s="41" t="s">
        <v>30</v>
      </c>
      <c r="M309" s="42">
        <v>0</v>
      </c>
      <c r="N309" s="41" t="s">
        <v>30</v>
      </c>
      <c r="O309" s="42">
        <f t="shared" si="342"/>
        <v>0</v>
      </c>
      <c r="P309" s="41" t="s">
        <v>30</v>
      </c>
      <c r="Q309" s="42">
        <f t="shared" si="343"/>
        <v>0</v>
      </c>
      <c r="R309" s="41" t="s">
        <v>30</v>
      </c>
      <c r="S309" s="93">
        <v>0</v>
      </c>
      <c r="T309" s="47" t="s">
        <v>30</v>
      </c>
    </row>
    <row r="310" spans="1:20" ht="47.25" x14ac:dyDescent="0.25">
      <c r="A310" s="39" t="s">
        <v>550</v>
      </c>
      <c r="B310" s="54" t="s">
        <v>555</v>
      </c>
      <c r="C310" s="49" t="s">
        <v>556</v>
      </c>
      <c r="D310" s="43">
        <v>0</v>
      </c>
      <c r="E310" s="42">
        <v>13.879258819999999</v>
      </c>
      <c r="F310" s="41" t="s">
        <v>30</v>
      </c>
      <c r="G310" s="43">
        <v>13.879258819999999</v>
      </c>
      <c r="H310" s="41" t="s">
        <v>30</v>
      </c>
      <c r="I310" s="43">
        <f t="shared" si="341"/>
        <v>0</v>
      </c>
      <c r="J310" s="41" t="s">
        <v>30</v>
      </c>
      <c r="K310" s="42">
        <v>0</v>
      </c>
      <c r="L310" s="41" t="s">
        <v>30</v>
      </c>
      <c r="M310" s="42">
        <v>0</v>
      </c>
      <c r="N310" s="41" t="s">
        <v>30</v>
      </c>
      <c r="O310" s="42">
        <f t="shared" si="342"/>
        <v>0</v>
      </c>
      <c r="P310" s="41" t="s">
        <v>30</v>
      </c>
      <c r="Q310" s="42">
        <f t="shared" si="343"/>
        <v>0</v>
      </c>
      <c r="R310" s="41" t="s">
        <v>30</v>
      </c>
      <c r="S310" s="93">
        <v>0</v>
      </c>
      <c r="T310" s="30" t="s">
        <v>30</v>
      </c>
    </row>
    <row r="311" spans="1:20" ht="63" x14ac:dyDescent="0.25">
      <c r="A311" s="39" t="s">
        <v>550</v>
      </c>
      <c r="B311" s="54" t="s">
        <v>557</v>
      </c>
      <c r="C311" s="49" t="s">
        <v>558</v>
      </c>
      <c r="D311" s="42">
        <v>0</v>
      </c>
      <c r="E311" s="42">
        <v>30.361416950000002</v>
      </c>
      <c r="F311" s="41" t="s">
        <v>30</v>
      </c>
      <c r="G311" s="43">
        <v>30.361416950000002</v>
      </c>
      <c r="H311" s="41" t="s">
        <v>30</v>
      </c>
      <c r="I311" s="43">
        <f t="shared" si="341"/>
        <v>0</v>
      </c>
      <c r="J311" s="41" t="s">
        <v>30</v>
      </c>
      <c r="K311" s="42">
        <v>0</v>
      </c>
      <c r="L311" s="41" t="s">
        <v>30</v>
      </c>
      <c r="M311" s="42">
        <v>0</v>
      </c>
      <c r="N311" s="41" t="s">
        <v>30</v>
      </c>
      <c r="O311" s="42">
        <f t="shared" si="342"/>
        <v>0</v>
      </c>
      <c r="P311" s="41" t="s">
        <v>30</v>
      </c>
      <c r="Q311" s="42">
        <f t="shared" si="343"/>
        <v>0</v>
      </c>
      <c r="R311" s="41" t="s">
        <v>30</v>
      </c>
      <c r="S311" s="93">
        <v>0</v>
      </c>
      <c r="T311" s="38" t="s">
        <v>30</v>
      </c>
    </row>
    <row r="312" spans="1:20" ht="47.25" x14ac:dyDescent="0.25">
      <c r="A312" s="39" t="s">
        <v>550</v>
      </c>
      <c r="B312" s="54" t="s">
        <v>559</v>
      </c>
      <c r="C312" s="49" t="s">
        <v>560</v>
      </c>
      <c r="D312" s="42">
        <v>0</v>
      </c>
      <c r="E312" s="42">
        <v>15.91512129</v>
      </c>
      <c r="F312" s="41" t="s">
        <v>30</v>
      </c>
      <c r="G312" s="43">
        <v>15.91512129</v>
      </c>
      <c r="H312" s="41" t="s">
        <v>30</v>
      </c>
      <c r="I312" s="43">
        <f t="shared" si="341"/>
        <v>0</v>
      </c>
      <c r="J312" s="41" t="s">
        <v>30</v>
      </c>
      <c r="K312" s="42">
        <v>0</v>
      </c>
      <c r="L312" s="41" t="s">
        <v>30</v>
      </c>
      <c r="M312" s="42">
        <v>0</v>
      </c>
      <c r="N312" s="41" t="s">
        <v>30</v>
      </c>
      <c r="O312" s="42">
        <f t="shared" si="342"/>
        <v>0</v>
      </c>
      <c r="P312" s="41" t="s">
        <v>30</v>
      </c>
      <c r="Q312" s="42">
        <f t="shared" si="343"/>
        <v>0</v>
      </c>
      <c r="R312" s="41" t="s">
        <v>30</v>
      </c>
      <c r="S312" s="93">
        <v>0</v>
      </c>
      <c r="T312" s="30" t="s">
        <v>30</v>
      </c>
    </row>
    <row r="313" spans="1:20" ht="63" x14ac:dyDescent="0.25">
      <c r="A313" s="39" t="s">
        <v>550</v>
      </c>
      <c r="B313" s="54" t="s">
        <v>561</v>
      </c>
      <c r="C313" s="49" t="s">
        <v>562</v>
      </c>
      <c r="D313" s="42">
        <v>0</v>
      </c>
      <c r="E313" s="42">
        <v>53.005637999999998</v>
      </c>
      <c r="F313" s="41" t="s">
        <v>30</v>
      </c>
      <c r="G313" s="43">
        <v>0</v>
      </c>
      <c r="H313" s="41" t="s">
        <v>30</v>
      </c>
      <c r="I313" s="43">
        <f t="shared" si="341"/>
        <v>53.005637999999998</v>
      </c>
      <c r="J313" s="41" t="s">
        <v>30</v>
      </c>
      <c r="K313" s="42">
        <v>3.3896379999999997</v>
      </c>
      <c r="L313" s="41" t="s">
        <v>30</v>
      </c>
      <c r="M313" s="42">
        <v>3.3896379999999997</v>
      </c>
      <c r="N313" s="41" t="s">
        <v>30</v>
      </c>
      <c r="O313" s="42">
        <f t="shared" si="342"/>
        <v>49.616</v>
      </c>
      <c r="P313" s="41" t="s">
        <v>30</v>
      </c>
      <c r="Q313" s="42">
        <f t="shared" si="343"/>
        <v>0</v>
      </c>
      <c r="R313" s="41" t="s">
        <v>30</v>
      </c>
      <c r="S313" s="93">
        <f t="shared" si="316"/>
        <v>0</v>
      </c>
      <c r="T313" s="30" t="s">
        <v>30</v>
      </c>
    </row>
    <row r="314" spans="1:20" ht="63" x14ac:dyDescent="0.25">
      <c r="A314" s="39" t="s">
        <v>550</v>
      </c>
      <c r="B314" s="54" t="s">
        <v>563</v>
      </c>
      <c r="C314" s="49" t="s">
        <v>564</v>
      </c>
      <c r="D314" s="75">
        <v>0</v>
      </c>
      <c r="E314" s="75">
        <v>20.15851795</v>
      </c>
      <c r="F314" s="41" t="s">
        <v>30</v>
      </c>
      <c r="G314" s="43">
        <v>20.15851795</v>
      </c>
      <c r="H314" s="41" t="s">
        <v>30</v>
      </c>
      <c r="I314" s="43">
        <f t="shared" si="341"/>
        <v>0</v>
      </c>
      <c r="J314" s="41" t="s">
        <v>30</v>
      </c>
      <c r="K314" s="42">
        <v>0</v>
      </c>
      <c r="L314" s="41" t="s">
        <v>30</v>
      </c>
      <c r="M314" s="42">
        <v>0</v>
      </c>
      <c r="N314" s="41" t="s">
        <v>30</v>
      </c>
      <c r="O314" s="42">
        <f t="shared" si="342"/>
        <v>0</v>
      </c>
      <c r="P314" s="41" t="s">
        <v>30</v>
      </c>
      <c r="Q314" s="42">
        <f t="shared" si="343"/>
        <v>0</v>
      </c>
      <c r="R314" s="41" t="s">
        <v>30</v>
      </c>
      <c r="S314" s="93">
        <v>0</v>
      </c>
      <c r="T314" s="38" t="s">
        <v>30</v>
      </c>
    </row>
    <row r="315" spans="1:20" ht="63" x14ac:dyDescent="0.25">
      <c r="A315" s="39" t="s">
        <v>550</v>
      </c>
      <c r="B315" s="54" t="s">
        <v>565</v>
      </c>
      <c r="C315" s="49" t="s">
        <v>566</v>
      </c>
      <c r="D315" s="42">
        <v>0</v>
      </c>
      <c r="E315" s="42">
        <v>16.893386750000001</v>
      </c>
      <c r="F315" s="41" t="s">
        <v>30</v>
      </c>
      <c r="G315" s="43">
        <v>16.893386750000001</v>
      </c>
      <c r="H315" s="41" t="s">
        <v>30</v>
      </c>
      <c r="I315" s="43">
        <f t="shared" si="341"/>
        <v>0</v>
      </c>
      <c r="J315" s="41" t="s">
        <v>30</v>
      </c>
      <c r="K315" s="42">
        <v>0</v>
      </c>
      <c r="L315" s="41" t="s">
        <v>30</v>
      </c>
      <c r="M315" s="42">
        <v>0</v>
      </c>
      <c r="N315" s="41" t="s">
        <v>30</v>
      </c>
      <c r="O315" s="42">
        <f t="shared" si="342"/>
        <v>0</v>
      </c>
      <c r="P315" s="41" t="s">
        <v>30</v>
      </c>
      <c r="Q315" s="42">
        <f t="shared" si="343"/>
        <v>0</v>
      </c>
      <c r="R315" s="41" t="s">
        <v>30</v>
      </c>
      <c r="S315" s="93">
        <v>0</v>
      </c>
      <c r="T315" s="38" t="s">
        <v>30</v>
      </c>
    </row>
    <row r="316" spans="1:20" ht="63" x14ac:dyDescent="0.25">
      <c r="A316" s="76" t="s">
        <v>550</v>
      </c>
      <c r="B316" s="40" t="s">
        <v>567</v>
      </c>
      <c r="C316" s="52" t="s">
        <v>568</v>
      </c>
      <c r="D316" s="42">
        <v>0</v>
      </c>
      <c r="E316" s="77">
        <v>34.98623674000001</v>
      </c>
      <c r="F316" s="41" t="s">
        <v>30</v>
      </c>
      <c r="G316" s="43">
        <v>5.4744809999999998E-2</v>
      </c>
      <c r="H316" s="41" t="s">
        <v>30</v>
      </c>
      <c r="I316" s="43">
        <f t="shared" si="341"/>
        <v>34.931491930000007</v>
      </c>
      <c r="J316" s="41" t="s">
        <v>30</v>
      </c>
      <c r="K316" s="42">
        <v>34.93149193</v>
      </c>
      <c r="L316" s="41" t="s">
        <v>30</v>
      </c>
      <c r="M316" s="42">
        <v>33.926046029999995</v>
      </c>
      <c r="N316" s="41" t="s">
        <v>30</v>
      </c>
      <c r="O316" s="42">
        <f t="shared" si="342"/>
        <v>1.0054459000000122</v>
      </c>
      <c r="P316" s="41" t="s">
        <v>30</v>
      </c>
      <c r="Q316" s="42">
        <f t="shared" si="343"/>
        <v>-1.0054459000000051</v>
      </c>
      <c r="R316" s="41" t="s">
        <v>30</v>
      </c>
      <c r="S316" s="93">
        <f t="shared" si="316"/>
        <v>-2.8783365509118267E-2</v>
      </c>
      <c r="T316" s="30" t="s">
        <v>30</v>
      </c>
    </row>
    <row r="317" spans="1:20" ht="47.25" x14ac:dyDescent="0.25">
      <c r="A317" s="76" t="s">
        <v>550</v>
      </c>
      <c r="B317" s="40" t="s">
        <v>569</v>
      </c>
      <c r="C317" s="52" t="s">
        <v>570</v>
      </c>
      <c r="D317" s="42">
        <v>0</v>
      </c>
      <c r="E317" s="77">
        <v>8.2997574000000007</v>
      </c>
      <c r="F317" s="41" t="s">
        <v>30</v>
      </c>
      <c r="G317" s="43">
        <v>8.2997574000000007</v>
      </c>
      <c r="H317" s="41" t="s">
        <v>30</v>
      </c>
      <c r="I317" s="43">
        <f t="shared" si="341"/>
        <v>0</v>
      </c>
      <c r="J317" s="41" t="s">
        <v>30</v>
      </c>
      <c r="K317" s="42">
        <v>0</v>
      </c>
      <c r="L317" s="41" t="s">
        <v>30</v>
      </c>
      <c r="M317" s="42">
        <v>0</v>
      </c>
      <c r="N317" s="41" t="s">
        <v>30</v>
      </c>
      <c r="O317" s="42">
        <f t="shared" si="342"/>
        <v>0</v>
      </c>
      <c r="P317" s="41" t="s">
        <v>30</v>
      </c>
      <c r="Q317" s="42">
        <f t="shared" si="343"/>
        <v>0</v>
      </c>
      <c r="R317" s="41" t="s">
        <v>30</v>
      </c>
      <c r="S317" s="93">
        <v>0</v>
      </c>
      <c r="T317" s="47" t="s">
        <v>30</v>
      </c>
    </row>
    <row r="318" spans="1:20" ht="47.25" x14ac:dyDescent="0.25">
      <c r="A318" s="76" t="s">
        <v>550</v>
      </c>
      <c r="B318" s="40" t="s">
        <v>571</v>
      </c>
      <c r="C318" s="52" t="s">
        <v>572</v>
      </c>
      <c r="D318" s="42">
        <v>0</v>
      </c>
      <c r="E318" s="42">
        <v>9.4535866199999994</v>
      </c>
      <c r="F318" s="41" t="s">
        <v>30</v>
      </c>
      <c r="G318" s="43">
        <v>6.6687557900000005</v>
      </c>
      <c r="H318" s="41" t="s">
        <v>30</v>
      </c>
      <c r="I318" s="43">
        <f t="shared" si="341"/>
        <v>2.7848308299999989</v>
      </c>
      <c r="J318" s="41" t="s">
        <v>30</v>
      </c>
      <c r="K318" s="42">
        <v>2.7848308299999998</v>
      </c>
      <c r="L318" s="41" t="s">
        <v>30</v>
      </c>
      <c r="M318" s="42">
        <v>1.7049107299999999</v>
      </c>
      <c r="N318" s="41" t="s">
        <v>30</v>
      </c>
      <c r="O318" s="42">
        <f t="shared" si="342"/>
        <v>1.0799200999999989</v>
      </c>
      <c r="P318" s="41" t="s">
        <v>30</v>
      </c>
      <c r="Q318" s="42">
        <f t="shared" si="343"/>
        <v>-1.0799200999999998</v>
      </c>
      <c r="R318" s="41" t="s">
        <v>30</v>
      </c>
      <c r="S318" s="93">
        <f t="shared" si="316"/>
        <v>-0.38778660749026539</v>
      </c>
      <c r="T318" s="47" t="s">
        <v>1076</v>
      </c>
    </row>
    <row r="319" spans="1:20" ht="63" x14ac:dyDescent="0.25">
      <c r="A319" s="76" t="s">
        <v>550</v>
      </c>
      <c r="B319" s="40" t="s">
        <v>573</v>
      </c>
      <c r="C319" s="52" t="s">
        <v>574</v>
      </c>
      <c r="D319" s="42">
        <v>0</v>
      </c>
      <c r="E319" s="42">
        <v>22.381247729999998</v>
      </c>
      <c r="F319" s="41" t="s">
        <v>30</v>
      </c>
      <c r="G319" s="43">
        <v>1.7716818599999999</v>
      </c>
      <c r="H319" s="41" t="s">
        <v>30</v>
      </c>
      <c r="I319" s="43">
        <f t="shared" si="341"/>
        <v>20.609565869999997</v>
      </c>
      <c r="J319" s="41" t="s">
        <v>30</v>
      </c>
      <c r="K319" s="42">
        <v>20.609565870000001</v>
      </c>
      <c r="L319" s="41" t="s">
        <v>30</v>
      </c>
      <c r="M319" s="42">
        <v>20.47383125</v>
      </c>
      <c r="N319" s="41" t="s">
        <v>30</v>
      </c>
      <c r="O319" s="42">
        <f t="shared" si="342"/>
        <v>0.13573461999999736</v>
      </c>
      <c r="P319" s="41" t="s">
        <v>30</v>
      </c>
      <c r="Q319" s="42">
        <f t="shared" si="343"/>
        <v>-0.13573462000000092</v>
      </c>
      <c r="R319" s="41" t="s">
        <v>30</v>
      </c>
      <c r="S319" s="93">
        <f t="shared" si="316"/>
        <v>-6.5860009306445864E-3</v>
      </c>
      <c r="T319" s="30" t="s">
        <v>30</v>
      </c>
    </row>
    <row r="320" spans="1:20" ht="47.25" x14ac:dyDescent="0.25">
      <c r="A320" s="76" t="s">
        <v>550</v>
      </c>
      <c r="B320" s="40" t="s">
        <v>575</v>
      </c>
      <c r="C320" s="52" t="s">
        <v>576</v>
      </c>
      <c r="D320" s="42">
        <v>0</v>
      </c>
      <c r="E320" s="42">
        <v>15.6448313</v>
      </c>
      <c r="F320" s="41" t="s">
        <v>30</v>
      </c>
      <c r="G320" s="43">
        <v>15.6448313</v>
      </c>
      <c r="H320" s="41" t="s">
        <v>30</v>
      </c>
      <c r="I320" s="43">
        <f t="shared" si="341"/>
        <v>0</v>
      </c>
      <c r="J320" s="41" t="s">
        <v>30</v>
      </c>
      <c r="K320" s="42">
        <v>0</v>
      </c>
      <c r="L320" s="41" t="s">
        <v>30</v>
      </c>
      <c r="M320" s="42">
        <v>0</v>
      </c>
      <c r="N320" s="41" t="s">
        <v>30</v>
      </c>
      <c r="O320" s="42">
        <f t="shared" si="342"/>
        <v>0</v>
      </c>
      <c r="P320" s="41" t="s">
        <v>30</v>
      </c>
      <c r="Q320" s="42">
        <f t="shared" si="343"/>
        <v>0</v>
      </c>
      <c r="R320" s="41" t="s">
        <v>30</v>
      </c>
      <c r="S320" s="93">
        <v>0</v>
      </c>
      <c r="T320" s="30" t="s">
        <v>30</v>
      </c>
    </row>
    <row r="321" spans="1:20" ht="63" x14ac:dyDescent="0.25">
      <c r="A321" s="76" t="s">
        <v>550</v>
      </c>
      <c r="B321" s="40" t="s">
        <v>577</v>
      </c>
      <c r="C321" s="52" t="s">
        <v>578</v>
      </c>
      <c r="D321" s="42">
        <v>0</v>
      </c>
      <c r="E321" s="42">
        <v>9.3527567299999994</v>
      </c>
      <c r="F321" s="41" t="s">
        <v>30</v>
      </c>
      <c r="G321" s="43">
        <v>9.3527567299999994</v>
      </c>
      <c r="H321" s="41" t="s">
        <v>30</v>
      </c>
      <c r="I321" s="43">
        <f t="shared" si="341"/>
        <v>0</v>
      </c>
      <c r="J321" s="41" t="s">
        <v>30</v>
      </c>
      <c r="K321" s="42">
        <v>0</v>
      </c>
      <c r="L321" s="41" t="s">
        <v>30</v>
      </c>
      <c r="M321" s="42">
        <v>0</v>
      </c>
      <c r="N321" s="41" t="s">
        <v>30</v>
      </c>
      <c r="O321" s="42">
        <f t="shared" si="342"/>
        <v>0</v>
      </c>
      <c r="P321" s="41" t="s">
        <v>30</v>
      </c>
      <c r="Q321" s="42">
        <f t="shared" si="343"/>
        <v>0</v>
      </c>
      <c r="R321" s="41" t="s">
        <v>30</v>
      </c>
      <c r="S321" s="93">
        <v>0</v>
      </c>
      <c r="T321" s="47" t="s">
        <v>30</v>
      </c>
    </row>
    <row r="322" spans="1:20" ht="47.25" x14ac:dyDescent="0.25">
      <c r="A322" s="39" t="s">
        <v>550</v>
      </c>
      <c r="B322" s="54" t="s">
        <v>579</v>
      </c>
      <c r="C322" s="49" t="s">
        <v>580</v>
      </c>
      <c r="D322" s="42">
        <v>0</v>
      </c>
      <c r="E322" s="42">
        <v>16.397066679999998</v>
      </c>
      <c r="F322" s="41" t="s">
        <v>30</v>
      </c>
      <c r="G322" s="43">
        <v>16.397066679999998</v>
      </c>
      <c r="H322" s="41" t="s">
        <v>30</v>
      </c>
      <c r="I322" s="43">
        <f t="shared" si="341"/>
        <v>0</v>
      </c>
      <c r="J322" s="41" t="s">
        <v>30</v>
      </c>
      <c r="K322" s="42">
        <v>0</v>
      </c>
      <c r="L322" s="41" t="s">
        <v>30</v>
      </c>
      <c r="M322" s="42">
        <v>0</v>
      </c>
      <c r="N322" s="41" t="s">
        <v>30</v>
      </c>
      <c r="O322" s="42">
        <f t="shared" si="342"/>
        <v>0</v>
      </c>
      <c r="P322" s="41" t="s">
        <v>30</v>
      </c>
      <c r="Q322" s="42">
        <f t="shared" si="343"/>
        <v>0</v>
      </c>
      <c r="R322" s="41" t="s">
        <v>30</v>
      </c>
      <c r="S322" s="93">
        <v>0</v>
      </c>
      <c r="T322" s="47" t="s">
        <v>30</v>
      </c>
    </row>
    <row r="323" spans="1:20" ht="63" x14ac:dyDescent="0.25">
      <c r="A323" s="39" t="s">
        <v>550</v>
      </c>
      <c r="B323" s="54" t="s">
        <v>581</v>
      </c>
      <c r="C323" s="49" t="s">
        <v>582</v>
      </c>
      <c r="D323" s="42">
        <v>0</v>
      </c>
      <c r="E323" s="42">
        <v>11.172918640000001</v>
      </c>
      <c r="F323" s="41" t="s">
        <v>30</v>
      </c>
      <c r="G323" s="43">
        <v>0</v>
      </c>
      <c r="H323" s="41" t="s">
        <v>30</v>
      </c>
      <c r="I323" s="43">
        <f t="shared" si="341"/>
        <v>11.172918640000001</v>
      </c>
      <c r="J323" s="41" t="s">
        <v>30</v>
      </c>
      <c r="K323" s="42">
        <v>11.172918639999999</v>
      </c>
      <c r="L323" s="41" t="s">
        <v>30</v>
      </c>
      <c r="M323" s="42">
        <v>10.33458744</v>
      </c>
      <c r="N323" s="41" t="s">
        <v>30</v>
      </c>
      <c r="O323" s="42">
        <f t="shared" si="342"/>
        <v>0.83833120000000072</v>
      </c>
      <c r="P323" s="41" t="s">
        <v>30</v>
      </c>
      <c r="Q323" s="42">
        <f t="shared" si="343"/>
        <v>-0.83833119999999894</v>
      </c>
      <c r="R323" s="41" t="s">
        <v>30</v>
      </c>
      <c r="S323" s="93">
        <f t="shared" si="316"/>
        <v>-7.5032426800164989E-2</v>
      </c>
      <c r="T323" s="30" t="s">
        <v>30</v>
      </c>
    </row>
    <row r="324" spans="1:20" ht="63" x14ac:dyDescent="0.25">
      <c r="A324" s="39" t="s">
        <v>550</v>
      </c>
      <c r="B324" s="54" t="s">
        <v>583</v>
      </c>
      <c r="C324" s="49" t="s">
        <v>584</v>
      </c>
      <c r="D324" s="42">
        <v>0</v>
      </c>
      <c r="E324" s="42">
        <v>13.32133865</v>
      </c>
      <c r="F324" s="41" t="s">
        <v>30</v>
      </c>
      <c r="G324" s="43">
        <v>0</v>
      </c>
      <c r="H324" s="41" t="s">
        <v>30</v>
      </c>
      <c r="I324" s="43">
        <f t="shared" si="341"/>
        <v>13.32133865</v>
      </c>
      <c r="J324" s="41" t="s">
        <v>30</v>
      </c>
      <c r="K324" s="42">
        <v>13.32133865</v>
      </c>
      <c r="L324" s="41" t="s">
        <v>30</v>
      </c>
      <c r="M324" s="42">
        <v>11.041635470000001</v>
      </c>
      <c r="N324" s="41" t="s">
        <v>30</v>
      </c>
      <c r="O324" s="42">
        <f t="shared" si="342"/>
        <v>2.2797031799999985</v>
      </c>
      <c r="P324" s="41" t="s">
        <v>30</v>
      </c>
      <c r="Q324" s="42">
        <f t="shared" si="343"/>
        <v>-2.2797031799999985</v>
      </c>
      <c r="R324" s="41" t="s">
        <v>30</v>
      </c>
      <c r="S324" s="93">
        <f t="shared" si="316"/>
        <v>-0.17113168878114202</v>
      </c>
      <c r="T324" s="47" t="s">
        <v>1076</v>
      </c>
    </row>
    <row r="325" spans="1:20" ht="63" x14ac:dyDescent="0.25">
      <c r="A325" s="39" t="s">
        <v>550</v>
      </c>
      <c r="B325" s="40" t="s">
        <v>585</v>
      </c>
      <c r="C325" s="30" t="s">
        <v>586</v>
      </c>
      <c r="D325" s="42">
        <v>0</v>
      </c>
      <c r="E325" s="42">
        <v>17.843961</v>
      </c>
      <c r="F325" s="41" t="s">
        <v>30</v>
      </c>
      <c r="G325" s="43">
        <v>0</v>
      </c>
      <c r="H325" s="41" t="s">
        <v>30</v>
      </c>
      <c r="I325" s="43">
        <f t="shared" si="341"/>
        <v>17.843961</v>
      </c>
      <c r="J325" s="41" t="s">
        <v>30</v>
      </c>
      <c r="K325" s="42">
        <v>17.843961</v>
      </c>
      <c r="L325" s="41" t="s">
        <v>30</v>
      </c>
      <c r="M325" s="42">
        <v>8.6334062199999995</v>
      </c>
      <c r="N325" s="41" t="s">
        <v>30</v>
      </c>
      <c r="O325" s="42">
        <f t="shared" si="342"/>
        <v>9.2105547800000007</v>
      </c>
      <c r="P325" s="41" t="s">
        <v>30</v>
      </c>
      <c r="Q325" s="42">
        <f t="shared" si="343"/>
        <v>-9.2105547800000007</v>
      </c>
      <c r="R325" s="41" t="s">
        <v>30</v>
      </c>
      <c r="S325" s="93">
        <f t="shared" si="316"/>
        <v>-0.51617209766374184</v>
      </c>
      <c r="T325" s="47" t="s">
        <v>1116</v>
      </c>
    </row>
    <row r="326" spans="1:20" ht="63" x14ac:dyDescent="0.25">
      <c r="A326" s="39" t="s">
        <v>550</v>
      </c>
      <c r="B326" s="40" t="s">
        <v>587</v>
      </c>
      <c r="C326" s="30" t="s">
        <v>588</v>
      </c>
      <c r="D326" s="42">
        <v>0</v>
      </c>
      <c r="E326" s="42">
        <v>12.546511289999998</v>
      </c>
      <c r="F326" s="41" t="s">
        <v>30</v>
      </c>
      <c r="G326" s="43">
        <v>0</v>
      </c>
      <c r="H326" s="41" t="s">
        <v>30</v>
      </c>
      <c r="I326" s="43">
        <f t="shared" si="341"/>
        <v>12.546511289999998</v>
      </c>
      <c r="J326" s="41" t="s">
        <v>30</v>
      </c>
      <c r="K326" s="42">
        <v>12.54651129</v>
      </c>
      <c r="L326" s="41" t="s">
        <v>30</v>
      </c>
      <c r="M326" s="42">
        <v>10.565832020000002</v>
      </c>
      <c r="N326" s="41" t="s">
        <v>30</v>
      </c>
      <c r="O326" s="42">
        <f t="shared" si="342"/>
        <v>1.980679269999996</v>
      </c>
      <c r="P326" s="41" t="s">
        <v>30</v>
      </c>
      <c r="Q326" s="42">
        <f t="shared" si="343"/>
        <v>-1.9806792699999978</v>
      </c>
      <c r="R326" s="41" t="s">
        <v>30</v>
      </c>
      <c r="S326" s="93">
        <f t="shared" si="316"/>
        <v>-0.15786693402003049</v>
      </c>
      <c r="T326" s="47" t="s">
        <v>1076</v>
      </c>
    </row>
    <row r="327" spans="1:20" ht="47.25" x14ac:dyDescent="0.25">
      <c r="A327" s="39" t="s">
        <v>550</v>
      </c>
      <c r="B327" s="40" t="s">
        <v>589</v>
      </c>
      <c r="C327" s="30" t="s">
        <v>590</v>
      </c>
      <c r="D327" s="42">
        <v>0</v>
      </c>
      <c r="E327" s="42">
        <v>19.499710368644067</v>
      </c>
      <c r="F327" s="41" t="s">
        <v>30</v>
      </c>
      <c r="G327" s="43">
        <v>0</v>
      </c>
      <c r="H327" s="41" t="s">
        <v>30</v>
      </c>
      <c r="I327" s="43">
        <f t="shared" si="341"/>
        <v>19.499710368644067</v>
      </c>
      <c r="J327" s="41" t="s">
        <v>30</v>
      </c>
      <c r="K327" s="42">
        <v>19.499710368644067</v>
      </c>
      <c r="L327" s="41" t="s">
        <v>30</v>
      </c>
      <c r="M327" s="42">
        <v>18.84577079</v>
      </c>
      <c r="N327" s="41" t="s">
        <v>30</v>
      </c>
      <c r="O327" s="42">
        <f t="shared" si="342"/>
        <v>0.65393957864406715</v>
      </c>
      <c r="P327" s="41" t="s">
        <v>30</v>
      </c>
      <c r="Q327" s="42">
        <f t="shared" si="343"/>
        <v>-0.65393957864406715</v>
      </c>
      <c r="R327" s="41" t="s">
        <v>30</v>
      </c>
      <c r="S327" s="93">
        <f t="shared" si="316"/>
        <v>-3.3535861111845811E-2</v>
      </c>
      <c r="T327" s="30" t="s">
        <v>30</v>
      </c>
    </row>
    <row r="328" spans="1:20" ht="47.25" x14ac:dyDescent="0.25">
      <c r="A328" s="39" t="s">
        <v>550</v>
      </c>
      <c r="B328" s="40" t="s">
        <v>591</v>
      </c>
      <c r="C328" s="30" t="s">
        <v>592</v>
      </c>
      <c r="D328" s="42">
        <v>0</v>
      </c>
      <c r="E328" s="42">
        <v>24.829466029661017</v>
      </c>
      <c r="F328" s="41" t="s">
        <v>30</v>
      </c>
      <c r="G328" s="43">
        <v>0</v>
      </c>
      <c r="H328" s="41" t="s">
        <v>30</v>
      </c>
      <c r="I328" s="43">
        <f t="shared" si="341"/>
        <v>24.829466029661017</v>
      </c>
      <c r="J328" s="41" t="s">
        <v>30</v>
      </c>
      <c r="K328" s="42">
        <v>24.829466029661013</v>
      </c>
      <c r="L328" s="41" t="s">
        <v>30</v>
      </c>
      <c r="M328" s="42">
        <v>21.270271869999998</v>
      </c>
      <c r="N328" s="41" t="s">
        <v>30</v>
      </c>
      <c r="O328" s="42">
        <f t="shared" si="342"/>
        <v>3.5591941596610184</v>
      </c>
      <c r="P328" s="41" t="s">
        <v>30</v>
      </c>
      <c r="Q328" s="42">
        <f t="shared" si="343"/>
        <v>-3.5591941596610148</v>
      </c>
      <c r="R328" s="41" t="s">
        <v>30</v>
      </c>
      <c r="S328" s="93">
        <f t="shared" si="316"/>
        <v>-0.14334557800837278</v>
      </c>
      <c r="T328" s="30" t="s">
        <v>1076</v>
      </c>
    </row>
    <row r="329" spans="1:20" ht="47.25" x14ac:dyDescent="0.25">
      <c r="A329" s="39" t="s">
        <v>550</v>
      </c>
      <c r="B329" s="40" t="s">
        <v>593</v>
      </c>
      <c r="C329" s="30" t="s">
        <v>594</v>
      </c>
      <c r="D329" s="43">
        <v>0</v>
      </c>
      <c r="E329" s="42">
        <v>31.363633619152541</v>
      </c>
      <c r="F329" s="41" t="s">
        <v>30</v>
      </c>
      <c r="G329" s="43">
        <v>0</v>
      </c>
      <c r="H329" s="41" t="s">
        <v>30</v>
      </c>
      <c r="I329" s="43">
        <f t="shared" si="341"/>
        <v>31.363633619152541</v>
      </c>
      <c r="J329" s="41" t="s">
        <v>30</v>
      </c>
      <c r="K329" s="42">
        <v>31.363633619152541</v>
      </c>
      <c r="L329" s="41" t="s">
        <v>30</v>
      </c>
      <c r="M329" s="42">
        <v>0.14505451</v>
      </c>
      <c r="N329" s="41" t="s">
        <v>30</v>
      </c>
      <c r="O329" s="42">
        <f t="shared" si="342"/>
        <v>31.21857910915254</v>
      </c>
      <c r="P329" s="41" t="s">
        <v>30</v>
      </c>
      <c r="Q329" s="42">
        <f t="shared" si="343"/>
        <v>-31.21857910915254</v>
      </c>
      <c r="R329" s="41" t="s">
        <v>30</v>
      </c>
      <c r="S329" s="93">
        <f t="shared" si="316"/>
        <v>-0.99537507318949736</v>
      </c>
      <c r="T329" s="30" t="s">
        <v>1117</v>
      </c>
    </row>
    <row r="330" spans="1:20" s="31" customFormat="1" ht="47.25" x14ac:dyDescent="0.25">
      <c r="A330" s="32" t="s">
        <v>595</v>
      </c>
      <c r="B330" s="36" t="s">
        <v>94</v>
      </c>
      <c r="C330" s="34" t="s">
        <v>29</v>
      </c>
      <c r="D330" s="35">
        <v>0</v>
      </c>
      <c r="E330" s="35">
        <v>0</v>
      </c>
      <c r="F330" s="27" t="s">
        <v>30</v>
      </c>
      <c r="G330" s="35">
        <v>0</v>
      </c>
      <c r="H330" s="27" t="s">
        <v>30</v>
      </c>
      <c r="I330" s="35">
        <v>0</v>
      </c>
      <c r="J330" s="27" t="s">
        <v>30</v>
      </c>
      <c r="K330" s="35">
        <v>0</v>
      </c>
      <c r="L330" s="27" t="s">
        <v>30</v>
      </c>
      <c r="M330" s="35">
        <v>0</v>
      </c>
      <c r="N330" s="27" t="s">
        <v>30</v>
      </c>
      <c r="O330" s="35">
        <v>0</v>
      </c>
      <c r="P330" s="27" t="s">
        <v>30</v>
      </c>
      <c r="Q330" s="35">
        <v>0</v>
      </c>
      <c r="R330" s="27" t="s">
        <v>30</v>
      </c>
      <c r="S330" s="92">
        <v>0</v>
      </c>
      <c r="T330" s="46" t="s">
        <v>30</v>
      </c>
    </row>
    <row r="331" spans="1:20" s="31" customFormat="1" ht="78.75" x14ac:dyDescent="0.25">
      <c r="A331" s="32" t="s">
        <v>596</v>
      </c>
      <c r="B331" s="36" t="s">
        <v>96</v>
      </c>
      <c r="C331" s="34" t="s">
        <v>29</v>
      </c>
      <c r="D331" s="35">
        <f>D332+D338+D336+D337</f>
        <v>1178.8679</v>
      </c>
      <c r="E331" s="35">
        <f>E332+E338+E336+E337</f>
        <v>1549.4215535755934</v>
      </c>
      <c r="F331" s="27" t="s">
        <v>30</v>
      </c>
      <c r="G331" s="35">
        <f t="shared" ref="G331" si="344">G332+G338+G336+G337</f>
        <v>550.60045409999998</v>
      </c>
      <c r="H331" s="27" t="s">
        <v>30</v>
      </c>
      <c r="I331" s="35">
        <f t="shared" ref="I331" si="345">I332+I338+I336+I337</f>
        <v>998.82109947559331</v>
      </c>
      <c r="J331" s="27" t="s">
        <v>30</v>
      </c>
      <c r="K331" s="35">
        <f>K332+K338+K336+K337</f>
        <v>122.24345997000002</v>
      </c>
      <c r="L331" s="27" t="s">
        <v>30</v>
      </c>
      <c r="M331" s="35">
        <f>M332+M338+M336+M337</f>
        <v>136.49921775999999</v>
      </c>
      <c r="N331" s="27" t="s">
        <v>30</v>
      </c>
      <c r="O331" s="35">
        <f>O332+O338+O336+O337</f>
        <v>862.32188171559324</v>
      </c>
      <c r="P331" s="27" t="s">
        <v>30</v>
      </c>
      <c r="Q331" s="35">
        <f>Q332+Q338+Q336+Q337</f>
        <v>14.255757789999986</v>
      </c>
      <c r="R331" s="27" t="s">
        <v>30</v>
      </c>
      <c r="S331" s="92">
        <f t="shared" si="316"/>
        <v>0.11661775438537585</v>
      </c>
      <c r="T331" s="46" t="s">
        <v>30</v>
      </c>
    </row>
    <row r="332" spans="1:20" s="31" customFormat="1" ht="47.25" x14ac:dyDescent="0.25">
      <c r="A332" s="32" t="s">
        <v>597</v>
      </c>
      <c r="B332" s="36" t="s">
        <v>98</v>
      </c>
      <c r="C332" s="34" t="s">
        <v>29</v>
      </c>
      <c r="D332" s="35">
        <f>SUM(D333:D335)</f>
        <v>0</v>
      </c>
      <c r="E332" s="35">
        <f>SUM(E333:E335)</f>
        <v>574.75972513559327</v>
      </c>
      <c r="F332" s="27" t="s">
        <v>30</v>
      </c>
      <c r="G332" s="35">
        <f t="shared" ref="G332" si="346">SUM(G333:G335)</f>
        <v>70.044181710000004</v>
      </c>
      <c r="H332" s="27" t="s">
        <v>30</v>
      </c>
      <c r="I332" s="35">
        <f t="shared" ref="I332" si="347">SUM(I333:I335)</f>
        <v>504.71554342559324</v>
      </c>
      <c r="J332" s="27" t="s">
        <v>30</v>
      </c>
      <c r="K332" s="35">
        <f>SUM(K333:K335)</f>
        <v>65.624910170000007</v>
      </c>
      <c r="L332" s="27" t="s">
        <v>30</v>
      </c>
      <c r="M332" s="35">
        <f>SUM(M333:M335)</f>
        <v>40.731451790000001</v>
      </c>
      <c r="N332" s="27" t="s">
        <v>30</v>
      </c>
      <c r="O332" s="35">
        <f>SUM(O333:O335)</f>
        <v>463.98409163559324</v>
      </c>
      <c r="P332" s="27" t="s">
        <v>30</v>
      </c>
      <c r="Q332" s="35">
        <f>SUM(Q333:Q335)</f>
        <v>-24.893458380000002</v>
      </c>
      <c r="R332" s="27" t="s">
        <v>30</v>
      </c>
      <c r="S332" s="92">
        <f t="shared" si="316"/>
        <v>-0.37932940884054545</v>
      </c>
      <c r="T332" s="46" t="s">
        <v>30</v>
      </c>
    </row>
    <row r="333" spans="1:20" ht="47.25" x14ac:dyDescent="0.25">
      <c r="A333" s="39" t="s">
        <v>597</v>
      </c>
      <c r="B333" s="40" t="s">
        <v>598</v>
      </c>
      <c r="C333" s="52" t="s">
        <v>599</v>
      </c>
      <c r="D333" s="42">
        <v>0</v>
      </c>
      <c r="E333" s="42">
        <v>443.98728813559325</v>
      </c>
      <c r="F333" s="41" t="s">
        <v>30</v>
      </c>
      <c r="G333" s="43">
        <v>70.044181710000004</v>
      </c>
      <c r="H333" s="41" t="s">
        <v>30</v>
      </c>
      <c r="I333" s="43">
        <f t="shared" ref="I333:I335" si="348">E333-G333</f>
        <v>373.94310642559321</v>
      </c>
      <c r="J333" s="41" t="s">
        <v>30</v>
      </c>
      <c r="K333" s="42">
        <v>51.425473170000004</v>
      </c>
      <c r="L333" s="41" t="s">
        <v>30</v>
      </c>
      <c r="M333" s="42">
        <v>36.231451790000001</v>
      </c>
      <c r="N333" s="41" t="s">
        <v>30</v>
      </c>
      <c r="O333" s="42">
        <f t="shared" ref="O333:O335" si="349">I333-M333</f>
        <v>337.71165463559322</v>
      </c>
      <c r="P333" s="41" t="s">
        <v>30</v>
      </c>
      <c r="Q333" s="42">
        <f t="shared" ref="Q333:Q335" si="350">M333-K333</f>
        <v>-15.194021380000002</v>
      </c>
      <c r="R333" s="41" t="s">
        <v>30</v>
      </c>
      <c r="S333" s="93">
        <f t="shared" si="316"/>
        <v>-0.29545710410426934</v>
      </c>
      <c r="T333" s="47" t="s">
        <v>1076</v>
      </c>
    </row>
    <row r="334" spans="1:20" ht="47.25" x14ac:dyDescent="0.25">
      <c r="A334" s="39" t="s">
        <v>597</v>
      </c>
      <c r="B334" s="40" t="s">
        <v>600</v>
      </c>
      <c r="C334" s="52" t="s">
        <v>601</v>
      </c>
      <c r="D334" s="42">
        <v>0</v>
      </c>
      <c r="E334" s="50">
        <v>20.772437</v>
      </c>
      <c r="F334" s="41" t="s">
        <v>30</v>
      </c>
      <c r="G334" s="43">
        <v>0</v>
      </c>
      <c r="H334" s="41" t="s">
        <v>30</v>
      </c>
      <c r="I334" s="43">
        <f t="shared" si="348"/>
        <v>20.772437</v>
      </c>
      <c r="J334" s="41" t="s">
        <v>30</v>
      </c>
      <c r="K334" s="42">
        <v>9.1994369999999996</v>
      </c>
      <c r="L334" s="41" t="s">
        <v>30</v>
      </c>
      <c r="M334" s="42">
        <v>0</v>
      </c>
      <c r="N334" s="41" t="s">
        <v>30</v>
      </c>
      <c r="O334" s="42">
        <f t="shared" si="349"/>
        <v>20.772437</v>
      </c>
      <c r="P334" s="41" t="s">
        <v>30</v>
      </c>
      <c r="Q334" s="42">
        <f t="shared" si="350"/>
        <v>-9.1994369999999996</v>
      </c>
      <c r="R334" s="41" t="s">
        <v>30</v>
      </c>
      <c r="S334" s="93">
        <f t="shared" si="316"/>
        <v>-1</v>
      </c>
      <c r="T334" s="47" t="s">
        <v>1077</v>
      </c>
    </row>
    <row r="335" spans="1:20" ht="31.5" x14ac:dyDescent="0.25">
      <c r="A335" s="39" t="s">
        <v>597</v>
      </c>
      <c r="B335" s="78" t="s">
        <v>602</v>
      </c>
      <c r="C335" s="52" t="s">
        <v>603</v>
      </c>
      <c r="D335" s="42">
        <v>0</v>
      </c>
      <c r="E335" s="42">
        <v>110</v>
      </c>
      <c r="F335" s="41" t="s">
        <v>30</v>
      </c>
      <c r="G335" s="43">
        <v>0</v>
      </c>
      <c r="H335" s="41" t="s">
        <v>30</v>
      </c>
      <c r="I335" s="43">
        <f t="shared" si="348"/>
        <v>110</v>
      </c>
      <c r="J335" s="41" t="s">
        <v>30</v>
      </c>
      <c r="K335" s="42">
        <v>5</v>
      </c>
      <c r="L335" s="41" t="s">
        <v>30</v>
      </c>
      <c r="M335" s="42">
        <v>4.5</v>
      </c>
      <c r="N335" s="41" t="s">
        <v>30</v>
      </c>
      <c r="O335" s="42">
        <f t="shared" si="349"/>
        <v>105.5</v>
      </c>
      <c r="P335" s="41" t="s">
        <v>30</v>
      </c>
      <c r="Q335" s="42">
        <f t="shared" si="350"/>
        <v>-0.5</v>
      </c>
      <c r="R335" s="41" t="s">
        <v>30</v>
      </c>
      <c r="S335" s="93">
        <f t="shared" si="316"/>
        <v>-0.1</v>
      </c>
      <c r="T335" s="30" t="s">
        <v>1118</v>
      </c>
    </row>
    <row r="336" spans="1:20" s="31" customFormat="1" ht="31.5" x14ac:dyDescent="0.25">
      <c r="A336" s="32" t="s">
        <v>604</v>
      </c>
      <c r="B336" s="36" t="s">
        <v>112</v>
      </c>
      <c r="C336" s="34" t="s">
        <v>29</v>
      </c>
      <c r="D336" s="35">
        <v>0</v>
      </c>
      <c r="E336" s="35">
        <v>0</v>
      </c>
      <c r="F336" s="27" t="s">
        <v>30</v>
      </c>
      <c r="G336" s="35">
        <v>0</v>
      </c>
      <c r="H336" s="27" t="s">
        <v>30</v>
      </c>
      <c r="I336" s="35">
        <v>0</v>
      </c>
      <c r="J336" s="27" t="s">
        <v>30</v>
      </c>
      <c r="K336" s="35">
        <v>0</v>
      </c>
      <c r="L336" s="27" t="s">
        <v>30</v>
      </c>
      <c r="M336" s="35">
        <v>0</v>
      </c>
      <c r="N336" s="27" t="s">
        <v>30</v>
      </c>
      <c r="O336" s="35">
        <v>0</v>
      </c>
      <c r="P336" s="27" t="s">
        <v>30</v>
      </c>
      <c r="Q336" s="35">
        <v>0</v>
      </c>
      <c r="R336" s="27" t="s">
        <v>30</v>
      </c>
      <c r="S336" s="92">
        <v>0</v>
      </c>
      <c r="T336" s="46" t="s">
        <v>30</v>
      </c>
    </row>
    <row r="337" spans="1:20" s="31" customFormat="1" ht="31.5" x14ac:dyDescent="0.25">
      <c r="A337" s="32" t="s">
        <v>605</v>
      </c>
      <c r="B337" s="36" t="s">
        <v>118</v>
      </c>
      <c r="C337" s="34" t="s">
        <v>29</v>
      </c>
      <c r="D337" s="35">
        <v>0</v>
      </c>
      <c r="E337" s="35">
        <v>0</v>
      </c>
      <c r="F337" s="27" t="s">
        <v>30</v>
      </c>
      <c r="G337" s="35">
        <v>0</v>
      </c>
      <c r="H337" s="27" t="s">
        <v>30</v>
      </c>
      <c r="I337" s="35">
        <v>0</v>
      </c>
      <c r="J337" s="27" t="s">
        <v>30</v>
      </c>
      <c r="K337" s="35">
        <v>0</v>
      </c>
      <c r="L337" s="27" t="s">
        <v>30</v>
      </c>
      <c r="M337" s="35">
        <v>0</v>
      </c>
      <c r="N337" s="27" t="s">
        <v>30</v>
      </c>
      <c r="O337" s="35">
        <v>0</v>
      </c>
      <c r="P337" s="27" t="s">
        <v>30</v>
      </c>
      <c r="Q337" s="35">
        <v>0</v>
      </c>
      <c r="R337" s="27" t="s">
        <v>30</v>
      </c>
      <c r="S337" s="92">
        <v>0</v>
      </c>
      <c r="T337" s="29" t="s">
        <v>30</v>
      </c>
    </row>
    <row r="338" spans="1:20" s="31" customFormat="1" ht="31.5" x14ac:dyDescent="0.25">
      <c r="A338" s="32" t="s">
        <v>606</v>
      </c>
      <c r="B338" s="36" t="s">
        <v>126</v>
      </c>
      <c r="C338" s="34" t="s">
        <v>29</v>
      </c>
      <c r="D338" s="35">
        <f t="shared" ref="D338:E338" si="351">SUM(D339:D342)</f>
        <v>1178.8679</v>
      </c>
      <c r="E338" s="35">
        <f t="shared" si="351"/>
        <v>974.66182844000014</v>
      </c>
      <c r="F338" s="27" t="s">
        <v>30</v>
      </c>
      <c r="G338" s="35">
        <f t="shared" ref="G338" si="352">SUM(G339:G342)</f>
        <v>480.55627239</v>
      </c>
      <c r="H338" s="27" t="s">
        <v>30</v>
      </c>
      <c r="I338" s="35">
        <f t="shared" ref="I338" si="353">SUM(I339:I342)</f>
        <v>494.10555605000008</v>
      </c>
      <c r="J338" s="27" t="s">
        <v>30</v>
      </c>
      <c r="K338" s="35">
        <f>SUM(K339:K342)</f>
        <v>56.618549800000011</v>
      </c>
      <c r="L338" s="27" t="s">
        <v>30</v>
      </c>
      <c r="M338" s="35">
        <f>SUM(M339:M342)</f>
        <v>95.767765969999999</v>
      </c>
      <c r="N338" s="27" t="s">
        <v>30</v>
      </c>
      <c r="O338" s="35">
        <f>SUM(O339:O342)</f>
        <v>398.33779008000005</v>
      </c>
      <c r="P338" s="27" t="s">
        <v>30</v>
      </c>
      <c r="Q338" s="35">
        <f>SUM(Q339:Q342)</f>
        <v>39.149216169999988</v>
      </c>
      <c r="R338" s="27" t="s">
        <v>30</v>
      </c>
      <c r="S338" s="92">
        <f t="shared" si="316"/>
        <v>0.69145565028230338</v>
      </c>
      <c r="T338" s="46" t="s">
        <v>30</v>
      </c>
    </row>
    <row r="339" spans="1:20" ht="47.25" x14ac:dyDescent="0.25">
      <c r="A339" s="55" t="s">
        <v>606</v>
      </c>
      <c r="B339" s="56" t="s">
        <v>607</v>
      </c>
      <c r="C339" s="73" t="s">
        <v>608</v>
      </c>
      <c r="D339" s="42">
        <v>0</v>
      </c>
      <c r="E339" s="42">
        <v>78.945345790000005</v>
      </c>
      <c r="F339" s="41" t="s">
        <v>30</v>
      </c>
      <c r="G339" s="43">
        <v>0.30842630000000004</v>
      </c>
      <c r="H339" s="41" t="s">
        <v>30</v>
      </c>
      <c r="I339" s="43">
        <f t="shared" ref="I339:I342" si="354">E339-G339</f>
        <v>78.636919490000011</v>
      </c>
      <c r="J339" s="41" t="s">
        <v>30</v>
      </c>
      <c r="K339" s="42">
        <v>2.5769194900000003</v>
      </c>
      <c r="L339" s="41" t="s">
        <v>30</v>
      </c>
      <c r="M339" s="42">
        <v>2.5769194500000001</v>
      </c>
      <c r="N339" s="41" t="s">
        <v>30</v>
      </c>
      <c r="O339" s="42">
        <f t="shared" ref="O339:O342" si="355">I339-M339</f>
        <v>76.060000040000006</v>
      </c>
      <c r="P339" s="41" t="s">
        <v>30</v>
      </c>
      <c r="Q339" s="42">
        <f t="shared" ref="Q339:Q342" si="356">M339-K339</f>
        <v>-4.0000000200990371E-8</v>
      </c>
      <c r="R339" s="41" t="s">
        <v>30</v>
      </c>
      <c r="S339" s="93">
        <f t="shared" si="316"/>
        <v>-1.5522409743965405E-8</v>
      </c>
      <c r="T339" s="47" t="s">
        <v>30</v>
      </c>
    </row>
    <row r="340" spans="1:20" ht="31.5" x14ac:dyDescent="0.25">
      <c r="A340" s="39" t="s">
        <v>606</v>
      </c>
      <c r="B340" s="78" t="s">
        <v>609</v>
      </c>
      <c r="C340" s="52" t="s">
        <v>610</v>
      </c>
      <c r="D340" s="42">
        <v>971.32988</v>
      </c>
      <c r="E340" s="42">
        <v>574.74881531000005</v>
      </c>
      <c r="F340" s="41" t="s">
        <v>30</v>
      </c>
      <c r="G340" s="43">
        <v>444.96223438999999</v>
      </c>
      <c r="H340" s="41" t="s">
        <v>30</v>
      </c>
      <c r="I340" s="43">
        <f t="shared" si="354"/>
        <v>129.78658092000006</v>
      </c>
      <c r="J340" s="41" t="s">
        <v>30</v>
      </c>
      <c r="K340" s="42">
        <v>40.968962970000007</v>
      </c>
      <c r="L340" s="41" t="s">
        <v>30</v>
      </c>
      <c r="M340" s="42">
        <v>35.231943110000003</v>
      </c>
      <c r="N340" s="41" t="s">
        <v>30</v>
      </c>
      <c r="O340" s="42">
        <f t="shared" si="355"/>
        <v>94.55463781000006</v>
      </c>
      <c r="P340" s="41" t="s">
        <v>30</v>
      </c>
      <c r="Q340" s="42">
        <f t="shared" si="356"/>
        <v>-5.7370198600000037</v>
      </c>
      <c r="R340" s="41" t="s">
        <v>30</v>
      </c>
      <c r="S340" s="93">
        <f t="shared" si="316"/>
        <v>-0.14003331898347054</v>
      </c>
      <c r="T340" s="47" t="s">
        <v>1119</v>
      </c>
    </row>
    <row r="341" spans="1:20" ht="31.5" x14ac:dyDescent="0.25">
      <c r="A341" s="39" t="s">
        <v>606</v>
      </c>
      <c r="B341" s="78" t="s">
        <v>611</v>
      </c>
      <c r="C341" s="52" t="s">
        <v>612</v>
      </c>
      <c r="D341" s="42">
        <v>207.53801999999999</v>
      </c>
      <c r="E341" s="50">
        <v>320.96766733999999</v>
      </c>
      <c r="F341" s="41" t="s">
        <v>30</v>
      </c>
      <c r="G341" s="43">
        <v>35.285611700000004</v>
      </c>
      <c r="H341" s="41" t="s">
        <v>30</v>
      </c>
      <c r="I341" s="43">
        <f t="shared" si="354"/>
        <v>285.68205563999999</v>
      </c>
      <c r="J341" s="41" t="s">
        <v>30</v>
      </c>
      <c r="K341" s="42">
        <v>13.072667340000001</v>
      </c>
      <c r="L341" s="41" t="s">
        <v>30</v>
      </c>
      <c r="M341" s="42">
        <v>57.958903409999998</v>
      </c>
      <c r="N341" s="41" t="s">
        <v>30</v>
      </c>
      <c r="O341" s="42">
        <f t="shared" si="355"/>
        <v>227.72315222999998</v>
      </c>
      <c r="P341" s="41" t="s">
        <v>30</v>
      </c>
      <c r="Q341" s="42">
        <f t="shared" si="356"/>
        <v>44.886236069999995</v>
      </c>
      <c r="R341" s="41" t="s">
        <v>30</v>
      </c>
      <c r="S341" s="93">
        <f t="shared" si="316"/>
        <v>3.4335943004268317</v>
      </c>
      <c r="T341" s="47" t="s">
        <v>1120</v>
      </c>
    </row>
    <row r="342" spans="1:20" ht="31.5" x14ac:dyDescent="0.25">
      <c r="A342" s="39" t="s">
        <v>606</v>
      </c>
      <c r="B342" s="78" t="s">
        <v>613</v>
      </c>
      <c r="C342" s="52" t="s">
        <v>614</v>
      </c>
      <c r="D342" s="42">
        <v>0</v>
      </c>
      <c r="E342" s="42">
        <v>0</v>
      </c>
      <c r="F342" s="41" t="s">
        <v>30</v>
      </c>
      <c r="G342" s="43">
        <v>0</v>
      </c>
      <c r="H342" s="41" t="s">
        <v>30</v>
      </c>
      <c r="I342" s="43">
        <f t="shared" si="354"/>
        <v>0</v>
      </c>
      <c r="J342" s="41" t="s">
        <v>30</v>
      </c>
      <c r="K342" s="42">
        <v>0</v>
      </c>
      <c r="L342" s="41" t="s">
        <v>30</v>
      </c>
      <c r="M342" s="42">
        <v>0</v>
      </c>
      <c r="N342" s="41" t="s">
        <v>30</v>
      </c>
      <c r="O342" s="42">
        <f t="shared" si="355"/>
        <v>0</v>
      </c>
      <c r="P342" s="41" t="s">
        <v>30</v>
      </c>
      <c r="Q342" s="42">
        <f t="shared" si="356"/>
        <v>0</v>
      </c>
      <c r="R342" s="41" t="s">
        <v>30</v>
      </c>
      <c r="S342" s="93">
        <v>0</v>
      </c>
      <c r="T342" s="47" t="s">
        <v>30</v>
      </c>
    </row>
    <row r="343" spans="1:20" s="31" customFormat="1" ht="31.5" x14ac:dyDescent="0.25">
      <c r="A343" s="32" t="s">
        <v>615</v>
      </c>
      <c r="B343" s="36" t="s">
        <v>142</v>
      </c>
      <c r="C343" s="34" t="s">
        <v>29</v>
      </c>
      <c r="D343" s="35">
        <f t="shared" ref="D343:E343" si="357">D344+D362+D363+D388</f>
        <v>344.27526</v>
      </c>
      <c r="E343" s="35">
        <f t="shared" si="357"/>
        <v>4712.098879141362</v>
      </c>
      <c r="F343" s="27" t="s">
        <v>30</v>
      </c>
      <c r="G343" s="35">
        <f t="shared" ref="G343" si="358">G344+G362+G363+G388</f>
        <v>1147.5519888100002</v>
      </c>
      <c r="H343" s="27" t="s">
        <v>30</v>
      </c>
      <c r="I343" s="35">
        <f t="shared" ref="I343" si="359">I344+I362+I363+I388</f>
        <v>3564.5468903313622</v>
      </c>
      <c r="J343" s="27" t="s">
        <v>30</v>
      </c>
      <c r="K343" s="35">
        <f t="shared" ref="K343" si="360">K344+K362+K363+K388</f>
        <v>811.06792434356532</v>
      </c>
      <c r="L343" s="27" t="s">
        <v>30</v>
      </c>
      <c r="M343" s="35">
        <f t="shared" ref="M343" si="361">M344+M362+M363+M388</f>
        <v>726.64913902000012</v>
      </c>
      <c r="N343" s="27" t="s">
        <v>30</v>
      </c>
      <c r="O343" s="35">
        <f t="shared" ref="O343" si="362">O344+O362+O363+O388</f>
        <v>2942.8668419013629</v>
      </c>
      <c r="P343" s="27" t="s">
        <v>30</v>
      </c>
      <c r="Q343" s="35">
        <f t="shared" ref="Q343" si="363">Q344+Q362+Q363+Q388</f>
        <v>-189.38787591356544</v>
      </c>
      <c r="R343" s="27" t="s">
        <v>30</v>
      </c>
      <c r="S343" s="92">
        <f t="shared" si="316"/>
        <v>-0.23350433450668856</v>
      </c>
      <c r="T343" s="46" t="s">
        <v>30</v>
      </c>
    </row>
    <row r="344" spans="1:20" s="31" customFormat="1" ht="63" x14ac:dyDescent="0.25">
      <c r="A344" s="32" t="s">
        <v>616</v>
      </c>
      <c r="B344" s="36" t="s">
        <v>144</v>
      </c>
      <c r="C344" s="34" t="s">
        <v>29</v>
      </c>
      <c r="D344" s="35">
        <f>SUM(D345:D361)</f>
        <v>0</v>
      </c>
      <c r="E344" s="35">
        <f t="shared" ref="E344" si="364">SUM(E345:E361)</f>
        <v>2621.5352168920404</v>
      </c>
      <c r="F344" s="27" t="s">
        <v>30</v>
      </c>
      <c r="G344" s="35">
        <f t="shared" ref="G344" si="365">SUM(G345:G361)</f>
        <v>899.6226202900001</v>
      </c>
      <c r="H344" s="27" t="s">
        <v>30</v>
      </c>
      <c r="I344" s="35">
        <f t="shared" ref="I344" si="366">SUM(I345:I361)</f>
        <v>1721.9125966020404</v>
      </c>
      <c r="J344" s="27" t="s">
        <v>30</v>
      </c>
      <c r="K344" s="35">
        <f>SUM(K345:K361)</f>
        <v>502.84627545203995</v>
      </c>
      <c r="L344" s="27" t="s">
        <v>30</v>
      </c>
      <c r="M344" s="35">
        <f>SUM(M345:M361)</f>
        <v>429.53077102000003</v>
      </c>
      <c r="N344" s="27" t="s">
        <v>30</v>
      </c>
      <c r="O344" s="35">
        <f>SUM(O345:O361)</f>
        <v>1292.3818255820402</v>
      </c>
      <c r="P344" s="27" t="s">
        <v>30</v>
      </c>
      <c r="Q344" s="35">
        <f>SUM(Q345:Q361)</f>
        <v>-73.315504432040029</v>
      </c>
      <c r="R344" s="27" t="s">
        <v>30</v>
      </c>
      <c r="S344" s="92">
        <f t="shared" ref="S344:S405" si="367">Q344/K344</f>
        <v>-0.1458010290841513</v>
      </c>
      <c r="T344" s="46" t="s">
        <v>30</v>
      </c>
    </row>
    <row r="345" spans="1:20" ht="63" x14ac:dyDescent="0.25">
      <c r="A345" s="39" t="s">
        <v>616</v>
      </c>
      <c r="B345" s="78" t="s">
        <v>617</v>
      </c>
      <c r="C345" s="52" t="s">
        <v>618</v>
      </c>
      <c r="D345" s="42">
        <v>0</v>
      </c>
      <c r="E345" s="42">
        <v>76.62089177</v>
      </c>
      <c r="F345" s="41" t="s">
        <v>30</v>
      </c>
      <c r="G345" s="43">
        <v>64.435583699999995</v>
      </c>
      <c r="H345" s="41" t="s">
        <v>30</v>
      </c>
      <c r="I345" s="43">
        <f t="shared" ref="I345:I361" si="368">E345-G345</f>
        <v>12.185308070000005</v>
      </c>
      <c r="J345" s="41" t="s">
        <v>30</v>
      </c>
      <c r="K345" s="42">
        <v>12.18530807</v>
      </c>
      <c r="L345" s="41" t="s">
        <v>30</v>
      </c>
      <c r="M345" s="42">
        <v>13.930880969999999</v>
      </c>
      <c r="N345" s="41" t="s">
        <v>30</v>
      </c>
      <c r="O345" s="42">
        <f t="shared" ref="O345:O361" si="369">I345-M345</f>
        <v>-1.7455728999999938</v>
      </c>
      <c r="P345" s="41" t="s">
        <v>30</v>
      </c>
      <c r="Q345" s="42">
        <f t="shared" ref="Q345:Q361" si="370">M345-K345</f>
        <v>1.7455728999999991</v>
      </c>
      <c r="R345" s="41" t="s">
        <v>30</v>
      </c>
      <c r="S345" s="93">
        <f t="shared" si="367"/>
        <v>0.1432522583731442</v>
      </c>
      <c r="T345" s="47" t="s">
        <v>1109</v>
      </c>
    </row>
    <row r="346" spans="1:20" x14ac:dyDescent="0.25">
      <c r="A346" s="73" t="s">
        <v>616</v>
      </c>
      <c r="B346" s="73" t="s">
        <v>619</v>
      </c>
      <c r="C346" s="73" t="s">
        <v>620</v>
      </c>
      <c r="D346" s="42">
        <v>0</v>
      </c>
      <c r="E346" s="42">
        <v>22.960999999999999</v>
      </c>
      <c r="F346" s="41" t="s">
        <v>30</v>
      </c>
      <c r="G346" s="43">
        <v>22.960999999999999</v>
      </c>
      <c r="H346" s="41" t="s">
        <v>30</v>
      </c>
      <c r="I346" s="43">
        <f t="shared" si="368"/>
        <v>0</v>
      </c>
      <c r="J346" s="41" t="s">
        <v>30</v>
      </c>
      <c r="K346" s="42">
        <v>0</v>
      </c>
      <c r="L346" s="41" t="s">
        <v>30</v>
      </c>
      <c r="M346" s="42">
        <v>0</v>
      </c>
      <c r="N346" s="41" t="s">
        <v>30</v>
      </c>
      <c r="O346" s="42">
        <f t="shared" si="369"/>
        <v>0</v>
      </c>
      <c r="P346" s="41" t="s">
        <v>30</v>
      </c>
      <c r="Q346" s="42">
        <f t="shared" si="370"/>
        <v>0</v>
      </c>
      <c r="R346" s="41" t="s">
        <v>30</v>
      </c>
      <c r="S346" s="93">
        <v>0</v>
      </c>
      <c r="T346" s="47" t="s">
        <v>30</v>
      </c>
    </row>
    <row r="347" spans="1:20" ht="31.5" x14ac:dyDescent="0.25">
      <c r="A347" s="39" t="s">
        <v>616</v>
      </c>
      <c r="B347" s="78" t="s">
        <v>621</v>
      </c>
      <c r="C347" s="52" t="s">
        <v>622</v>
      </c>
      <c r="D347" s="42">
        <v>0</v>
      </c>
      <c r="E347" s="42">
        <v>51.808747910000001</v>
      </c>
      <c r="F347" s="41" t="s">
        <v>30</v>
      </c>
      <c r="G347" s="43">
        <v>51.808747910000001</v>
      </c>
      <c r="H347" s="41" t="s">
        <v>30</v>
      </c>
      <c r="I347" s="43">
        <f t="shared" si="368"/>
        <v>0</v>
      </c>
      <c r="J347" s="41" t="s">
        <v>30</v>
      </c>
      <c r="K347" s="42">
        <v>0</v>
      </c>
      <c r="L347" s="41" t="s">
        <v>30</v>
      </c>
      <c r="M347" s="42">
        <v>0</v>
      </c>
      <c r="N347" s="41" t="s">
        <v>30</v>
      </c>
      <c r="O347" s="42">
        <f t="shared" si="369"/>
        <v>0</v>
      </c>
      <c r="P347" s="41" t="s">
        <v>30</v>
      </c>
      <c r="Q347" s="42">
        <f t="shared" si="370"/>
        <v>0</v>
      </c>
      <c r="R347" s="41" t="s">
        <v>30</v>
      </c>
      <c r="S347" s="93">
        <v>0</v>
      </c>
      <c r="T347" s="30" t="s">
        <v>30</v>
      </c>
    </row>
    <row r="348" spans="1:20" ht="31.5" x14ac:dyDescent="0.25">
      <c r="A348" s="39" t="s">
        <v>616</v>
      </c>
      <c r="B348" s="78" t="s">
        <v>623</v>
      </c>
      <c r="C348" s="52" t="s">
        <v>624</v>
      </c>
      <c r="D348" s="42">
        <v>0</v>
      </c>
      <c r="E348" s="42">
        <v>1400.1720001800002</v>
      </c>
      <c r="F348" s="41" t="s">
        <v>30</v>
      </c>
      <c r="G348" s="43">
        <v>541.41342711000004</v>
      </c>
      <c r="H348" s="41" t="s">
        <v>30</v>
      </c>
      <c r="I348" s="43">
        <f t="shared" si="368"/>
        <v>858.75857307000012</v>
      </c>
      <c r="J348" s="41" t="s">
        <v>30</v>
      </c>
      <c r="K348" s="42">
        <v>184.16257303000003</v>
      </c>
      <c r="L348" s="41" t="s">
        <v>30</v>
      </c>
      <c r="M348" s="42">
        <v>181.63371835000001</v>
      </c>
      <c r="N348" s="41" t="s">
        <v>30</v>
      </c>
      <c r="O348" s="42">
        <f t="shared" si="369"/>
        <v>677.12485472000014</v>
      </c>
      <c r="P348" s="41" t="s">
        <v>30</v>
      </c>
      <c r="Q348" s="42">
        <f t="shared" si="370"/>
        <v>-2.5288546800000233</v>
      </c>
      <c r="R348" s="41" t="s">
        <v>30</v>
      </c>
      <c r="S348" s="93">
        <f t="shared" si="367"/>
        <v>-1.373164285442555E-2</v>
      </c>
      <c r="T348" s="30" t="s">
        <v>30</v>
      </c>
    </row>
    <row r="349" spans="1:20" ht="31.5" x14ac:dyDescent="0.25">
      <c r="A349" s="55" t="s">
        <v>616</v>
      </c>
      <c r="B349" s="79" t="s">
        <v>625</v>
      </c>
      <c r="C349" s="80" t="s">
        <v>626</v>
      </c>
      <c r="D349" s="42">
        <v>0</v>
      </c>
      <c r="E349" s="42">
        <v>75.23848916</v>
      </c>
      <c r="F349" s="41" t="s">
        <v>30</v>
      </c>
      <c r="G349" s="43">
        <v>75.23848916</v>
      </c>
      <c r="H349" s="41" t="s">
        <v>30</v>
      </c>
      <c r="I349" s="43">
        <f t="shared" si="368"/>
        <v>0</v>
      </c>
      <c r="J349" s="41" t="s">
        <v>30</v>
      </c>
      <c r="K349" s="42">
        <v>0</v>
      </c>
      <c r="L349" s="41" t="s">
        <v>30</v>
      </c>
      <c r="M349" s="42">
        <v>0</v>
      </c>
      <c r="N349" s="41" t="s">
        <v>30</v>
      </c>
      <c r="O349" s="42">
        <f t="shared" si="369"/>
        <v>0</v>
      </c>
      <c r="P349" s="41" t="s">
        <v>30</v>
      </c>
      <c r="Q349" s="42">
        <f t="shared" si="370"/>
        <v>0</v>
      </c>
      <c r="R349" s="41" t="s">
        <v>30</v>
      </c>
      <c r="S349" s="93">
        <v>0</v>
      </c>
      <c r="T349" s="47" t="s">
        <v>30</v>
      </c>
    </row>
    <row r="350" spans="1:20" ht="31.5" x14ac:dyDescent="0.25">
      <c r="A350" s="39" t="s">
        <v>616</v>
      </c>
      <c r="B350" s="78" t="s">
        <v>627</v>
      </c>
      <c r="C350" s="52" t="s">
        <v>628</v>
      </c>
      <c r="D350" s="42">
        <v>0</v>
      </c>
      <c r="E350" s="42">
        <v>61.233525</v>
      </c>
      <c r="F350" s="41" t="s">
        <v>30</v>
      </c>
      <c r="G350" s="43">
        <v>0</v>
      </c>
      <c r="H350" s="41" t="s">
        <v>30</v>
      </c>
      <c r="I350" s="43">
        <f t="shared" si="368"/>
        <v>61.233525</v>
      </c>
      <c r="J350" s="41" t="s">
        <v>30</v>
      </c>
      <c r="K350" s="42">
        <v>22.267525000000003</v>
      </c>
      <c r="L350" s="41" t="s">
        <v>30</v>
      </c>
      <c r="M350" s="42">
        <v>19.1543587</v>
      </c>
      <c r="N350" s="41" t="s">
        <v>30</v>
      </c>
      <c r="O350" s="42">
        <f t="shared" si="369"/>
        <v>42.079166299999997</v>
      </c>
      <c r="P350" s="41" t="s">
        <v>30</v>
      </c>
      <c r="Q350" s="42">
        <f t="shared" si="370"/>
        <v>-3.1131663000000032</v>
      </c>
      <c r="R350" s="41" t="s">
        <v>30</v>
      </c>
      <c r="S350" s="93">
        <f t="shared" si="367"/>
        <v>-0.13980746849953027</v>
      </c>
      <c r="T350" s="47" t="s">
        <v>1121</v>
      </c>
    </row>
    <row r="351" spans="1:20" ht="31.5" x14ac:dyDescent="0.25">
      <c r="A351" s="39" t="s">
        <v>616</v>
      </c>
      <c r="B351" s="78" t="s">
        <v>629</v>
      </c>
      <c r="C351" s="52" t="s">
        <v>630</v>
      </c>
      <c r="D351" s="42">
        <v>0</v>
      </c>
      <c r="E351" s="42">
        <v>27.709255809999998</v>
      </c>
      <c r="F351" s="41" t="s">
        <v>30</v>
      </c>
      <c r="G351" s="43">
        <v>27.709255809999998</v>
      </c>
      <c r="H351" s="41" t="s">
        <v>30</v>
      </c>
      <c r="I351" s="43">
        <f t="shared" si="368"/>
        <v>0</v>
      </c>
      <c r="J351" s="41" t="s">
        <v>30</v>
      </c>
      <c r="K351" s="42">
        <v>0</v>
      </c>
      <c r="L351" s="41" t="s">
        <v>30</v>
      </c>
      <c r="M351" s="42">
        <v>0</v>
      </c>
      <c r="N351" s="41" t="s">
        <v>30</v>
      </c>
      <c r="O351" s="42">
        <f t="shared" si="369"/>
        <v>0</v>
      </c>
      <c r="P351" s="41" t="s">
        <v>30</v>
      </c>
      <c r="Q351" s="42">
        <f t="shared" si="370"/>
        <v>0</v>
      </c>
      <c r="R351" s="41" t="s">
        <v>30</v>
      </c>
      <c r="S351" s="93">
        <v>0</v>
      </c>
      <c r="T351" s="47" t="s">
        <v>30</v>
      </c>
    </row>
    <row r="352" spans="1:20" ht="31.5" x14ac:dyDescent="0.25">
      <c r="A352" s="39" t="s">
        <v>616</v>
      </c>
      <c r="B352" s="78" t="s">
        <v>631</v>
      </c>
      <c r="C352" s="52" t="s">
        <v>632</v>
      </c>
      <c r="D352" s="42">
        <v>0</v>
      </c>
      <c r="E352" s="42">
        <v>153.1024687</v>
      </c>
      <c r="F352" s="41" t="s">
        <v>30</v>
      </c>
      <c r="G352" s="43">
        <v>43.705128530000003</v>
      </c>
      <c r="H352" s="41" t="s">
        <v>30</v>
      </c>
      <c r="I352" s="43">
        <f t="shared" si="368"/>
        <v>109.39734017000001</v>
      </c>
      <c r="J352" s="41" t="s">
        <v>30</v>
      </c>
      <c r="K352" s="42">
        <v>26.889410169999998</v>
      </c>
      <c r="L352" s="41" t="s">
        <v>30</v>
      </c>
      <c r="M352" s="42">
        <v>18.39234386</v>
      </c>
      <c r="N352" s="41" t="s">
        <v>30</v>
      </c>
      <c r="O352" s="42">
        <f t="shared" si="369"/>
        <v>91.00499631000001</v>
      </c>
      <c r="P352" s="41" t="s">
        <v>30</v>
      </c>
      <c r="Q352" s="42">
        <f t="shared" si="370"/>
        <v>-8.4970663099999975</v>
      </c>
      <c r="R352" s="41" t="s">
        <v>30</v>
      </c>
      <c r="S352" s="93">
        <f t="shared" si="367"/>
        <v>-0.31600047216654875</v>
      </c>
      <c r="T352" s="47" t="s">
        <v>1121</v>
      </c>
    </row>
    <row r="353" spans="1:20" ht="63" x14ac:dyDescent="0.25">
      <c r="A353" s="39" t="s">
        <v>616</v>
      </c>
      <c r="B353" s="78" t="s">
        <v>633</v>
      </c>
      <c r="C353" s="52" t="s">
        <v>634</v>
      </c>
      <c r="D353" s="42">
        <v>0</v>
      </c>
      <c r="E353" s="42">
        <v>33.336030540000003</v>
      </c>
      <c r="F353" s="41" t="s">
        <v>30</v>
      </c>
      <c r="G353" s="43">
        <v>3.9239897400000001</v>
      </c>
      <c r="H353" s="41" t="s">
        <v>30</v>
      </c>
      <c r="I353" s="43">
        <f t="shared" si="368"/>
        <v>29.412040800000003</v>
      </c>
      <c r="J353" s="41" t="s">
        <v>30</v>
      </c>
      <c r="K353" s="42">
        <v>0</v>
      </c>
      <c r="L353" s="41" t="s">
        <v>30</v>
      </c>
      <c r="M353" s="42">
        <v>0</v>
      </c>
      <c r="N353" s="41" t="s">
        <v>30</v>
      </c>
      <c r="O353" s="42">
        <f t="shared" si="369"/>
        <v>29.412040800000003</v>
      </c>
      <c r="P353" s="41" t="s">
        <v>30</v>
      </c>
      <c r="Q353" s="42">
        <f t="shared" si="370"/>
        <v>0</v>
      </c>
      <c r="R353" s="41" t="s">
        <v>30</v>
      </c>
      <c r="S353" s="93">
        <v>0</v>
      </c>
      <c r="T353" s="38" t="s">
        <v>30</v>
      </c>
    </row>
    <row r="354" spans="1:20" ht="31.5" x14ac:dyDescent="0.25">
      <c r="A354" s="39" t="s">
        <v>616</v>
      </c>
      <c r="B354" s="78" t="s">
        <v>635</v>
      </c>
      <c r="C354" s="52" t="s">
        <v>636</v>
      </c>
      <c r="D354" s="42">
        <v>0</v>
      </c>
      <c r="E354" s="42">
        <v>7.7060000000000004</v>
      </c>
      <c r="F354" s="41" t="s">
        <v>30</v>
      </c>
      <c r="G354" s="43">
        <v>0</v>
      </c>
      <c r="H354" s="41" t="s">
        <v>30</v>
      </c>
      <c r="I354" s="43">
        <f t="shared" si="368"/>
        <v>7.7060000000000004</v>
      </c>
      <c r="J354" s="41" t="s">
        <v>30</v>
      </c>
      <c r="K354" s="42">
        <v>7.7060000000000004</v>
      </c>
      <c r="L354" s="41" t="s">
        <v>30</v>
      </c>
      <c r="M354" s="42">
        <v>5.2529162600000001</v>
      </c>
      <c r="N354" s="41" t="s">
        <v>30</v>
      </c>
      <c r="O354" s="42">
        <f t="shared" si="369"/>
        <v>2.4530837400000003</v>
      </c>
      <c r="P354" s="41" t="s">
        <v>30</v>
      </c>
      <c r="Q354" s="42">
        <f t="shared" si="370"/>
        <v>-2.4530837400000003</v>
      </c>
      <c r="R354" s="41" t="s">
        <v>30</v>
      </c>
      <c r="S354" s="93">
        <f t="shared" si="367"/>
        <v>-0.31833425123280562</v>
      </c>
      <c r="T354" s="30" t="s">
        <v>1121</v>
      </c>
    </row>
    <row r="355" spans="1:20" ht="31.5" x14ac:dyDescent="0.25">
      <c r="A355" s="39" t="s">
        <v>616</v>
      </c>
      <c r="B355" s="78" t="s">
        <v>637</v>
      </c>
      <c r="C355" s="52" t="s">
        <v>638</v>
      </c>
      <c r="D355" s="42">
        <v>0</v>
      </c>
      <c r="E355" s="42">
        <v>6.7069999999999999</v>
      </c>
      <c r="F355" s="41" t="s">
        <v>30</v>
      </c>
      <c r="G355" s="43">
        <v>0</v>
      </c>
      <c r="H355" s="41" t="s">
        <v>30</v>
      </c>
      <c r="I355" s="43">
        <f t="shared" si="368"/>
        <v>6.7069999999999999</v>
      </c>
      <c r="J355" s="41" t="s">
        <v>30</v>
      </c>
      <c r="K355" s="42">
        <v>6.7069999999999999</v>
      </c>
      <c r="L355" s="41" t="s">
        <v>30</v>
      </c>
      <c r="M355" s="42">
        <v>5.9636501600000003</v>
      </c>
      <c r="N355" s="41" t="s">
        <v>30</v>
      </c>
      <c r="O355" s="42">
        <f t="shared" si="369"/>
        <v>0.7433498399999996</v>
      </c>
      <c r="P355" s="41" t="s">
        <v>30</v>
      </c>
      <c r="Q355" s="42">
        <f t="shared" si="370"/>
        <v>-0.7433498399999996</v>
      </c>
      <c r="R355" s="41" t="s">
        <v>30</v>
      </c>
      <c r="S355" s="93">
        <f t="shared" si="367"/>
        <v>-0.11083194274638432</v>
      </c>
      <c r="T355" s="38" t="s">
        <v>1121</v>
      </c>
    </row>
    <row r="356" spans="1:20" ht="31.5" x14ac:dyDescent="0.25">
      <c r="A356" s="39" t="s">
        <v>616</v>
      </c>
      <c r="B356" s="78" t="s">
        <v>639</v>
      </c>
      <c r="C356" s="52" t="s">
        <v>640</v>
      </c>
      <c r="D356" s="42">
        <v>0</v>
      </c>
      <c r="E356" s="42">
        <v>112.553955</v>
      </c>
      <c r="F356" s="41" t="s">
        <v>30</v>
      </c>
      <c r="G356" s="43">
        <v>0</v>
      </c>
      <c r="H356" s="41" t="s">
        <v>30</v>
      </c>
      <c r="I356" s="43">
        <f t="shared" si="368"/>
        <v>112.553955</v>
      </c>
      <c r="J356" s="41" t="s">
        <v>30</v>
      </c>
      <c r="K356" s="42">
        <v>112.553955</v>
      </c>
      <c r="L356" s="41" t="s">
        <v>30</v>
      </c>
      <c r="M356" s="42">
        <v>97.442074289999994</v>
      </c>
      <c r="N356" s="41" t="s">
        <v>30</v>
      </c>
      <c r="O356" s="42">
        <f t="shared" si="369"/>
        <v>15.111880710000008</v>
      </c>
      <c r="P356" s="41" t="s">
        <v>30</v>
      </c>
      <c r="Q356" s="42">
        <f t="shared" si="370"/>
        <v>-15.111880710000008</v>
      </c>
      <c r="R356" s="41" t="s">
        <v>30</v>
      </c>
      <c r="S356" s="93">
        <f t="shared" si="367"/>
        <v>-0.13426343578952873</v>
      </c>
      <c r="T356" s="30" t="s">
        <v>1121</v>
      </c>
    </row>
    <row r="357" spans="1:20" ht="47.25" x14ac:dyDescent="0.25">
      <c r="A357" s="39" t="s">
        <v>616</v>
      </c>
      <c r="B357" s="78" t="s">
        <v>641</v>
      </c>
      <c r="C357" s="52" t="s">
        <v>642</v>
      </c>
      <c r="D357" s="42">
        <v>0</v>
      </c>
      <c r="E357" s="42">
        <v>446</v>
      </c>
      <c r="F357" s="41" t="s">
        <v>30</v>
      </c>
      <c r="G357" s="43">
        <v>52.415649689999995</v>
      </c>
      <c r="H357" s="41" t="s">
        <v>30</v>
      </c>
      <c r="I357" s="43">
        <f t="shared" si="368"/>
        <v>393.58435030999999</v>
      </c>
      <c r="J357" s="41" t="s">
        <v>30</v>
      </c>
      <c r="K357" s="42">
        <v>0</v>
      </c>
      <c r="L357" s="41" t="s">
        <v>30</v>
      </c>
      <c r="M357" s="42">
        <v>0</v>
      </c>
      <c r="N357" s="41" t="s">
        <v>30</v>
      </c>
      <c r="O357" s="42">
        <f t="shared" si="369"/>
        <v>393.58435030999999</v>
      </c>
      <c r="P357" s="41" t="s">
        <v>30</v>
      </c>
      <c r="Q357" s="42">
        <f t="shared" si="370"/>
        <v>0</v>
      </c>
      <c r="R357" s="41" t="s">
        <v>30</v>
      </c>
      <c r="S357" s="93">
        <v>0</v>
      </c>
      <c r="T357" s="47" t="s">
        <v>30</v>
      </c>
    </row>
    <row r="358" spans="1:20" ht="47.25" x14ac:dyDescent="0.25">
      <c r="A358" s="39" t="s">
        <v>616</v>
      </c>
      <c r="B358" s="78" t="s">
        <v>643</v>
      </c>
      <c r="C358" s="52" t="s">
        <v>644</v>
      </c>
      <c r="D358" s="42">
        <v>0</v>
      </c>
      <c r="E358" s="42">
        <v>24.179348640000001</v>
      </c>
      <c r="F358" s="41" t="s">
        <v>30</v>
      </c>
      <c r="G358" s="43">
        <v>16.011348640000001</v>
      </c>
      <c r="H358" s="41" t="s">
        <v>30</v>
      </c>
      <c r="I358" s="43">
        <f t="shared" si="368"/>
        <v>8.1679999999999993</v>
      </c>
      <c r="J358" s="41" t="s">
        <v>30</v>
      </c>
      <c r="K358" s="42">
        <v>8.1679999999999993</v>
      </c>
      <c r="L358" s="41" t="s">
        <v>30</v>
      </c>
      <c r="M358" s="42">
        <v>7.5609402999999995</v>
      </c>
      <c r="N358" s="41" t="s">
        <v>30</v>
      </c>
      <c r="O358" s="42">
        <f t="shared" si="369"/>
        <v>0.60705969999999976</v>
      </c>
      <c r="P358" s="41" t="s">
        <v>30</v>
      </c>
      <c r="Q358" s="42">
        <f t="shared" si="370"/>
        <v>-0.60705969999999976</v>
      </c>
      <c r="R358" s="41" t="s">
        <v>30</v>
      </c>
      <c r="S358" s="93">
        <f t="shared" si="367"/>
        <v>-7.4321706660137099E-2</v>
      </c>
      <c r="T358" s="30" t="s">
        <v>30</v>
      </c>
    </row>
    <row r="359" spans="1:20" ht="31.5" x14ac:dyDescent="0.25">
      <c r="A359" s="39" t="s">
        <v>616</v>
      </c>
      <c r="B359" s="78" t="s">
        <v>645</v>
      </c>
      <c r="C359" s="52" t="s">
        <v>646</v>
      </c>
      <c r="D359" s="42">
        <v>0</v>
      </c>
      <c r="E359" s="42">
        <v>34.220789682039999</v>
      </c>
      <c r="F359" s="41" t="s">
        <v>30</v>
      </c>
      <c r="G359" s="43">
        <v>0</v>
      </c>
      <c r="H359" s="41" t="s">
        <v>30</v>
      </c>
      <c r="I359" s="43">
        <f t="shared" si="368"/>
        <v>34.220789682039999</v>
      </c>
      <c r="J359" s="41" t="s">
        <v>30</v>
      </c>
      <c r="K359" s="42">
        <v>34.220789682039999</v>
      </c>
      <c r="L359" s="41" t="s">
        <v>30</v>
      </c>
      <c r="M359" s="42">
        <v>19.01976376</v>
      </c>
      <c r="N359" s="41" t="s">
        <v>30</v>
      </c>
      <c r="O359" s="42">
        <f t="shared" si="369"/>
        <v>15.201025922039999</v>
      </c>
      <c r="P359" s="41" t="s">
        <v>30</v>
      </c>
      <c r="Q359" s="42">
        <f t="shared" si="370"/>
        <v>-15.201025922039999</v>
      </c>
      <c r="R359" s="41" t="s">
        <v>30</v>
      </c>
      <c r="S359" s="93">
        <f t="shared" si="367"/>
        <v>-0.44420441676767941</v>
      </c>
      <c r="T359" s="47" t="s">
        <v>1121</v>
      </c>
    </row>
    <row r="360" spans="1:20" ht="31.5" x14ac:dyDescent="0.25">
      <c r="A360" s="39" t="s">
        <v>616</v>
      </c>
      <c r="B360" s="78" t="s">
        <v>647</v>
      </c>
      <c r="C360" s="52" t="s">
        <v>648</v>
      </c>
      <c r="D360" s="42">
        <v>0</v>
      </c>
      <c r="E360" s="42">
        <v>68.649887000000007</v>
      </c>
      <c r="F360" s="41" t="s">
        <v>30</v>
      </c>
      <c r="G360" s="43">
        <v>0</v>
      </c>
      <c r="H360" s="41" t="s">
        <v>30</v>
      </c>
      <c r="I360" s="43">
        <f t="shared" si="368"/>
        <v>68.649887000000007</v>
      </c>
      <c r="J360" s="41" t="s">
        <v>30</v>
      </c>
      <c r="K360" s="42">
        <v>68.649887000000007</v>
      </c>
      <c r="L360" s="41" t="s">
        <v>30</v>
      </c>
      <c r="M360" s="42">
        <v>57.466024070000003</v>
      </c>
      <c r="N360" s="41" t="s">
        <v>30</v>
      </c>
      <c r="O360" s="42">
        <f t="shared" si="369"/>
        <v>11.183862930000004</v>
      </c>
      <c r="P360" s="41" t="s">
        <v>30</v>
      </c>
      <c r="Q360" s="42">
        <f t="shared" si="370"/>
        <v>-11.183862930000004</v>
      </c>
      <c r="R360" s="41" t="s">
        <v>30</v>
      </c>
      <c r="S360" s="93">
        <f t="shared" si="367"/>
        <v>-0.16291159998559068</v>
      </c>
      <c r="T360" s="30" t="s">
        <v>1121</v>
      </c>
    </row>
    <row r="361" spans="1:20" ht="31.5" x14ac:dyDescent="0.25">
      <c r="A361" s="39" t="s">
        <v>616</v>
      </c>
      <c r="B361" s="78" t="s">
        <v>649</v>
      </c>
      <c r="C361" s="52" t="s">
        <v>650</v>
      </c>
      <c r="D361" s="42">
        <v>0</v>
      </c>
      <c r="E361" s="42">
        <v>19.335827500000001</v>
      </c>
      <c r="F361" s="41" t="s">
        <v>30</v>
      </c>
      <c r="G361" s="43">
        <v>0</v>
      </c>
      <c r="H361" s="41" t="s">
        <v>30</v>
      </c>
      <c r="I361" s="43">
        <f t="shared" si="368"/>
        <v>19.335827500000001</v>
      </c>
      <c r="J361" s="41" t="s">
        <v>30</v>
      </c>
      <c r="K361" s="42">
        <v>19.335827500000001</v>
      </c>
      <c r="L361" s="41" t="s">
        <v>30</v>
      </c>
      <c r="M361" s="42">
        <v>3.7141003000000001</v>
      </c>
      <c r="N361" s="41" t="s">
        <v>30</v>
      </c>
      <c r="O361" s="42">
        <f t="shared" si="369"/>
        <v>15.6217272</v>
      </c>
      <c r="P361" s="41" t="s">
        <v>30</v>
      </c>
      <c r="Q361" s="42">
        <f t="shared" si="370"/>
        <v>-15.6217272</v>
      </c>
      <c r="R361" s="41" t="s">
        <v>30</v>
      </c>
      <c r="S361" s="93">
        <f t="shared" si="367"/>
        <v>-0.80791614426638836</v>
      </c>
      <c r="T361" s="30" t="s">
        <v>1121</v>
      </c>
    </row>
    <row r="362" spans="1:20" s="31" customFormat="1" ht="47.25" x14ac:dyDescent="0.25">
      <c r="A362" s="32" t="s">
        <v>651</v>
      </c>
      <c r="B362" s="36" t="s">
        <v>168</v>
      </c>
      <c r="C362" s="34" t="s">
        <v>29</v>
      </c>
      <c r="D362" s="35">
        <v>0</v>
      </c>
      <c r="E362" s="35">
        <v>0</v>
      </c>
      <c r="F362" s="27" t="s">
        <v>30</v>
      </c>
      <c r="G362" s="35">
        <v>0</v>
      </c>
      <c r="H362" s="27" t="s">
        <v>30</v>
      </c>
      <c r="I362" s="35">
        <v>0</v>
      </c>
      <c r="J362" s="27" t="s">
        <v>30</v>
      </c>
      <c r="K362" s="35">
        <v>0</v>
      </c>
      <c r="L362" s="27" t="s">
        <v>30</v>
      </c>
      <c r="M362" s="35">
        <v>0</v>
      </c>
      <c r="N362" s="27" t="s">
        <v>30</v>
      </c>
      <c r="O362" s="35">
        <v>0</v>
      </c>
      <c r="P362" s="27" t="s">
        <v>30</v>
      </c>
      <c r="Q362" s="35">
        <v>0</v>
      </c>
      <c r="R362" s="27" t="s">
        <v>30</v>
      </c>
      <c r="S362" s="92">
        <v>0</v>
      </c>
      <c r="T362" s="37" t="s">
        <v>30</v>
      </c>
    </row>
    <row r="363" spans="1:20" s="31" customFormat="1" ht="47.25" x14ac:dyDescent="0.25">
      <c r="A363" s="32" t="s">
        <v>652</v>
      </c>
      <c r="B363" s="36" t="s">
        <v>170</v>
      </c>
      <c r="C363" s="34" t="s">
        <v>29</v>
      </c>
      <c r="D363" s="35">
        <f>SUM(D364:D387)</f>
        <v>0</v>
      </c>
      <c r="E363" s="35">
        <f t="shared" ref="E363" si="371">SUM(E364:E387)</f>
        <v>345.28049847152545</v>
      </c>
      <c r="F363" s="27" t="s">
        <v>30</v>
      </c>
      <c r="G363" s="35">
        <f t="shared" ref="G363" si="372">SUM(G364:G387)</f>
        <v>125.61978132000002</v>
      </c>
      <c r="H363" s="27" t="s">
        <v>30</v>
      </c>
      <c r="I363" s="35">
        <f t="shared" ref="I363" si="373">SUM(I364:I387)</f>
        <v>219.6607171515254</v>
      </c>
      <c r="J363" s="27" t="s">
        <v>30</v>
      </c>
      <c r="K363" s="35">
        <f t="shared" ref="K363" si="374">SUM(K364:K387)</f>
        <v>175.16521715152541</v>
      </c>
      <c r="L363" s="27" t="s">
        <v>30</v>
      </c>
      <c r="M363" s="35">
        <f t="shared" ref="M363" si="375">SUM(M364:M387)</f>
        <v>110.54328832</v>
      </c>
      <c r="N363" s="27" t="s">
        <v>30</v>
      </c>
      <c r="O363" s="35">
        <f t="shared" ref="O363" si="376">SUM(O364:O387)</f>
        <v>109.1174288315254</v>
      </c>
      <c r="P363" s="27" t="s">
        <v>30</v>
      </c>
      <c r="Q363" s="35">
        <f t="shared" ref="Q363" si="377">SUM(Q364:Q387)</f>
        <v>-64.621928831525409</v>
      </c>
      <c r="R363" s="27" t="s">
        <v>30</v>
      </c>
      <c r="S363" s="92">
        <f t="shared" si="367"/>
        <v>-0.36891986823859368</v>
      </c>
      <c r="T363" s="46" t="s">
        <v>30</v>
      </c>
    </row>
    <row r="364" spans="1:20" ht="63" x14ac:dyDescent="0.25">
      <c r="A364" s="39" t="s">
        <v>652</v>
      </c>
      <c r="B364" s="40" t="s">
        <v>653</v>
      </c>
      <c r="C364" s="52" t="s">
        <v>654</v>
      </c>
      <c r="D364" s="43">
        <v>0</v>
      </c>
      <c r="E364" s="42">
        <v>24.10725562</v>
      </c>
      <c r="F364" s="41" t="s">
        <v>30</v>
      </c>
      <c r="G364" s="43">
        <v>24.10725562</v>
      </c>
      <c r="H364" s="41" t="s">
        <v>30</v>
      </c>
      <c r="I364" s="43">
        <f t="shared" ref="I364:I387" si="378">E364-G364</f>
        <v>0</v>
      </c>
      <c r="J364" s="41" t="s">
        <v>30</v>
      </c>
      <c r="K364" s="42">
        <v>0</v>
      </c>
      <c r="L364" s="41" t="s">
        <v>30</v>
      </c>
      <c r="M364" s="42">
        <v>0</v>
      </c>
      <c r="N364" s="41" t="s">
        <v>30</v>
      </c>
      <c r="O364" s="42">
        <f t="shared" ref="O364:O387" si="379">I364-M364</f>
        <v>0</v>
      </c>
      <c r="P364" s="41" t="s">
        <v>30</v>
      </c>
      <c r="Q364" s="42">
        <f t="shared" ref="Q364:Q387" si="380">M364-K364</f>
        <v>0</v>
      </c>
      <c r="R364" s="41" t="s">
        <v>30</v>
      </c>
      <c r="S364" s="93">
        <v>0</v>
      </c>
      <c r="T364" s="47" t="s">
        <v>30</v>
      </c>
    </row>
    <row r="365" spans="1:20" ht="47.25" x14ac:dyDescent="0.25">
      <c r="A365" s="39" t="s">
        <v>652</v>
      </c>
      <c r="B365" s="40" t="s">
        <v>655</v>
      </c>
      <c r="C365" s="52" t="s">
        <v>656</v>
      </c>
      <c r="D365" s="43">
        <v>0</v>
      </c>
      <c r="E365" s="42">
        <v>2.4087945500000001</v>
      </c>
      <c r="F365" s="41" t="s">
        <v>30</v>
      </c>
      <c r="G365" s="43">
        <v>2.4087945500000001</v>
      </c>
      <c r="H365" s="41" t="s">
        <v>30</v>
      </c>
      <c r="I365" s="43">
        <f t="shared" si="378"/>
        <v>0</v>
      </c>
      <c r="J365" s="41" t="s">
        <v>30</v>
      </c>
      <c r="K365" s="42">
        <v>0</v>
      </c>
      <c r="L365" s="41" t="s">
        <v>30</v>
      </c>
      <c r="M365" s="42">
        <v>0</v>
      </c>
      <c r="N365" s="41" t="s">
        <v>30</v>
      </c>
      <c r="O365" s="42">
        <f t="shared" si="379"/>
        <v>0</v>
      </c>
      <c r="P365" s="41" t="s">
        <v>30</v>
      </c>
      <c r="Q365" s="42">
        <f t="shared" si="380"/>
        <v>0</v>
      </c>
      <c r="R365" s="41" t="s">
        <v>30</v>
      </c>
      <c r="S365" s="93">
        <v>0</v>
      </c>
      <c r="T365" s="47" t="s">
        <v>30</v>
      </c>
    </row>
    <row r="366" spans="1:20" ht="63" x14ac:dyDescent="0.25">
      <c r="A366" s="39" t="s">
        <v>652</v>
      </c>
      <c r="B366" s="40" t="s">
        <v>657</v>
      </c>
      <c r="C366" s="52" t="s">
        <v>658</v>
      </c>
      <c r="D366" s="43">
        <v>0</v>
      </c>
      <c r="E366" s="42">
        <v>13.27744992</v>
      </c>
      <c r="F366" s="41" t="s">
        <v>30</v>
      </c>
      <c r="G366" s="43">
        <v>13.27744992</v>
      </c>
      <c r="H366" s="41" t="s">
        <v>30</v>
      </c>
      <c r="I366" s="43">
        <f t="shared" si="378"/>
        <v>0</v>
      </c>
      <c r="J366" s="41" t="s">
        <v>30</v>
      </c>
      <c r="K366" s="42">
        <v>0</v>
      </c>
      <c r="L366" s="41" t="s">
        <v>30</v>
      </c>
      <c r="M366" s="42">
        <v>0</v>
      </c>
      <c r="N366" s="41" t="s">
        <v>30</v>
      </c>
      <c r="O366" s="42">
        <f t="shared" si="379"/>
        <v>0</v>
      </c>
      <c r="P366" s="41" t="s">
        <v>30</v>
      </c>
      <c r="Q366" s="42">
        <f t="shared" si="380"/>
        <v>0</v>
      </c>
      <c r="R366" s="41" t="s">
        <v>30</v>
      </c>
      <c r="S366" s="93">
        <v>0</v>
      </c>
      <c r="T366" s="47" t="s">
        <v>30</v>
      </c>
    </row>
    <row r="367" spans="1:20" ht="63" x14ac:dyDescent="0.25">
      <c r="A367" s="39" t="s">
        <v>652</v>
      </c>
      <c r="B367" s="40" t="s">
        <v>659</v>
      </c>
      <c r="C367" s="52" t="s">
        <v>660</v>
      </c>
      <c r="D367" s="43">
        <v>0</v>
      </c>
      <c r="E367" s="42">
        <v>5.4955802199999999</v>
      </c>
      <c r="F367" s="41" t="s">
        <v>30</v>
      </c>
      <c r="G367" s="43">
        <v>5.4955802199999999</v>
      </c>
      <c r="H367" s="41" t="s">
        <v>30</v>
      </c>
      <c r="I367" s="43">
        <f t="shared" si="378"/>
        <v>0</v>
      </c>
      <c r="J367" s="41" t="s">
        <v>30</v>
      </c>
      <c r="K367" s="42">
        <v>0</v>
      </c>
      <c r="L367" s="41" t="s">
        <v>30</v>
      </c>
      <c r="M367" s="42">
        <v>0</v>
      </c>
      <c r="N367" s="41" t="s">
        <v>30</v>
      </c>
      <c r="O367" s="42">
        <f t="shared" si="379"/>
        <v>0</v>
      </c>
      <c r="P367" s="41" t="s">
        <v>30</v>
      </c>
      <c r="Q367" s="42">
        <f t="shared" si="380"/>
        <v>0</v>
      </c>
      <c r="R367" s="41" t="s">
        <v>30</v>
      </c>
      <c r="S367" s="93">
        <v>0</v>
      </c>
      <c r="T367" s="47" t="s">
        <v>30</v>
      </c>
    </row>
    <row r="368" spans="1:20" ht="63" x14ac:dyDescent="0.25">
      <c r="A368" s="39" t="s">
        <v>652</v>
      </c>
      <c r="B368" s="40" t="s">
        <v>661</v>
      </c>
      <c r="C368" s="52" t="s">
        <v>662</v>
      </c>
      <c r="D368" s="43">
        <v>0</v>
      </c>
      <c r="E368" s="42">
        <v>20.993437629999999</v>
      </c>
      <c r="F368" s="41" t="s">
        <v>30</v>
      </c>
      <c r="G368" s="43">
        <v>20.993437629999999</v>
      </c>
      <c r="H368" s="41" t="s">
        <v>30</v>
      </c>
      <c r="I368" s="43">
        <f t="shared" si="378"/>
        <v>0</v>
      </c>
      <c r="J368" s="41" t="s">
        <v>30</v>
      </c>
      <c r="K368" s="42">
        <v>0</v>
      </c>
      <c r="L368" s="41" t="s">
        <v>30</v>
      </c>
      <c r="M368" s="42">
        <v>0</v>
      </c>
      <c r="N368" s="41" t="s">
        <v>30</v>
      </c>
      <c r="O368" s="42">
        <f t="shared" si="379"/>
        <v>0</v>
      </c>
      <c r="P368" s="41" t="s">
        <v>30</v>
      </c>
      <c r="Q368" s="42">
        <f t="shared" si="380"/>
        <v>0</v>
      </c>
      <c r="R368" s="41" t="s">
        <v>30</v>
      </c>
      <c r="S368" s="93">
        <v>0</v>
      </c>
      <c r="T368" s="47" t="s">
        <v>30</v>
      </c>
    </row>
    <row r="369" spans="1:20" ht="63" x14ac:dyDescent="0.25">
      <c r="A369" s="39" t="s">
        <v>652</v>
      </c>
      <c r="B369" s="40" t="s">
        <v>663</v>
      </c>
      <c r="C369" s="52" t="s">
        <v>664</v>
      </c>
      <c r="D369" s="43">
        <v>0</v>
      </c>
      <c r="E369" s="42">
        <v>13.58506264</v>
      </c>
      <c r="F369" s="41" t="s">
        <v>30</v>
      </c>
      <c r="G369" s="43">
        <v>13.58506264</v>
      </c>
      <c r="H369" s="41" t="s">
        <v>30</v>
      </c>
      <c r="I369" s="43">
        <f t="shared" si="378"/>
        <v>0</v>
      </c>
      <c r="J369" s="41" t="s">
        <v>30</v>
      </c>
      <c r="K369" s="42">
        <v>0</v>
      </c>
      <c r="L369" s="41" t="s">
        <v>30</v>
      </c>
      <c r="M369" s="42">
        <v>0</v>
      </c>
      <c r="N369" s="41" t="s">
        <v>30</v>
      </c>
      <c r="O369" s="42">
        <f t="shared" si="379"/>
        <v>0</v>
      </c>
      <c r="P369" s="41" t="s">
        <v>30</v>
      </c>
      <c r="Q369" s="42">
        <f t="shared" si="380"/>
        <v>0</v>
      </c>
      <c r="R369" s="41" t="s">
        <v>30</v>
      </c>
      <c r="S369" s="93">
        <v>0</v>
      </c>
      <c r="T369" s="47" t="s">
        <v>30</v>
      </c>
    </row>
    <row r="370" spans="1:20" ht="63" x14ac:dyDescent="0.25">
      <c r="A370" s="39" t="s">
        <v>652</v>
      </c>
      <c r="B370" s="40" t="s">
        <v>665</v>
      </c>
      <c r="C370" s="52" t="s">
        <v>666</v>
      </c>
      <c r="D370" s="43">
        <v>0</v>
      </c>
      <c r="E370" s="42">
        <v>2.3072487700000002</v>
      </c>
      <c r="F370" s="41" t="s">
        <v>30</v>
      </c>
      <c r="G370" s="43">
        <v>2.3072487700000002</v>
      </c>
      <c r="H370" s="41" t="s">
        <v>30</v>
      </c>
      <c r="I370" s="43">
        <f t="shared" si="378"/>
        <v>0</v>
      </c>
      <c r="J370" s="41" t="s">
        <v>30</v>
      </c>
      <c r="K370" s="42">
        <v>0</v>
      </c>
      <c r="L370" s="41" t="s">
        <v>30</v>
      </c>
      <c r="M370" s="42">
        <v>0</v>
      </c>
      <c r="N370" s="41" t="s">
        <v>30</v>
      </c>
      <c r="O370" s="42">
        <f t="shared" si="379"/>
        <v>0</v>
      </c>
      <c r="P370" s="41" t="s">
        <v>30</v>
      </c>
      <c r="Q370" s="42">
        <f t="shared" si="380"/>
        <v>0</v>
      </c>
      <c r="R370" s="41" t="s">
        <v>30</v>
      </c>
      <c r="S370" s="93">
        <v>0</v>
      </c>
      <c r="T370" s="47" t="s">
        <v>30</v>
      </c>
    </row>
    <row r="371" spans="1:20" ht="63" x14ac:dyDescent="0.25">
      <c r="A371" s="39" t="s">
        <v>652</v>
      </c>
      <c r="B371" s="40" t="s">
        <v>667</v>
      </c>
      <c r="C371" s="52" t="s">
        <v>668</v>
      </c>
      <c r="D371" s="43">
        <v>0</v>
      </c>
      <c r="E371" s="42">
        <v>12.01667499</v>
      </c>
      <c r="F371" s="41" t="s">
        <v>30</v>
      </c>
      <c r="G371" s="43">
        <v>12.01667499</v>
      </c>
      <c r="H371" s="41" t="s">
        <v>30</v>
      </c>
      <c r="I371" s="43">
        <f t="shared" si="378"/>
        <v>0</v>
      </c>
      <c r="J371" s="41" t="s">
        <v>30</v>
      </c>
      <c r="K371" s="42">
        <v>0</v>
      </c>
      <c r="L371" s="41" t="s">
        <v>30</v>
      </c>
      <c r="M371" s="42">
        <v>0</v>
      </c>
      <c r="N371" s="41" t="s">
        <v>30</v>
      </c>
      <c r="O371" s="42">
        <f t="shared" si="379"/>
        <v>0</v>
      </c>
      <c r="P371" s="41" t="s">
        <v>30</v>
      </c>
      <c r="Q371" s="42">
        <f t="shared" si="380"/>
        <v>0</v>
      </c>
      <c r="R371" s="41" t="s">
        <v>30</v>
      </c>
      <c r="S371" s="93">
        <v>0</v>
      </c>
      <c r="T371" s="47" t="s">
        <v>30</v>
      </c>
    </row>
    <row r="372" spans="1:20" ht="63" x14ac:dyDescent="0.25">
      <c r="A372" s="39" t="s">
        <v>652</v>
      </c>
      <c r="B372" s="40" t="s">
        <v>669</v>
      </c>
      <c r="C372" s="52" t="s">
        <v>670</v>
      </c>
      <c r="D372" s="43">
        <v>0</v>
      </c>
      <c r="E372" s="42">
        <v>15.512899640000002</v>
      </c>
      <c r="F372" s="41" t="s">
        <v>30</v>
      </c>
      <c r="G372" s="43">
        <v>15.512899640000002</v>
      </c>
      <c r="H372" s="41" t="s">
        <v>30</v>
      </c>
      <c r="I372" s="43">
        <f t="shared" si="378"/>
        <v>0</v>
      </c>
      <c r="J372" s="41" t="s">
        <v>30</v>
      </c>
      <c r="K372" s="42">
        <v>0</v>
      </c>
      <c r="L372" s="41" t="s">
        <v>30</v>
      </c>
      <c r="M372" s="42">
        <v>0</v>
      </c>
      <c r="N372" s="41" t="s">
        <v>30</v>
      </c>
      <c r="O372" s="42">
        <f t="shared" si="379"/>
        <v>0</v>
      </c>
      <c r="P372" s="41" t="s">
        <v>30</v>
      </c>
      <c r="Q372" s="42">
        <f t="shared" si="380"/>
        <v>0</v>
      </c>
      <c r="R372" s="41" t="s">
        <v>30</v>
      </c>
      <c r="S372" s="93">
        <v>0</v>
      </c>
      <c r="T372" s="47" t="s">
        <v>30</v>
      </c>
    </row>
    <row r="373" spans="1:20" ht="47.25" x14ac:dyDescent="0.25">
      <c r="A373" s="39" t="s">
        <v>652</v>
      </c>
      <c r="B373" s="40" t="s">
        <v>671</v>
      </c>
      <c r="C373" s="52" t="s">
        <v>672</v>
      </c>
      <c r="D373" s="43">
        <v>0</v>
      </c>
      <c r="E373" s="42">
        <v>11.745823059999999</v>
      </c>
      <c r="F373" s="41" t="s">
        <v>30</v>
      </c>
      <c r="G373" s="43">
        <v>11.745823059999999</v>
      </c>
      <c r="H373" s="41" t="s">
        <v>30</v>
      </c>
      <c r="I373" s="43">
        <f t="shared" si="378"/>
        <v>0</v>
      </c>
      <c r="J373" s="41" t="s">
        <v>30</v>
      </c>
      <c r="K373" s="42">
        <v>0</v>
      </c>
      <c r="L373" s="41" t="s">
        <v>30</v>
      </c>
      <c r="M373" s="42">
        <v>0</v>
      </c>
      <c r="N373" s="41" t="s">
        <v>30</v>
      </c>
      <c r="O373" s="42">
        <f t="shared" si="379"/>
        <v>0</v>
      </c>
      <c r="P373" s="41" t="s">
        <v>30</v>
      </c>
      <c r="Q373" s="42">
        <f t="shared" si="380"/>
        <v>0</v>
      </c>
      <c r="R373" s="41" t="s">
        <v>30</v>
      </c>
      <c r="S373" s="93">
        <v>0</v>
      </c>
      <c r="T373" s="30" t="s">
        <v>30</v>
      </c>
    </row>
    <row r="374" spans="1:20" ht="47.25" x14ac:dyDescent="0.25">
      <c r="A374" s="39" t="s">
        <v>652</v>
      </c>
      <c r="B374" s="40" t="s">
        <v>673</v>
      </c>
      <c r="C374" s="52" t="s">
        <v>674</v>
      </c>
      <c r="D374" s="43">
        <v>0</v>
      </c>
      <c r="E374" s="42">
        <v>4.1695542800000007</v>
      </c>
      <c r="F374" s="41" t="s">
        <v>30</v>
      </c>
      <c r="G374" s="43">
        <v>4.1695542800000007</v>
      </c>
      <c r="H374" s="41" t="s">
        <v>30</v>
      </c>
      <c r="I374" s="43">
        <f t="shared" si="378"/>
        <v>0</v>
      </c>
      <c r="J374" s="41" t="s">
        <v>30</v>
      </c>
      <c r="K374" s="42">
        <v>0</v>
      </c>
      <c r="L374" s="41" t="s">
        <v>30</v>
      </c>
      <c r="M374" s="42">
        <v>0</v>
      </c>
      <c r="N374" s="41" t="s">
        <v>30</v>
      </c>
      <c r="O374" s="42">
        <f t="shared" si="379"/>
        <v>0</v>
      </c>
      <c r="P374" s="41" t="s">
        <v>30</v>
      </c>
      <c r="Q374" s="42">
        <f t="shared" si="380"/>
        <v>0</v>
      </c>
      <c r="R374" s="41" t="s">
        <v>30</v>
      </c>
      <c r="S374" s="93">
        <v>0</v>
      </c>
      <c r="T374" s="30" t="s">
        <v>30</v>
      </c>
    </row>
    <row r="375" spans="1:20" ht="47.25" x14ac:dyDescent="0.25">
      <c r="A375" s="39" t="s">
        <v>652</v>
      </c>
      <c r="B375" s="40" t="s">
        <v>675</v>
      </c>
      <c r="C375" s="52" t="s">
        <v>676</v>
      </c>
      <c r="D375" s="43">
        <v>0</v>
      </c>
      <c r="E375" s="42">
        <v>7.8642578200000006</v>
      </c>
      <c r="F375" s="41" t="s">
        <v>30</v>
      </c>
      <c r="G375" s="43">
        <v>0</v>
      </c>
      <c r="H375" s="41" t="s">
        <v>30</v>
      </c>
      <c r="I375" s="43">
        <f t="shared" si="378"/>
        <v>7.8642578200000006</v>
      </c>
      <c r="J375" s="41" t="s">
        <v>30</v>
      </c>
      <c r="K375" s="42">
        <v>7.8642578200000006</v>
      </c>
      <c r="L375" s="41" t="s">
        <v>30</v>
      </c>
      <c r="M375" s="42">
        <v>7.8475654299999995</v>
      </c>
      <c r="N375" s="41" t="s">
        <v>30</v>
      </c>
      <c r="O375" s="42">
        <f t="shared" si="379"/>
        <v>1.6692390000001112E-2</v>
      </c>
      <c r="P375" s="41" t="s">
        <v>30</v>
      </c>
      <c r="Q375" s="42">
        <f t="shared" si="380"/>
        <v>-1.6692390000001112E-2</v>
      </c>
      <c r="R375" s="41" t="s">
        <v>30</v>
      </c>
      <c r="S375" s="93">
        <f t="shared" si="367"/>
        <v>-2.1225639319135533E-3</v>
      </c>
      <c r="T375" s="47" t="s">
        <v>30</v>
      </c>
    </row>
    <row r="376" spans="1:20" ht="63" x14ac:dyDescent="0.25">
      <c r="A376" s="39" t="s">
        <v>652</v>
      </c>
      <c r="B376" s="40" t="s">
        <v>677</v>
      </c>
      <c r="C376" s="52" t="s">
        <v>678</v>
      </c>
      <c r="D376" s="43">
        <v>0</v>
      </c>
      <c r="E376" s="42">
        <v>22.63975902</v>
      </c>
      <c r="F376" s="41" t="s">
        <v>30</v>
      </c>
      <c r="G376" s="43">
        <v>0</v>
      </c>
      <c r="H376" s="41" t="s">
        <v>30</v>
      </c>
      <c r="I376" s="43">
        <f t="shared" si="378"/>
        <v>22.63975902</v>
      </c>
      <c r="J376" s="41" t="s">
        <v>30</v>
      </c>
      <c r="K376" s="42">
        <v>22.63975902</v>
      </c>
      <c r="L376" s="41" t="s">
        <v>30</v>
      </c>
      <c r="M376" s="42">
        <v>6.9362534400000007</v>
      </c>
      <c r="N376" s="41" t="s">
        <v>30</v>
      </c>
      <c r="O376" s="42">
        <f t="shared" si="379"/>
        <v>15.703505579999998</v>
      </c>
      <c r="P376" s="41" t="s">
        <v>30</v>
      </c>
      <c r="Q376" s="42">
        <f t="shared" si="380"/>
        <v>-15.703505579999998</v>
      </c>
      <c r="R376" s="41" t="s">
        <v>30</v>
      </c>
      <c r="S376" s="93">
        <f t="shared" si="367"/>
        <v>-0.69362512057339021</v>
      </c>
      <c r="T376" s="47" t="s">
        <v>1117</v>
      </c>
    </row>
    <row r="377" spans="1:20" ht="63" x14ac:dyDescent="0.25">
      <c r="A377" s="39" t="s">
        <v>652</v>
      </c>
      <c r="B377" s="40" t="s">
        <v>679</v>
      </c>
      <c r="C377" s="52" t="s">
        <v>680</v>
      </c>
      <c r="D377" s="43">
        <v>0</v>
      </c>
      <c r="E377" s="42">
        <v>5.9322534200000003</v>
      </c>
      <c r="F377" s="41" t="s">
        <v>30</v>
      </c>
      <c r="G377" s="43">
        <v>0</v>
      </c>
      <c r="H377" s="41" t="s">
        <v>30</v>
      </c>
      <c r="I377" s="43">
        <f t="shared" si="378"/>
        <v>5.9322534200000003</v>
      </c>
      <c r="J377" s="41" t="s">
        <v>30</v>
      </c>
      <c r="K377" s="42">
        <v>5.9322534199999994</v>
      </c>
      <c r="L377" s="41" t="s">
        <v>30</v>
      </c>
      <c r="M377" s="42">
        <v>5.6360721799999993</v>
      </c>
      <c r="N377" s="41" t="s">
        <v>30</v>
      </c>
      <c r="O377" s="42">
        <f t="shared" si="379"/>
        <v>0.29618124000000101</v>
      </c>
      <c r="P377" s="41" t="s">
        <v>30</v>
      </c>
      <c r="Q377" s="42">
        <f t="shared" si="380"/>
        <v>-0.29618124000000012</v>
      </c>
      <c r="R377" s="41" t="s">
        <v>30</v>
      </c>
      <c r="S377" s="93">
        <f t="shared" si="367"/>
        <v>-4.9927273673348926E-2</v>
      </c>
      <c r="T377" s="47" t="s">
        <v>30</v>
      </c>
    </row>
    <row r="378" spans="1:20" ht="63" x14ac:dyDescent="0.25">
      <c r="A378" s="39" t="s">
        <v>652</v>
      </c>
      <c r="B378" s="40" t="s">
        <v>681</v>
      </c>
      <c r="C378" s="52" t="s">
        <v>682</v>
      </c>
      <c r="D378" s="43">
        <v>0</v>
      </c>
      <c r="E378" s="42">
        <v>15.35986795</v>
      </c>
      <c r="F378" s="41" t="s">
        <v>30</v>
      </c>
      <c r="G378" s="43">
        <v>0</v>
      </c>
      <c r="H378" s="41" t="s">
        <v>30</v>
      </c>
      <c r="I378" s="43">
        <f t="shared" si="378"/>
        <v>15.35986795</v>
      </c>
      <c r="J378" s="41" t="s">
        <v>30</v>
      </c>
      <c r="K378" s="42">
        <v>15.35986795</v>
      </c>
      <c r="L378" s="41" t="s">
        <v>30</v>
      </c>
      <c r="M378" s="42">
        <v>11.509852850000001</v>
      </c>
      <c r="N378" s="41" t="s">
        <v>30</v>
      </c>
      <c r="O378" s="42">
        <f t="shared" si="379"/>
        <v>3.8500150999999985</v>
      </c>
      <c r="P378" s="41" t="s">
        <v>30</v>
      </c>
      <c r="Q378" s="42">
        <f t="shared" si="380"/>
        <v>-3.8500150999999985</v>
      </c>
      <c r="R378" s="41" t="s">
        <v>30</v>
      </c>
      <c r="S378" s="93">
        <f t="shared" si="367"/>
        <v>-0.25065417961487085</v>
      </c>
      <c r="T378" s="30" t="s">
        <v>1122</v>
      </c>
    </row>
    <row r="379" spans="1:20" ht="47.25" x14ac:dyDescent="0.25">
      <c r="A379" s="39" t="s">
        <v>652</v>
      </c>
      <c r="B379" s="40" t="s">
        <v>683</v>
      </c>
      <c r="C379" s="52" t="s">
        <v>684</v>
      </c>
      <c r="D379" s="43">
        <v>0</v>
      </c>
      <c r="E379" s="42">
        <v>25.654693859999998</v>
      </c>
      <c r="F379" s="41" t="s">
        <v>30</v>
      </c>
      <c r="G379" s="43">
        <v>0</v>
      </c>
      <c r="H379" s="41" t="s">
        <v>30</v>
      </c>
      <c r="I379" s="43">
        <f t="shared" si="378"/>
        <v>25.654693859999998</v>
      </c>
      <c r="J379" s="41" t="s">
        <v>30</v>
      </c>
      <c r="K379" s="42">
        <v>25.654693860000002</v>
      </c>
      <c r="L379" s="41" t="s">
        <v>30</v>
      </c>
      <c r="M379" s="42">
        <v>26.584896290000003</v>
      </c>
      <c r="N379" s="41" t="s">
        <v>30</v>
      </c>
      <c r="O379" s="42">
        <f t="shared" si="379"/>
        <v>-0.93020243000000491</v>
      </c>
      <c r="P379" s="41" t="s">
        <v>30</v>
      </c>
      <c r="Q379" s="42">
        <f t="shared" si="380"/>
        <v>0.93020243000000136</v>
      </c>
      <c r="R379" s="41" t="s">
        <v>30</v>
      </c>
      <c r="S379" s="93">
        <f t="shared" si="367"/>
        <v>3.6258566758823968E-2</v>
      </c>
      <c r="T379" s="47" t="s">
        <v>1109</v>
      </c>
    </row>
    <row r="380" spans="1:20" ht="47.25" x14ac:dyDescent="0.25">
      <c r="A380" s="39" t="s">
        <v>652</v>
      </c>
      <c r="B380" s="40" t="s">
        <v>685</v>
      </c>
      <c r="C380" s="52" t="s">
        <v>686</v>
      </c>
      <c r="D380" s="42">
        <v>0</v>
      </c>
      <c r="E380" s="42">
        <v>21.683770209999999</v>
      </c>
      <c r="F380" s="41" t="s">
        <v>30</v>
      </c>
      <c r="G380" s="43">
        <v>0</v>
      </c>
      <c r="H380" s="41" t="s">
        <v>30</v>
      </c>
      <c r="I380" s="43">
        <f t="shared" si="378"/>
        <v>21.683770209999999</v>
      </c>
      <c r="J380" s="41" t="s">
        <v>30</v>
      </c>
      <c r="K380" s="42">
        <v>21.683770209999999</v>
      </c>
      <c r="L380" s="41" t="s">
        <v>30</v>
      </c>
      <c r="M380" s="42">
        <v>16.408856329999999</v>
      </c>
      <c r="N380" s="41" t="s">
        <v>30</v>
      </c>
      <c r="O380" s="42">
        <f t="shared" si="379"/>
        <v>5.2749138799999997</v>
      </c>
      <c r="P380" s="41" t="s">
        <v>30</v>
      </c>
      <c r="Q380" s="42">
        <f t="shared" si="380"/>
        <v>-5.2749138799999997</v>
      </c>
      <c r="R380" s="41" t="s">
        <v>30</v>
      </c>
      <c r="S380" s="93">
        <f t="shared" si="367"/>
        <v>-0.24326553126666803</v>
      </c>
      <c r="T380" s="47" t="s">
        <v>1122</v>
      </c>
    </row>
    <row r="381" spans="1:20" ht="63" x14ac:dyDescent="0.25">
      <c r="A381" s="39" t="s">
        <v>652</v>
      </c>
      <c r="B381" s="40" t="s">
        <v>687</v>
      </c>
      <c r="C381" s="52" t="s">
        <v>688</v>
      </c>
      <c r="D381" s="42">
        <v>0</v>
      </c>
      <c r="E381" s="42">
        <v>13.252069779999999</v>
      </c>
      <c r="F381" s="41" t="s">
        <v>30</v>
      </c>
      <c r="G381" s="43">
        <v>0</v>
      </c>
      <c r="H381" s="41" t="s">
        <v>30</v>
      </c>
      <c r="I381" s="43">
        <f t="shared" si="378"/>
        <v>13.252069779999999</v>
      </c>
      <c r="J381" s="41" t="s">
        <v>30</v>
      </c>
      <c r="K381" s="42">
        <v>13.252069779999999</v>
      </c>
      <c r="L381" s="41" t="s">
        <v>30</v>
      </c>
      <c r="M381" s="42">
        <v>8.0404785299999997</v>
      </c>
      <c r="N381" s="41" t="s">
        <v>30</v>
      </c>
      <c r="O381" s="42">
        <f t="shared" si="379"/>
        <v>5.2115912499999997</v>
      </c>
      <c r="P381" s="41" t="s">
        <v>30</v>
      </c>
      <c r="Q381" s="42">
        <f t="shared" si="380"/>
        <v>-5.2115912499999997</v>
      </c>
      <c r="R381" s="41" t="s">
        <v>30</v>
      </c>
      <c r="S381" s="93">
        <f t="shared" si="367"/>
        <v>-0.39326620946905394</v>
      </c>
      <c r="T381" s="47" t="s">
        <v>1122</v>
      </c>
    </row>
    <row r="382" spans="1:20" ht="78.75" x14ac:dyDescent="0.25">
      <c r="A382" s="39" t="s">
        <v>652</v>
      </c>
      <c r="B382" s="40" t="s">
        <v>689</v>
      </c>
      <c r="C382" s="52" t="s">
        <v>690</v>
      </c>
      <c r="D382" s="42">
        <v>0</v>
      </c>
      <c r="E382" s="42">
        <v>54.336500000000001</v>
      </c>
      <c r="F382" s="41" t="s">
        <v>30</v>
      </c>
      <c r="G382" s="43">
        <v>0</v>
      </c>
      <c r="H382" s="41" t="s">
        <v>30</v>
      </c>
      <c r="I382" s="43">
        <f t="shared" si="378"/>
        <v>54.336500000000001</v>
      </c>
      <c r="J382" s="41" t="s">
        <v>30</v>
      </c>
      <c r="K382" s="42">
        <v>15.840999999999999</v>
      </c>
      <c r="L382" s="41" t="s">
        <v>30</v>
      </c>
      <c r="M382" s="42">
        <v>0.24991327999999999</v>
      </c>
      <c r="N382" s="41" t="s">
        <v>30</v>
      </c>
      <c r="O382" s="42">
        <f t="shared" si="379"/>
        <v>54.08658672</v>
      </c>
      <c r="P382" s="41" t="s">
        <v>30</v>
      </c>
      <c r="Q382" s="42">
        <f t="shared" si="380"/>
        <v>-15.59108672</v>
      </c>
      <c r="R382" s="41" t="s">
        <v>30</v>
      </c>
      <c r="S382" s="93">
        <f t="shared" si="367"/>
        <v>-0.98422364244681526</v>
      </c>
      <c r="T382" s="47" t="s">
        <v>1117</v>
      </c>
    </row>
    <row r="383" spans="1:20" ht="63" x14ac:dyDescent="0.25">
      <c r="A383" s="39" t="s">
        <v>652</v>
      </c>
      <c r="B383" s="40" t="s">
        <v>691</v>
      </c>
      <c r="C383" s="52" t="s">
        <v>692</v>
      </c>
      <c r="D383" s="42">
        <v>0</v>
      </c>
      <c r="E383" s="42">
        <v>11.759741821016949</v>
      </c>
      <c r="F383" s="41" t="s">
        <v>30</v>
      </c>
      <c r="G383" s="43">
        <v>0</v>
      </c>
      <c r="H383" s="41" t="s">
        <v>30</v>
      </c>
      <c r="I383" s="43">
        <f t="shared" si="378"/>
        <v>11.759741821016949</v>
      </c>
      <c r="J383" s="41" t="s">
        <v>30</v>
      </c>
      <c r="K383" s="42">
        <v>11.759741821016949</v>
      </c>
      <c r="L383" s="41" t="s">
        <v>30</v>
      </c>
      <c r="M383" s="42">
        <v>0.11104052999999998</v>
      </c>
      <c r="N383" s="41" t="s">
        <v>30</v>
      </c>
      <c r="O383" s="42">
        <f t="shared" si="379"/>
        <v>11.648701291016948</v>
      </c>
      <c r="P383" s="41" t="s">
        <v>30</v>
      </c>
      <c r="Q383" s="42">
        <f t="shared" si="380"/>
        <v>-11.648701291016948</v>
      </c>
      <c r="R383" s="41" t="s">
        <v>30</v>
      </c>
      <c r="S383" s="93">
        <f t="shared" si="367"/>
        <v>-0.99055757076217865</v>
      </c>
      <c r="T383" s="47" t="s">
        <v>1117</v>
      </c>
    </row>
    <row r="384" spans="1:20" ht="63" x14ac:dyDescent="0.25">
      <c r="A384" s="39" t="s">
        <v>652</v>
      </c>
      <c r="B384" s="40" t="s">
        <v>693</v>
      </c>
      <c r="C384" s="52" t="s">
        <v>694</v>
      </c>
      <c r="D384" s="42">
        <v>0</v>
      </c>
      <c r="E384" s="42">
        <v>10.529608836949151</v>
      </c>
      <c r="F384" s="41" t="s">
        <v>30</v>
      </c>
      <c r="G384" s="43">
        <v>0</v>
      </c>
      <c r="H384" s="41" t="s">
        <v>30</v>
      </c>
      <c r="I384" s="43">
        <f t="shared" si="378"/>
        <v>10.529608836949151</v>
      </c>
      <c r="J384" s="41" t="s">
        <v>30</v>
      </c>
      <c r="K384" s="42">
        <v>10.529608836949151</v>
      </c>
      <c r="L384" s="41" t="s">
        <v>30</v>
      </c>
      <c r="M384" s="42">
        <v>12.213512039999999</v>
      </c>
      <c r="N384" s="41" t="s">
        <v>30</v>
      </c>
      <c r="O384" s="42">
        <f t="shared" si="379"/>
        <v>-1.6839032030508481</v>
      </c>
      <c r="P384" s="41" t="s">
        <v>30</v>
      </c>
      <c r="Q384" s="42">
        <f t="shared" si="380"/>
        <v>1.6839032030508481</v>
      </c>
      <c r="R384" s="41" t="s">
        <v>30</v>
      </c>
      <c r="S384" s="93">
        <f t="shared" si="367"/>
        <v>0.15992077475299094</v>
      </c>
      <c r="T384" s="47" t="s">
        <v>1109</v>
      </c>
    </row>
    <row r="385" spans="1:20" ht="47.25" x14ac:dyDescent="0.25">
      <c r="A385" s="39" t="s">
        <v>652</v>
      </c>
      <c r="B385" s="40" t="s">
        <v>695</v>
      </c>
      <c r="C385" s="52" t="s">
        <v>696</v>
      </c>
      <c r="D385" s="42">
        <v>0</v>
      </c>
      <c r="E385" s="42">
        <v>8.6501901108474577</v>
      </c>
      <c r="F385" s="41" t="s">
        <v>30</v>
      </c>
      <c r="G385" s="43">
        <v>0</v>
      </c>
      <c r="H385" s="41" t="s">
        <v>30</v>
      </c>
      <c r="I385" s="43">
        <f t="shared" si="378"/>
        <v>8.6501901108474577</v>
      </c>
      <c r="J385" s="41" t="s">
        <v>30</v>
      </c>
      <c r="K385" s="42">
        <v>8.6501901108474577</v>
      </c>
      <c r="L385" s="41" t="s">
        <v>30</v>
      </c>
      <c r="M385" s="42">
        <v>9.467484000000001E-2</v>
      </c>
      <c r="N385" s="41" t="s">
        <v>30</v>
      </c>
      <c r="O385" s="42">
        <f t="shared" si="379"/>
        <v>8.555515270847458</v>
      </c>
      <c r="P385" s="41" t="s">
        <v>30</v>
      </c>
      <c r="Q385" s="42">
        <f t="shared" si="380"/>
        <v>-8.555515270847458</v>
      </c>
      <c r="R385" s="41" t="s">
        <v>30</v>
      </c>
      <c r="S385" s="93">
        <f t="shared" si="367"/>
        <v>-0.98905517233878171</v>
      </c>
      <c r="T385" s="47" t="s">
        <v>1117</v>
      </c>
    </row>
    <row r="386" spans="1:20" ht="47.25" x14ac:dyDescent="0.25">
      <c r="A386" s="39" t="s">
        <v>652</v>
      </c>
      <c r="B386" s="40" t="s">
        <v>697</v>
      </c>
      <c r="C386" s="52" t="s">
        <v>698</v>
      </c>
      <c r="D386" s="42">
        <v>0</v>
      </c>
      <c r="E386" s="42">
        <v>14.498004322711859</v>
      </c>
      <c r="F386" s="41" t="s">
        <v>30</v>
      </c>
      <c r="G386" s="43">
        <v>0</v>
      </c>
      <c r="H386" s="41" t="s">
        <v>30</v>
      </c>
      <c r="I386" s="43">
        <f t="shared" si="378"/>
        <v>14.498004322711859</v>
      </c>
      <c r="J386" s="41" t="s">
        <v>30</v>
      </c>
      <c r="K386" s="42">
        <v>14.498004322711857</v>
      </c>
      <c r="L386" s="41" t="s">
        <v>30</v>
      </c>
      <c r="M386" s="42">
        <v>13.410698200000002</v>
      </c>
      <c r="N386" s="41" t="s">
        <v>30</v>
      </c>
      <c r="O386" s="42">
        <f t="shared" si="379"/>
        <v>1.0873061227118566</v>
      </c>
      <c r="P386" s="41" t="s">
        <v>30</v>
      </c>
      <c r="Q386" s="42">
        <f t="shared" si="380"/>
        <v>-1.0873061227118548</v>
      </c>
      <c r="R386" s="41" t="s">
        <v>30</v>
      </c>
      <c r="S386" s="93">
        <f t="shared" si="367"/>
        <v>-7.4996951201658474E-2</v>
      </c>
      <c r="T386" s="47" t="s">
        <v>30</v>
      </c>
    </row>
    <row r="387" spans="1:20" ht="47.25" x14ac:dyDescent="0.25">
      <c r="A387" s="39" t="s">
        <v>652</v>
      </c>
      <c r="B387" s="40" t="s">
        <v>699</v>
      </c>
      <c r="C387" s="52" t="s">
        <v>700</v>
      </c>
      <c r="D387" s="42">
        <v>0</v>
      </c>
      <c r="E387" s="42">
        <v>7.5</v>
      </c>
      <c r="F387" s="41" t="s">
        <v>30</v>
      </c>
      <c r="G387" s="43">
        <v>0</v>
      </c>
      <c r="H387" s="41" t="s">
        <v>30</v>
      </c>
      <c r="I387" s="43">
        <f t="shared" si="378"/>
        <v>7.5</v>
      </c>
      <c r="J387" s="41" t="s">
        <v>30</v>
      </c>
      <c r="K387" s="42">
        <v>1.5</v>
      </c>
      <c r="L387" s="41" t="s">
        <v>30</v>
      </c>
      <c r="M387" s="42">
        <v>1.4994743799999999</v>
      </c>
      <c r="N387" s="41" t="s">
        <v>30</v>
      </c>
      <c r="O387" s="42">
        <f t="shared" si="379"/>
        <v>6.0005256200000003</v>
      </c>
      <c r="P387" s="41" t="s">
        <v>30</v>
      </c>
      <c r="Q387" s="42">
        <f t="shared" si="380"/>
        <v>-5.2562000000011544E-4</v>
      </c>
      <c r="R387" s="41" t="s">
        <v>30</v>
      </c>
      <c r="S387" s="93">
        <f t="shared" si="367"/>
        <v>-3.5041333333341029E-4</v>
      </c>
      <c r="T387" s="30" t="s">
        <v>30</v>
      </c>
    </row>
    <row r="388" spans="1:20" s="31" customFormat="1" ht="47.25" x14ac:dyDescent="0.25">
      <c r="A388" s="32" t="s">
        <v>701</v>
      </c>
      <c r="B388" s="36" t="s">
        <v>200</v>
      </c>
      <c r="C388" s="34" t="s">
        <v>29</v>
      </c>
      <c r="D388" s="35">
        <f>SUM(D389:D409)</f>
        <v>344.27526</v>
      </c>
      <c r="E388" s="35">
        <f t="shared" ref="E388" si="381">SUM(E389:E409)</f>
        <v>1745.2831637777965</v>
      </c>
      <c r="F388" s="27" t="s">
        <v>30</v>
      </c>
      <c r="G388" s="35">
        <f t="shared" ref="G388" si="382">SUM(G389:G409)</f>
        <v>122.30958720000001</v>
      </c>
      <c r="H388" s="27" t="s">
        <v>30</v>
      </c>
      <c r="I388" s="35">
        <f t="shared" ref="I388" si="383">SUM(I389:I409)</f>
        <v>1622.9735765777966</v>
      </c>
      <c r="J388" s="27" t="s">
        <v>30</v>
      </c>
      <c r="K388" s="35">
        <f t="shared" ref="K388" si="384">SUM(K389:K409)</f>
        <v>133.05643173999999</v>
      </c>
      <c r="L388" s="27" t="s">
        <v>30</v>
      </c>
      <c r="M388" s="35">
        <f t="shared" ref="M388" si="385">SUM(M389:M409)</f>
        <v>186.57507967999999</v>
      </c>
      <c r="N388" s="27" t="s">
        <v>30</v>
      </c>
      <c r="O388" s="35">
        <f t="shared" ref="O388" si="386">SUM(O389:O409)</f>
        <v>1541.3675874877972</v>
      </c>
      <c r="P388" s="27" t="s">
        <v>30</v>
      </c>
      <c r="Q388" s="35">
        <f t="shared" ref="Q388" si="387">SUM(Q389:Q409)</f>
        <v>-51.450442649999999</v>
      </c>
      <c r="R388" s="27" t="s">
        <v>30</v>
      </c>
      <c r="S388" s="92">
        <f t="shared" si="367"/>
        <v>-0.38668136502064898</v>
      </c>
      <c r="T388" s="29" t="s">
        <v>30</v>
      </c>
    </row>
    <row r="389" spans="1:20" ht="31.5" x14ac:dyDescent="0.25">
      <c r="A389" s="55" t="s">
        <v>701</v>
      </c>
      <c r="B389" s="62" t="s">
        <v>702</v>
      </c>
      <c r="C389" s="30" t="s">
        <v>703</v>
      </c>
      <c r="D389" s="42">
        <v>0</v>
      </c>
      <c r="E389" s="42">
        <v>9.0368579899999997</v>
      </c>
      <c r="F389" s="41" t="s">
        <v>30</v>
      </c>
      <c r="G389" s="43">
        <v>9.0368579899999997</v>
      </c>
      <c r="H389" s="41" t="s">
        <v>30</v>
      </c>
      <c r="I389" s="43">
        <f t="shared" ref="I389:I409" si="388">E389-G389</f>
        <v>0</v>
      </c>
      <c r="J389" s="41" t="s">
        <v>30</v>
      </c>
      <c r="K389" s="42">
        <v>0</v>
      </c>
      <c r="L389" s="41" t="s">
        <v>30</v>
      </c>
      <c r="M389" s="42">
        <v>0</v>
      </c>
      <c r="N389" s="41" t="s">
        <v>30</v>
      </c>
      <c r="O389" s="42">
        <f t="shared" ref="O389:O409" si="389">I389-M389</f>
        <v>0</v>
      </c>
      <c r="P389" s="41" t="s">
        <v>30</v>
      </c>
      <c r="Q389" s="42">
        <f t="shared" ref="Q389:Q409" si="390">M389-K389</f>
        <v>0</v>
      </c>
      <c r="R389" s="41" t="s">
        <v>30</v>
      </c>
      <c r="S389" s="93">
        <v>0</v>
      </c>
      <c r="T389" s="30" t="s">
        <v>30</v>
      </c>
    </row>
    <row r="390" spans="1:20" ht="31.5" x14ac:dyDescent="0.25">
      <c r="A390" s="55" t="s">
        <v>701</v>
      </c>
      <c r="B390" s="62" t="s">
        <v>704</v>
      </c>
      <c r="C390" s="30" t="s">
        <v>705</v>
      </c>
      <c r="D390" s="42">
        <v>0</v>
      </c>
      <c r="E390" s="42">
        <v>6.4751720000000006</v>
      </c>
      <c r="F390" s="41" t="s">
        <v>30</v>
      </c>
      <c r="G390" s="43">
        <v>7.2664000000000006E-2</v>
      </c>
      <c r="H390" s="41" t="s">
        <v>30</v>
      </c>
      <c r="I390" s="43">
        <f t="shared" si="388"/>
        <v>6.402508000000001</v>
      </c>
      <c r="J390" s="41" t="s">
        <v>30</v>
      </c>
      <c r="K390" s="42">
        <v>0.95250800000000002</v>
      </c>
      <c r="L390" s="41" t="s">
        <v>30</v>
      </c>
      <c r="M390" s="42">
        <v>0.95250612000000001</v>
      </c>
      <c r="N390" s="41" t="s">
        <v>30</v>
      </c>
      <c r="O390" s="42">
        <f t="shared" si="389"/>
        <v>5.4500018800000012</v>
      </c>
      <c r="P390" s="41" t="s">
        <v>30</v>
      </c>
      <c r="Q390" s="42">
        <f t="shared" si="390"/>
        <v>-1.8800000000096517E-6</v>
      </c>
      <c r="R390" s="41" t="s">
        <v>30</v>
      </c>
      <c r="S390" s="93">
        <f t="shared" si="367"/>
        <v>-1.9737367035338829E-6</v>
      </c>
      <c r="T390" s="30" t="s">
        <v>30</v>
      </c>
    </row>
    <row r="391" spans="1:20" ht="31.5" x14ac:dyDescent="0.25">
      <c r="A391" s="39" t="s">
        <v>701</v>
      </c>
      <c r="B391" s="78" t="s">
        <v>706</v>
      </c>
      <c r="C391" s="52" t="s">
        <v>707</v>
      </c>
      <c r="D391" s="42">
        <v>0</v>
      </c>
      <c r="E391" s="42">
        <v>1.2987003100000001</v>
      </c>
      <c r="F391" s="41" t="s">
        <v>30</v>
      </c>
      <c r="G391" s="43">
        <v>0.39870031</v>
      </c>
      <c r="H391" s="41" t="s">
        <v>30</v>
      </c>
      <c r="I391" s="43">
        <f t="shared" si="388"/>
        <v>0.90000000000000013</v>
      </c>
      <c r="J391" s="41" t="s">
        <v>30</v>
      </c>
      <c r="K391" s="42">
        <v>0.9</v>
      </c>
      <c r="L391" s="41" t="s">
        <v>30</v>
      </c>
      <c r="M391" s="42">
        <v>0.78989646999999996</v>
      </c>
      <c r="N391" s="41" t="s">
        <v>30</v>
      </c>
      <c r="O391" s="42">
        <f t="shared" si="389"/>
        <v>0.11010353000000017</v>
      </c>
      <c r="P391" s="41" t="s">
        <v>30</v>
      </c>
      <c r="Q391" s="42">
        <f t="shared" si="390"/>
        <v>-0.11010353000000006</v>
      </c>
      <c r="R391" s="41" t="s">
        <v>30</v>
      </c>
      <c r="S391" s="93">
        <f t="shared" si="367"/>
        <v>-0.12233725555555562</v>
      </c>
      <c r="T391" s="30" t="s">
        <v>1076</v>
      </c>
    </row>
    <row r="392" spans="1:20" ht="31.5" x14ac:dyDescent="0.25">
      <c r="A392" s="55" t="s">
        <v>701</v>
      </c>
      <c r="B392" s="56" t="s">
        <v>708</v>
      </c>
      <c r="C392" s="73" t="s">
        <v>709</v>
      </c>
      <c r="D392" s="42">
        <v>137.65887000000001</v>
      </c>
      <c r="E392" s="42">
        <v>3.9427036099999997</v>
      </c>
      <c r="F392" s="41" t="s">
        <v>30</v>
      </c>
      <c r="G392" s="43">
        <v>1.62174711</v>
      </c>
      <c r="H392" s="41" t="s">
        <v>30</v>
      </c>
      <c r="I392" s="43">
        <f t="shared" si="388"/>
        <v>2.3209564999999994</v>
      </c>
      <c r="J392" s="41" t="s">
        <v>30</v>
      </c>
      <c r="K392" s="42">
        <v>2.3209564999999999</v>
      </c>
      <c r="L392" s="41" t="s">
        <v>30</v>
      </c>
      <c r="M392" s="42">
        <v>2.3209564999999999</v>
      </c>
      <c r="N392" s="41" t="s">
        <v>30</v>
      </c>
      <c r="O392" s="42">
        <f t="shared" si="389"/>
        <v>0</v>
      </c>
      <c r="P392" s="41" t="s">
        <v>30</v>
      </c>
      <c r="Q392" s="42">
        <f t="shared" si="390"/>
        <v>0</v>
      </c>
      <c r="R392" s="41" t="s">
        <v>30</v>
      </c>
      <c r="S392" s="93">
        <f t="shared" si="367"/>
        <v>0</v>
      </c>
      <c r="T392" s="30" t="s">
        <v>30</v>
      </c>
    </row>
    <row r="393" spans="1:20" ht="63" x14ac:dyDescent="0.25">
      <c r="A393" s="39" t="s">
        <v>701</v>
      </c>
      <c r="B393" s="78" t="s">
        <v>710</v>
      </c>
      <c r="C393" s="52" t="s">
        <v>711</v>
      </c>
      <c r="D393" s="50">
        <v>0</v>
      </c>
      <c r="E393" s="50">
        <v>197.9275531101695</v>
      </c>
      <c r="F393" s="41" t="s">
        <v>30</v>
      </c>
      <c r="G393" s="43">
        <v>5.4346819999999996</v>
      </c>
      <c r="H393" s="41" t="s">
        <v>30</v>
      </c>
      <c r="I393" s="43">
        <f t="shared" si="388"/>
        <v>192.49287111016949</v>
      </c>
      <c r="J393" s="41" t="s">
        <v>30</v>
      </c>
      <c r="K393" s="42">
        <v>4.9996350000000005</v>
      </c>
      <c r="L393" s="41" t="s">
        <v>30</v>
      </c>
      <c r="M393" s="42">
        <v>4.8839973299999997</v>
      </c>
      <c r="N393" s="41" t="s">
        <v>30</v>
      </c>
      <c r="O393" s="42">
        <f t="shared" si="389"/>
        <v>187.60887378016949</v>
      </c>
      <c r="P393" s="41" t="s">
        <v>30</v>
      </c>
      <c r="Q393" s="42">
        <f t="shared" si="390"/>
        <v>-0.1156376700000008</v>
      </c>
      <c r="R393" s="41" t="s">
        <v>30</v>
      </c>
      <c r="S393" s="93">
        <f t="shared" si="367"/>
        <v>-2.3129222433237784E-2</v>
      </c>
      <c r="T393" s="30" t="s">
        <v>30</v>
      </c>
    </row>
    <row r="394" spans="1:20" ht="63" x14ac:dyDescent="0.25">
      <c r="A394" s="39" t="s">
        <v>701</v>
      </c>
      <c r="B394" s="78" t="s">
        <v>712</v>
      </c>
      <c r="C394" s="52" t="s">
        <v>713</v>
      </c>
      <c r="D394" s="42">
        <v>0</v>
      </c>
      <c r="E394" s="42">
        <v>230.28545</v>
      </c>
      <c r="F394" s="41" t="s">
        <v>30</v>
      </c>
      <c r="G394" s="43">
        <v>11.700245670000001</v>
      </c>
      <c r="H394" s="41" t="s">
        <v>30</v>
      </c>
      <c r="I394" s="43">
        <f t="shared" si="388"/>
        <v>218.58520433000001</v>
      </c>
      <c r="J394" s="41" t="s">
        <v>30</v>
      </c>
      <c r="K394" s="42">
        <v>4.90306</v>
      </c>
      <c r="L394" s="41" t="s">
        <v>30</v>
      </c>
      <c r="M394" s="42">
        <v>4.8765997599999995</v>
      </c>
      <c r="N394" s="41" t="s">
        <v>30</v>
      </c>
      <c r="O394" s="42">
        <f t="shared" si="389"/>
        <v>213.70860457000001</v>
      </c>
      <c r="P394" s="41" t="s">
        <v>30</v>
      </c>
      <c r="Q394" s="42">
        <f t="shared" si="390"/>
        <v>-2.6460240000000468E-2</v>
      </c>
      <c r="R394" s="41" t="s">
        <v>30</v>
      </c>
      <c r="S394" s="93">
        <f t="shared" si="367"/>
        <v>-5.3966788087440225E-3</v>
      </c>
      <c r="T394" s="30" t="s">
        <v>30</v>
      </c>
    </row>
    <row r="395" spans="1:20" ht="63" x14ac:dyDescent="0.25">
      <c r="A395" s="39" t="s">
        <v>701</v>
      </c>
      <c r="B395" s="78" t="s">
        <v>714</v>
      </c>
      <c r="C395" s="52" t="s">
        <v>715</v>
      </c>
      <c r="D395" s="42">
        <v>0</v>
      </c>
      <c r="E395" s="42">
        <v>171.71531589830511</v>
      </c>
      <c r="F395" s="41" t="s">
        <v>30</v>
      </c>
      <c r="G395" s="43">
        <v>18.551597219999998</v>
      </c>
      <c r="H395" s="41" t="s">
        <v>30</v>
      </c>
      <c r="I395" s="43">
        <f t="shared" si="388"/>
        <v>153.16371867830512</v>
      </c>
      <c r="J395" s="41" t="s">
        <v>30</v>
      </c>
      <c r="K395" s="42">
        <v>0</v>
      </c>
      <c r="L395" s="41" t="s">
        <v>30</v>
      </c>
      <c r="M395" s="42">
        <v>0</v>
      </c>
      <c r="N395" s="41" t="s">
        <v>30</v>
      </c>
      <c r="O395" s="42">
        <f t="shared" si="389"/>
        <v>153.16371867830512</v>
      </c>
      <c r="P395" s="41" t="s">
        <v>30</v>
      </c>
      <c r="Q395" s="42">
        <f t="shared" si="390"/>
        <v>0</v>
      </c>
      <c r="R395" s="41" t="s">
        <v>30</v>
      </c>
      <c r="S395" s="93">
        <v>0</v>
      </c>
      <c r="T395" s="30" t="s">
        <v>30</v>
      </c>
    </row>
    <row r="396" spans="1:20" ht="63" x14ac:dyDescent="0.25">
      <c r="A396" s="39" t="s">
        <v>701</v>
      </c>
      <c r="B396" s="78" t="s">
        <v>716</v>
      </c>
      <c r="C396" s="52" t="s">
        <v>717</v>
      </c>
      <c r="D396" s="42">
        <v>0</v>
      </c>
      <c r="E396" s="42">
        <v>112.42034255932204</v>
      </c>
      <c r="F396" s="41" t="s">
        <v>30</v>
      </c>
      <c r="G396" s="43">
        <v>13.096</v>
      </c>
      <c r="H396" s="41" t="s">
        <v>30</v>
      </c>
      <c r="I396" s="43">
        <f t="shared" si="388"/>
        <v>99.324342559322034</v>
      </c>
      <c r="J396" s="41" t="s">
        <v>30</v>
      </c>
      <c r="K396" s="42">
        <v>9.6317242099999998</v>
      </c>
      <c r="L396" s="41" t="s">
        <v>30</v>
      </c>
      <c r="M396" s="42">
        <v>9.36115633</v>
      </c>
      <c r="N396" s="41" t="s">
        <v>30</v>
      </c>
      <c r="O396" s="42">
        <f t="shared" si="389"/>
        <v>89.963186229322034</v>
      </c>
      <c r="P396" s="41" t="s">
        <v>30</v>
      </c>
      <c r="Q396" s="42">
        <f t="shared" si="390"/>
        <v>-0.27056787999999976</v>
      </c>
      <c r="R396" s="41" t="s">
        <v>30</v>
      </c>
      <c r="S396" s="93">
        <f t="shared" si="367"/>
        <v>-2.809132343294117E-2</v>
      </c>
      <c r="T396" s="30" t="s">
        <v>30</v>
      </c>
    </row>
    <row r="397" spans="1:20" ht="94.5" x14ac:dyDescent="0.25">
      <c r="A397" s="39" t="s">
        <v>701</v>
      </c>
      <c r="B397" s="78" t="s">
        <v>718</v>
      </c>
      <c r="C397" s="52" t="s">
        <v>719</v>
      </c>
      <c r="D397" s="42">
        <v>206.61639</v>
      </c>
      <c r="E397" s="42">
        <v>382.58</v>
      </c>
      <c r="F397" s="41" t="s">
        <v>30</v>
      </c>
      <c r="G397" s="43">
        <v>6.8050562299999999</v>
      </c>
      <c r="H397" s="41" t="s">
        <v>30</v>
      </c>
      <c r="I397" s="43">
        <f t="shared" si="388"/>
        <v>375.77494376999999</v>
      </c>
      <c r="J397" s="41" t="s">
        <v>30</v>
      </c>
      <c r="K397" s="42">
        <v>1.3771680000000002</v>
      </c>
      <c r="L397" s="41" t="s">
        <v>30</v>
      </c>
      <c r="M397" s="42">
        <v>1.0691493599999999</v>
      </c>
      <c r="N397" s="41" t="s">
        <v>30</v>
      </c>
      <c r="O397" s="42">
        <f t="shared" si="389"/>
        <v>374.70579441000001</v>
      </c>
      <c r="P397" s="41" t="s">
        <v>30</v>
      </c>
      <c r="Q397" s="42">
        <f t="shared" si="390"/>
        <v>-0.30801864000000023</v>
      </c>
      <c r="R397" s="41" t="s">
        <v>30</v>
      </c>
      <c r="S397" s="93">
        <f t="shared" si="367"/>
        <v>-0.22366090411627354</v>
      </c>
      <c r="T397" s="30" t="s">
        <v>1083</v>
      </c>
    </row>
    <row r="398" spans="1:20" ht="47.25" x14ac:dyDescent="0.25">
      <c r="A398" s="39" t="s">
        <v>701</v>
      </c>
      <c r="B398" s="78" t="s">
        <v>720</v>
      </c>
      <c r="C398" s="52" t="s">
        <v>721</v>
      </c>
      <c r="D398" s="42">
        <v>0</v>
      </c>
      <c r="E398" s="42">
        <v>25.358000000000001</v>
      </c>
      <c r="F398" s="41" t="s">
        <v>30</v>
      </c>
      <c r="G398" s="43">
        <v>14.058</v>
      </c>
      <c r="H398" s="41" t="s">
        <v>30</v>
      </c>
      <c r="I398" s="43">
        <f t="shared" si="388"/>
        <v>11.3</v>
      </c>
      <c r="J398" s="41" t="s">
        <v>30</v>
      </c>
      <c r="K398" s="42">
        <v>11.299999999999999</v>
      </c>
      <c r="L398" s="41" t="s">
        <v>30</v>
      </c>
      <c r="M398" s="42">
        <v>0.22718628000000002</v>
      </c>
      <c r="N398" s="41" t="s">
        <v>30</v>
      </c>
      <c r="O398" s="42">
        <f t="shared" si="389"/>
        <v>11.072813720000001</v>
      </c>
      <c r="P398" s="41" t="s">
        <v>30</v>
      </c>
      <c r="Q398" s="42">
        <f t="shared" si="390"/>
        <v>-11.072813719999999</v>
      </c>
      <c r="R398" s="41" t="s">
        <v>30</v>
      </c>
      <c r="S398" s="93">
        <f t="shared" si="367"/>
        <v>-0.97989501946902657</v>
      </c>
      <c r="T398" s="30" t="s">
        <v>1123</v>
      </c>
    </row>
    <row r="399" spans="1:20" ht="47.25" x14ac:dyDescent="0.25">
      <c r="A399" s="39" t="s">
        <v>701</v>
      </c>
      <c r="B399" s="78" t="s">
        <v>722</v>
      </c>
      <c r="C399" s="52" t="s">
        <v>723</v>
      </c>
      <c r="D399" s="42">
        <v>0</v>
      </c>
      <c r="E399" s="42">
        <v>66.328821000000005</v>
      </c>
      <c r="F399" s="41" t="s">
        <v>30</v>
      </c>
      <c r="G399" s="43">
        <v>0.1875</v>
      </c>
      <c r="H399" s="41" t="s">
        <v>30</v>
      </c>
      <c r="I399" s="43">
        <f t="shared" si="388"/>
        <v>66.141321000000005</v>
      </c>
      <c r="J399" s="41" t="s">
        <v>30</v>
      </c>
      <c r="K399" s="42">
        <v>31.062920999999999</v>
      </c>
      <c r="L399" s="41" t="s">
        <v>30</v>
      </c>
      <c r="M399" s="42">
        <v>31.062921000000003</v>
      </c>
      <c r="N399" s="41" t="s">
        <v>30</v>
      </c>
      <c r="O399" s="42">
        <f t="shared" si="389"/>
        <v>35.078400000000002</v>
      </c>
      <c r="P399" s="41" t="s">
        <v>30</v>
      </c>
      <c r="Q399" s="42">
        <f t="shared" si="390"/>
        <v>0</v>
      </c>
      <c r="R399" s="41" t="s">
        <v>30</v>
      </c>
      <c r="S399" s="93">
        <f t="shared" si="367"/>
        <v>0</v>
      </c>
      <c r="T399" s="47" t="s">
        <v>30</v>
      </c>
    </row>
    <row r="400" spans="1:20" ht="63" x14ac:dyDescent="0.25">
      <c r="A400" s="39" t="s">
        <v>701</v>
      </c>
      <c r="B400" s="78" t="s">
        <v>724</v>
      </c>
      <c r="C400" s="52" t="s">
        <v>725</v>
      </c>
      <c r="D400" s="42">
        <v>0</v>
      </c>
      <c r="E400" s="42">
        <v>383.59500000000003</v>
      </c>
      <c r="F400" s="41" t="s">
        <v>30</v>
      </c>
      <c r="G400" s="43">
        <v>23.738243239999999</v>
      </c>
      <c r="H400" s="41" t="s">
        <v>30</v>
      </c>
      <c r="I400" s="43">
        <f t="shared" si="388"/>
        <v>359.85675676000005</v>
      </c>
      <c r="J400" s="41" t="s">
        <v>30</v>
      </c>
      <c r="K400" s="42">
        <v>6.7155037499999999</v>
      </c>
      <c r="L400" s="41" t="s">
        <v>30</v>
      </c>
      <c r="M400" s="42">
        <v>6.3587561800000003</v>
      </c>
      <c r="N400" s="41" t="s">
        <v>30</v>
      </c>
      <c r="O400" s="42">
        <f t="shared" si="389"/>
        <v>353.49800058000005</v>
      </c>
      <c r="P400" s="41" t="s">
        <v>30</v>
      </c>
      <c r="Q400" s="42">
        <f t="shared" si="390"/>
        <v>-0.35674756999999957</v>
      </c>
      <c r="R400" s="41" t="s">
        <v>30</v>
      </c>
      <c r="S400" s="93">
        <f t="shared" si="367"/>
        <v>-5.3122979791352151E-2</v>
      </c>
      <c r="T400" s="30" t="s">
        <v>30</v>
      </c>
    </row>
    <row r="401" spans="1:20" ht="47.25" x14ac:dyDescent="0.25">
      <c r="A401" s="55" t="s">
        <v>701</v>
      </c>
      <c r="B401" s="62" t="s">
        <v>726</v>
      </c>
      <c r="C401" s="30" t="s">
        <v>727</v>
      </c>
      <c r="D401" s="42" t="s">
        <v>30</v>
      </c>
      <c r="E401" s="42" t="s">
        <v>30</v>
      </c>
      <c r="F401" s="41" t="s">
        <v>30</v>
      </c>
      <c r="G401" s="42" t="s">
        <v>30</v>
      </c>
      <c r="H401" s="41" t="s">
        <v>30</v>
      </c>
      <c r="I401" s="43" t="s">
        <v>30</v>
      </c>
      <c r="J401" s="41" t="s">
        <v>30</v>
      </c>
      <c r="K401" s="42" t="s">
        <v>30</v>
      </c>
      <c r="L401" s="41" t="s">
        <v>30</v>
      </c>
      <c r="M401" s="42">
        <v>104.96909058999999</v>
      </c>
      <c r="N401" s="41" t="s">
        <v>30</v>
      </c>
      <c r="O401" s="42" t="s">
        <v>30</v>
      </c>
      <c r="P401" s="41" t="s">
        <v>30</v>
      </c>
      <c r="Q401" s="42" t="s">
        <v>30</v>
      </c>
      <c r="R401" s="41" t="s">
        <v>30</v>
      </c>
      <c r="S401" s="41" t="s">
        <v>30</v>
      </c>
      <c r="T401" s="30" t="s">
        <v>1124</v>
      </c>
    </row>
    <row r="402" spans="1:20" ht="47.25" x14ac:dyDescent="0.25">
      <c r="A402" s="39" t="s">
        <v>701</v>
      </c>
      <c r="B402" s="78" t="s">
        <v>728</v>
      </c>
      <c r="C402" s="52" t="s">
        <v>729</v>
      </c>
      <c r="D402" s="42">
        <v>0</v>
      </c>
      <c r="E402" s="42">
        <v>90</v>
      </c>
      <c r="F402" s="41" t="s">
        <v>30</v>
      </c>
      <c r="G402" s="43">
        <v>0</v>
      </c>
      <c r="H402" s="41" t="s">
        <v>30</v>
      </c>
      <c r="I402" s="43">
        <f t="shared" si="388"/>
        <v>90</v>
      </c>
      <c r="J402" s="41" t="s">
        <v>30</v>
      </c>
      <c r="K402" s="42">
        <v>26.86100141</v>
      </c>
      <c r="L402" s="41" t="s">
        <v>30</v>
      </c>
      <c r="M402" s="42">
        <v>3.0725984099999999</v>
      </c>
      <c r="N402" s="41" t="s">
        <v>30</v>
      </c>
      <c r="O402" s="42">
        <f t="shared" si="389"/>
        <v>86.927401590000002</v>
      </c>
      <c r="P402" s="41" t="s">
        <v>30</v>
      </c>
      <c r="Q402" s="42">
        <f t="shared" si="390"/>
        <v>-23.788402999999999</v>
      </c>
      <c r="R402" s="41" t="s">
        <v>30</v>
      </c>
      <c r="S402" s="93">
        <f t="shared" si="367"/>
        <v>-0.88561117424102764</v>
      </c>
      <c r="T402" s="47" t="s">
        <v>1121</v>
      </c>
    </row>
    <row r="403" spans="1:20" ht="31.5" x14ac:dyDescent="0.25">
      <c r="A403" s="55" t="s">
        <v>701</v>
      </c>
      <c r="B403" s="81" t="s">
        <v>730</v>
      </c>
      <c r="C403" s="30" t="s">
        <v>731</v>
      </c>
      <c r="D403" s="42">
        <v>0</v>
      </c>
      <c r="E403" s="42">
        <v>14.980973390000001</v>
      </c>
      <c r="F403" s="41" t="s">
        <v>30</v>
      </c>
      <c r="G403" s="43">
        <v>14.980973390000001</v>
      </c>
      <c r="H403" s="41" t="s">
        <v>30</v>
      </c>
      <c r="I403" s="43">
        <f t="shared" si="388"/>
        <v>0</v>
      </c>
      <c r="J403" s="41" t="s">
        <v>30</v>
      </c>
      <c r="K403" s="42">
        <v>0</v>
      </c>
      <c r="L403" s="41" t="s">
        <v>30</v>
      </c>
      <c r="M403" s="42">
        <v>0</v>
      </c>
      <c r="N403" s="41" t="s">
        <v>30</v>
      </c>
      <c r="O403" s="42">
        <f t="shared" si="389"/>
        <v>0</v>
      </c>
      <c r="P403" s="41" t="s">
        <v>30</v>
      </c>
      <c r="Q403" s="42">
        <f t="shared" si="390"/>
        <v>0</v>
      </c>
      <c r="R403" s="41" t="s">
        <v>30</v>
      </c>
      <c r="S403" s="93">
        <v>0</v>
      </c>
      <c r="T403" s="47" t="s">
        <v>30</v>
      </c>
    </row>
    <row r="404" spans="1:20" ht="31.5" x14ac:dyDescent="0.25">
      <c r="A404" s="55" t="s">
        <v>701</v>
      </c>
      <c r="B404" s="62" t="s">
        <v>732</v>
      </c>
      <c r="C404" s="30" t="s">
        <v>733</v>
      </c>
      <c r="D404" s="42">
        <v>0</v>
      </c>
      <c r="E404" s="42">
        <v>2.6273200399999999</v>
      </c>
      <c r="F404" s="41" t="s">
        <v>30</v>
      </c>
      <c r="G404" s="43">
        <v>2.6273200399999999</v>
      </c>
      <c r="H404" s="41" t="s">
        <v>30</v>
      </c>
      <c r="I404" s="43">
        <f t="shared" si="388"/>
        <v>0</v>
      </c>
      <c r="J404" s="41" t="s">
        <v>30</v>
      </c>
      <c r="K404" s="42">
        <v>0</v>
      </c>
      <c r="L404" s="41" t="s">
        <v>30</v>
      </c>
      <c r="M404" s="42">
        <v>0</v>
      </c>
      <c r="N404" s="41" t="s">
        <v>30</v>
      </c>
      <c r="O404" s="42">
        <f t="shared" si="389"/>
        <v>0</v>
      </c>
      <c r="P404" s="41" t="s">
        <v>30</v>
      </c>
      <c r="Q404" s="42">
        <f t="shared" si="390"/>
        <v>0</v>
      </c>
      <c r="R404" s="41" t="s">
        <v>30</v>
      </c>
      <c r="S404" s="93">
        <v>0</v>
      </c>
      <c r="T404" s="47" t="s">
        <v>30</v>
      </c>
    </row>
    <row r="405" spans="1:20" ht="47.25" x14ac:dyDescent="0.25">
      <c r="A405" s="39" t="s">
        <v>701</v>
      </c>
      <c r="B405" s="78" t="s">
        <v>734</v>
      </c>
      <c r="C405" s="52" t="s">
        <v>735</v>
      </c>
      <c r="D405" s="42">
        <v>0</v>
      </c>
      <c r="E405" s="42">
        <v>1.246</v>
      </c>
      <c r="F405" s="41" t="s">
        <v>30</v>
      </c>
      <c r="G405" s="43">
        <v>0</v>
      </c>
      <c r="H405" s="41" t="s">
        <v>30</v>
      </c>
      <c r="I405" s="43">
        <f t="shared" si="388"/>
        <v>1.246</v>
      </c>
      <c r="J405" s="41" t="s">
        <v>30</v>
      </c>
      <c r="K405" s="42">
        <v>1.246</v>
      </c>
      <c r="L405" s="41" t="s">
        <v>30</v>
      </c>
      <c r="M405" s="42">
        <v>0</v>
      </c>
      <c r="N405" s="41" t="s">
        <v>30</v>
      </c>
      <c r="O405" s="42">
        <f t="shared" si="389"/>
        <v>1.246</v>
      </c>
      <c r="P405" s="41" t="s">
        <v>30</v>
      </c>
      <c r="Q405" s="42">
        <f t="shared" si="390"/>
        <v>-1.246</v>
      </c>
      <c r="R405" s="41" t="s">
        <v>30</v>
      </c>
      <c r="S405" s="93">
        <f t="shared" ref="S405:S468" si="391">Q405/K405</f>
        <v>-1</v>
      </c>
      <c r="T405" s="47" t="s">
        <v>1125</v>
      </c>
    </row>
    <row r="406" spans="1:20" ht="47.25" x14ac:dyDescent="0.25">
      <c r="A406" s="39" t="s">
        <v>701</v>
      </c>
      <c r="B406" s="78" t="s">
        <v>736</v>
      </c>
      <c r="C406" s="52" t="s">
        <v>737</v>
      </c>
      <c r="D406" s="42">
        <v>0</v>
      </c>
      <c r="E406" s="42">
        <v>13.73625187</v>
      </c>
      <c r="F406" s="41" t="s">
        <v>30</v>
      </c>
      <c r="G406" s="43">
        <v>0</v>
      </c>
      <c r="H406" s="41" t="s">
        <v>30</v>
      </c>
      <c r="I406" s="43">
        <f t="shared" si="388"/>
        <v>13.73625187</v>
      </c>
      <c r="J406" s="41" t="s">
        <v>30</v>
      </c>
      <c r="K406" s="42">
        <v>13.73625187</v>
      </c>
      <c r="L406" s="41" t="s">
        <v>30</v>
      </c>
      <c r="M406" s="42">
        <v>0.98625187000000003</v>
      </c>
      <c r="N406" s="41" t="s">
        <v>30</v>
      </c>
      <c r="O406" s="42">
        <f t="shared" si="389"/>
        <v>12.75</v>
      </c>
      <c r="P406" s="41" t="s">
        <v>30</v>
      </c>
      <c r="Q406" s="42">
        <f t="shared" si="390"/>
        <v>-12.75</v>
      </c>
      <c r="R406" s="41" t="s">
        <v>30</v>
      </c>
      <c r="S406" s="93">
        <f t="shared" si="391"/>
        <v>-0.92820080183925746</v>
      </c>
      <c r="T406" s="47" t="s">
        <v>1125</v>
      </c>
    </row>
    <row r="407" spans="1:20" ht="31.5" x14ac:dyDescent="0.25">
      <c r="A407" s="39" t="s">
        <v>701</v>
      </c>
      <c r="B407" s="78" t="s">
        <v>738</v>
      </c>
      <c r="C407" s="52" t="s">
        <v>739</v>
      </c>
      <c r="D407" s="43">
        <v>0</v>
      </c>
      <c r="E407" s="42">
        <v>12.744</v>
      </c>
      <c r="F407" s="41" t="s">
        <v>30</v>
      </c>
      <c r="G407" s="43">
        <v>0</v>
      </c>
      <c r="H407" s="41" t="s">
        <v>30</v>
      </c>
      <c r="I407" s="43">
        <f t="shared" si="388"/>
        <v>12.744</v>
      </c>
      <c r="J407" s="41" t="s">
        <v>30</v>
      </c>
      <c r="K407" s="42">
        <v>12.744</v>
      </c>
      <c r="L407" s="41" t="s">
        <v>30</v>
      </c>
      <c r="M407" s="42">
        <v>11.553251899999999</v>
      </c>
      <c r="N407" s="41" t="s">
        <v>30</v>
      </c>
      <c r="O407" s="42">
        <f t="shared" si="389"/>
        <v>1.1907481000000004</v>
      </c>
      <c r="P407" s="41" t="s">
        <v>30</v>
      </c>
      <c r="Q407" s="42">
        <f t="shared" si="390"/>
        <v>-1.1907481000000004</v>
      </c>
      <c r="R407" s="41" t="s">
        <v>30</v>
      </c>
      <c r="S407" s="93">
        <f t="shared" si="391"/>
        <v>-9.3435977715003171E-2</v>
      </c>
      <c r="T407" s="47" t="s">
        <v>30</v>
      </c>
    </row>
    <row r="408" spans="1:20" ht="31.5" x14ac:dyDescent="0.25">
      <c r="A408" s="39" t="s">
        <v>701</v>
      </c>
      <c r="B408" s="78" t="s">
        <v>740</v>
      </c>
      <c r="C408" s="52" t="s">
        <v>741</v>
      </c>
      <c r="D408" s="42">
        <v>0</v>
      </c>
      <c r="E408" s="42">
        <v>3.9057020000000002</v>
      </c>
      <c r="F408" s="41" t="s">
        <v>30</v>
      </c>
      <c r="G408" s="43">
        <v>0</v>
      </c>
      <c r="H408" s="41" t="s">
        <v>30</v>
      </c>
      <c r="I408" s="43">
        <f t="shared" si="388"/>
        <v>3.9057020000000002</v>
      </c>
      <c r="J408" s="41" t="s">
        <v>30</v>
      </c>
      <c r="K408" s="42">
        <v>3.9057020000000002</v>
      </c>
      <c r="L408" s="41" t="s">
        <v>30</v>
      </c>
      <c r="M408" s="42">
        <v>3.6907895799999997</v>
      </c>
      <c r="N408" s="41" t="s">
        <v>30</v>
      </c>
      <c r="O408" s="42">
        <f t="shared" si="389"/>
        <v>0.21491242000000055</v>
      </c>
      <c r="P408" s="41" t="s">
        <v>30</v>
      </c>
      <c r="Q408" s="42">
        <f t="shared" si="390"/>
        <v>-0.21491242000000055</v>
      </c>
      <c r="R408" s="41" t="s">
        <v>30</v>
      </c>
      <c r="S408" s="93">
        <f t="shared" si="391"/>
        <v>-5.5025298909133505E-2</v>
      </c>
      <c r="T408" s="30" t="s">
        <v>30</v>
      </c>
    </row>
    <row r="409" spans="1:20" ht="31.5" x14ac:dyDescent="0.25">
      <c r="A409" s="39" t="s">
        <v>701</v>
      </c>
      <c r="B409" s="78" t="s">
        <v>742</v>
      </c>
      <c r="C409" s="52" t="s">
        <v>743</v>
      </c>
      <c r="D409" s="42">
        <v>0</v>
      </c>
      <c r="E409" s="42">
        <v>15.079000000000001</v>
      </c>
      <c r="F409" s="41" t="s">
        <v>30</v>
      </c>
      <c r="G409" s="42">
        <v>0</v>
      </c>
      <c r="H409" s="41" t="s">
        <v>30</v>
      </c>
      <c r="I409" s="43">
        <f t="shared" si="388"/>
        <v>15.079000000000001</v>
      </c>
      <c r="J409" s="41" t="s">
        <v>30</v>
      </c>
      <c r="K409" s="42">
        <v>0.4</v>
      </c>
      <c r="L409" s="41" t="s">
        <v>30</v>
      </c>
      <c r="M409" s="42">
        <v>0.39997199999999999</v>
      </c>
      <c r="N409" s="41" t="s">
        <v>30</v>
      </c>
      <c r="O409" s="42">
        <f t="shared" si="389"/>
        <v>14.679028000000001</v>
      </c>
      <c r="P409" s="41" t="s">
        <v>30</v>
      </c>
      <c r="Q409" s="42">
        <f t="shared" si="390"/>
        <v>-2.8000000000028002E-5</v>
      </c>
      <c r="R409" s="41" t="s">
        <v>30</v>
      </c>
      <c r="S409" s="93">
        <f t="shared" si="391"/>
        <v>-7.0000000000070006E-5</v>
      </c>
      <c r="T409" s="30" t="s">
        <v>30</v>
      </c>
    </row>
    <row r="410" spans="1:20" s="31" customFormat="1" ht="63" x14ac:dyDescent="0.25">
      <c r="A410" s="32" t="s">
        <v>744</v>
      </c>
      <c r="B410" s="36" t="s">
        <v>232</v>
      </c>
      <c r="C410" s="34" t="s">
        <v>29</v>
      </c>
      <c r="D410" s="35">
        <f t="shared" ref="D410:E410" si="392">D411</f>
        <v>0</v>
      </c>
      <c r="E410" s="35">
        <f t="shared" si="392"/>
        <v>0</v>
      </c>
      <c r="F410" s="27" t="s">
        <v>30</v>
      </c>
      <c r="G410" s="35">
        <f t="shared" ref="G410" si="393">G411</f>
        <v>0</v>
      </c>
      <c r="H410" s="27" t="s">
        <v>30</v>
      </c>
      <c r="I410" s="35">
        <f t="shared" ref="I410" si="394">I411</f>
        <v>0</v>
      </c>
      <c r="J410" s="27" t="s">
        <v>30</v>
      </c>
      <c r="K410" s="35">
        <f t="shared" ref="K410" si="395">K411</f>
        <v>0</v>
      </c>
      <c r="L410" s="27" t="s">
        <v>30</v>
      </c>
      <c r="M410" s="35">
        <f t="shared" ref="M410" si="396">M411</f>
        <v>0</v>
      </c>
      <c r="N410" s="27" t="s">
        <v>30</v>
      </c>
      <c r="O410" s="35">
        <f t="shared" ref="O410" si="397">O411</f>
        <v>0</v>
      </c>
      <c r="P410" s="27" t="s">
        <v>30</v>
      </c>
      <c r="Q410" s="35">
        <f t="shared" ref="Q410" si="398">Q411</f>
        <v>0</v>
      </c>
      <c r="R410" s="27" t="s">
        <v>30</v>
      </c>
      <c r="S410" s="92">
        <v>0</v>
      </c>
      <c r="T410" s="46" t="s">
        <v>30</v>
      </c>
    </row>
    <row r="411" spans="1:20" s="31" customFormat="1" x14ac:dyDescent="0.25">
      <c r="A411" s="32" t="s">
        <v>745</v>
      </c>
      <c r="B411" s="36" t="s">
        <v>746</v>
      </c>
      <c r="C411" s="34" t="s">
        <v>29</v>
      </c>
      <c r="D411" s="35">
        <f t="shared" ref="D411:E411" si="399">SUM(D412:D413)</f>
        <v>0</v>
      </c>
      <c r="E411" s="35">
        <f t="shared" si="399"/>
        <v>0</v>
      </c>
      <c r="F411" s="27" t="s">
        <v>30</v>
      </c>
      <c r="G411" s="35">
        <f t="shared" ref="G411" si="400">SUM(G412:G413)</f>
        <v>0</v>
      </c>
      <c r="H411" s="27" t="s">
        <v>30</v>
      </c>
      <c r="I411" s="35">
        <f t="shared" ref="I411" si="401">SUM(I412:I413)</f>
        <v>0</v>
      </c>
      <c r="J411" s="27" t="s">
        <v>30</v>
      </c>
      <c r="K411" s="35">
        <f t="shared" ref="K411" si="402">SUM(K412:K413)</f>
        <v>0</v>
      </c>
      <c r="L411" s="27" t="s">
        <v>30</v>
      </c>
      <c r="M411" s="35">
        <f t="shared" ref="M411" si="403">SUM(M412:M413)</f>
        <v>0</v>
      </c>
      <c r="N411" s="27" t="s">
        <v>30</v>
      </c>
      <c r="O411" s="35">
        <f t="shared" ref="O411" si="404">SUM(O412:O413)</f>
        <v>0</v>
      </c>
      <c r="P411" s="27" t="s">
        <v>30</v>
      </c>
      <c r="Q411" s="35">
        <f t="shared" ref="Q411" si="405">SUM(Q412:Q413)</f>
        <v>0</v>
      </c>
      <c r="R411" s="27" t="s">
        <v>30</v>
      </c>
      <c r="S411" s="92">
        <v>0</v>
      </c>
      <c r="T411" s="46" t="s">
        <v>30</v>
      </c>
    </row>
    <row r="412" spans="1:20" s="31" customFormat="1" ht="63" x14ac:dyDescent="0.25">
      <c r="A412" s="32" t="s">
        <v>747</v>
      </c>
      <c r="B412" s="36" t="s">
        <v>236</v>
      </c>
      <c r="C412" s="34" t="s">
        <v>29</v>
      </c>
      <c r="D412" s="35">
        <v>0</v>
      </c>
      <c r="E412" s="35">
        <v>0</v>
      </c>
      <c r="F412" s="27" t="s">
        <v>30</v>
      </c>
      <c r="G412" s="35">
        <v>0</v>
      </c>
      <c r="H412" s="27" t="s">
        <v>30</v>
      </c>
      <c r="I412" s="35">
        <v>0</v>
      </c>
      <c r="J412" s="27" t="s">
        <v>30</v>
      </c>
      <c r="K412" s="35">
        <v>0</v>
      </c>
      <c r="L412" s="27" t="s">
        <v>30</v>
      </c>
      <c r="M412" s="35">
        <v>0</v>
      </c>
      <c r="N412" s="27" t="s">
        <v>30</v>
      </c>
      <c r="O412" s="35">
        <v>0</v>
      </c>
      <c r="P412" s="27" t="s">
        <v>30</v>
      </c>
      <c r="Q412" s="35">
        <v>0</v>
      </c>
      <c r="R412" s="27" t="s">
        <v>30</v>
      </c>
      <c r="S412" s="92">
        <v>0</v>
      </c>
      <c r="T412" s="46" t="s">
        <v>30</v>
      </c>
    </row>
    <row r="413" spans="1:20" s="31" customFormat="1" ht="63" x14ac:dyDescent="0.25">
      <c r="A413" s="32" t="s">
        <v>748</v>
      </c>
      <c r="B413" s="36" t="s">
        <v>238</v>
      </c>
      <c r="C413" s="34" t="s">
        <v>29</v>
      </c>
      <c r="D413" s="35">
        <f t="shared" ref="D413:E413" si="406">SUM(D414:D414)</f>
        <v>0</v>
      </c>
      <c r="E413" s="35">
        <f t="shared" si="406"/>
        <v>0</v>
      </c>
      <c r="F413" s="27" t="s">
        <v>30</v>
      </c>
      <c r="G413" s="35">
        <f t="shared" ref="G413" si="407">SUM(G414:G414)</f>
        <v>0</v>
      </c>
      <c r="H413" s="27" t="s">
        <v>30</v>
      </c>
      <c r="I413" s="35">
        <f t="shared" ref="I413" si="408">SUM(I414:I414)</f>
        <v>0</v>
      </c>
      <c r="J413" s="27" t="s">
        <v>30</v>
      </c>
      <c r="K413" s="35">
        <f t="shared" ref="K413" si="409">SUM(K414:K414)</f>
        <v>0</v>
      </c>
      <c r="L413" s="27" t="s">
        <v>30</v>
      </c>
      <c r="M413" s="35">
        <f t="shared" ref="M413" si="410">SUM(M414:M414)</f>
        <v>0</v>
      </c>
      <c r="N413" s="27" t="s">
        <v>30</v>
      </c>
      <c r="O413" s="35">
        <f t="shared" ref="O413" si="411">SUM(O414:O414)</f>
        <v>0</v>
      </c>
      <c r="P413" s="27" t="s">
        <v>30</v>
      </c>
      <c r="Q413" s="35">
        <f t="shared" ref="Q413" si="412">SUM(Q414:Q414)</f>
        <v>0</v>
      </c>
      <c r="R413" s="27" t="s">
        <v>30</v>
      </c>
      <c r="S413" s="92">
        <v>0</v>
      </c>
      <c r="T413" s="46" t="s">
        <v>30</v>
      </c>
    </row>
    <row r="414" spans="1:20" s="31" customFormat="1" ht="31.5" x14ac:dyDescent="0.25">
      <c r="A414" s="32" t="s">
        <v>749</v>
      </c>
      <c r="B414" s="36" t="s">
        <v>242</v>
      </c>
      <c r="C414" s="34" t="s">
        <v>29</v>
      </c>
      <c r="D414" s="35">
        <v>0</v>
      </c>
      <c r="E414" s="35">
        <v>0</v>
      </c>
      <c r="F414" s="27" t="s">
        <v>30</v>
      </c>
      <c r="G414" s="35">
        <v>0</v>
      </c>
      <c r="H414" s="27" t="s">
        <v>30</v>
      </c>
      <c r="I414" s="35">
        <v>0</v>
      </c>
      <c r="J414" s="27" t="s">
        <v>30</v>
      </c>
      <c r="K414" s="35">
        <v>0</v>
      </c>
      <c r="L414" s="27" t="s">
        <v>30</v>
      </c>
      <c r="M414" s="35">
        <v>0</v>
      </c>
      <c r="N414" s="27" t="s">
        <v>30</v>
      </c>
      <c r="O414" s="35">
        <v>0</v>
      </c>
      <c r="P414" s="27" t="s">
        <v>30</v>
      </c>
      <c r="Q414" s="35">
        <v>0</v>
      </c>
      <c r="R414" s="27" t="s">
        <v>30</v>
      </c>
      <c r="S414" s="92">
        <v>0</v>
      </c>
      <c r="T414" s="46" t="s">
        <v>30</v>
      </c>
    </row>
    <row r="415" spans="1:20" s="31" customFormat="1" ht="63" x14ac:dyDescent="0.25">
      <c r="A415" s="32" t="s">
        <v>750</v>
      </c>
      <c r="B415" s="36" t="s">
        <v>236</v>
      </c>
      <c r="C415" s="34" t="s">
        <v>29</v>
      </c>
      <c r="D415" s="35">
        <v>0</v>
      </c>
      <c r="E415" s="35">
        <v>0</v>
      </c>
      <c r="F415" s="27" t="s">
        <v>30</v>
      </c>
      <c r="G415" s="35">
        <v>0</v>
      </c>
      <c r="H415" s="27" t="s">
        <v>30</v>
      </c>
      <c r="I415" s="35">
        <v>0</v>
      </c>
      <c r="J415" s="27" t="s">
        <v>30</v>
      </c>
      <c r="K415" s="35">
        <v>0</v>
      </c>
      <c r="L415" s="27" t="s">
        <v>30</v>
      </c>
      <c r="M415" s="35">
        <v>0</v>
      </c>
      <c r="N415" s="27" t="s">
        <v>30</v>
      </c>
      <c r="O415" s="35">
        <v>0</v>
      </c>
      <c r="P415" s="27" t="s">
        <v>30</v>
      </c>
      <c r="Q415" s="35">
        <v>0</v>
      </c>
      <c r="R415" s="27" t="s">
        <v>30</v>
      </c>
      <c r="S415" s="92">
        <v>0</v>
      </c>
      <c r="T415" s="46" t="s">
        <v>30</v>
      </c>
    </row>
    <row r="416" spans="1:20" s="31" customFormat="1" ht="63" x14ac:dyDescent="0.25">
      <c r="A416" s="32" t="s">
        <v>751</v>
      </c>
      <c r="B416" s="36" t="s">
        <v>238</v>
      </c>
      <c r="C416" s="34" t="s">
        <v>29</v>
      </c>
      <c r="D416" s="35">
        <v>0</v>
      </c>
      <c r="E416" s="35">
        <v>0</v>
      </c>
      <c r="F416" s="27" t="s">
        <v>30</v>
      </c>
      <c r="G416" s="35">
        <v>0</v>
      </c>
      <c r="H416" s="27" t="s">
        <v>30</v>
      </c>
      <c r="I416" s="35">
        <v>0</v>
      </c>
      <c r="J416" s="27" t="s">
        <v>30</v>
      </c>
      <c r="K416" s="35">
        <v>0</v>
      </c>
      <c r="L416" s="27" t="s">
        <v>30</v>
      </c>
      <c r="M416" s="35">
        <v>0</v>
      </c>
      <c r="N416" s="27" t="s">
        <v>30</v>
      </c>
      <c r="O416" s="35">
        <v>0</v>
      </c>
      <c r="P416" s="27" t="s">
        <v>30</v>
      </c>
      <c r="Q416" s="35">
        <v>0</v>
      </c>
      <c r="R416" s="27" t="s">
        <v>30</v>
      </c>
      <c r="S416" s="92">
        <v>0</v>
      </c>
      <c r="T416" s="46" t="s">
        <v>30</v>
      </c>
    </row>
    <row r="417" spans="1:20" s="31" customFormat="1" ht="31.5" x14ac:dyDescent="0.25">
      <c r="A417" s="32" t="s">
        <v>752</v>
      </c>
      <c r="B417" s="33" t="s">
        <v>246</v>
      </c>
      <c r="C417" s="34" t="s">
        <v>29</v>
      </c>
      <c r="D417" s="35">
        <f t="shared" ref="D417:E417" si="413">SUM(D419:D421,D418)</f>
        <v>2150.1225508474577</v>
      </c>
      <c r="E417" s="35">
        <f t="shared" si="413"/>
        <v>2087.6257625099997</v>
      </c>
      <c r="F417" s="27" t="s">
        <v>30</v>
      </c>
      <c r="G417" s="35">
        <f t="shared" ref="G417" si="414">SUM(G419:G421,G418)</f>
        <v>1490.1989416400002</v>
      </c>
      <c r="H417" s="27" t="s">
        <v>30</v>
      </c>
      <c r="I417" s="35">
        <f t="shared" ref="I417" si="415">SUM(I419:I421,I418)</f>
        <v>597.4268208699998</v>
      </c>
      <c r="J417" s="27" t="s">
        <v>30</v>
      </c>
      <c r="K417" s="35">
        <f t="shared" ref="K417" si="416">SUM(K419:K421,K418)</f>
        <v>102.73937252</v>
      </c>
      <c r="L417" s="27" t="s">
        <v>30</v>
      </c>
      <c r="M417" s="35">
        <f t="shared" ref="M417" si="417">SUM(M419:M421,M418)</f>
        <v>73.946243999999993</v>
      </c>
      <c r="N417" s="27" t="s">
        <v>30</v>
      </c>
      <c r="O417" s="35">
        <f t="shared" ref="O417" si="418">SUM(O419:O421,O418)</f>
        <v>523.48057686999982</v>
      </c>
      <c r="P417" s="27" t="s">
        <v>30</v>
      </c>
      <c r="Q417" s="35">
        <f t="shared" ref="Q417" si="419">SUM(Q419:Q421,Q418)</f>
        <v>-28.793128520000014</v>
      </c>
      <c r="R417" s="27" t="s">
        <v>30</v>
      </c>
      <c r="S417" s="92">
        <f t="shared" si="391"/>
        <v>-0.28025408189440648</v>
      </c>
      <c r="T417" s="46" t="s">
        <v>30</v>
      </c>
    </row>
    <row r="418" spans="1:20" s="31" customFormat="1" ht="47.25" x14ac:dyDescent="0.25">
      <c r="A418" s="32" t="s">
        <v>753</v>
      </c>
      <c r="B418" s="33" t="s">
        <v>248</v>
      </c>
      <c r="C418" s="34" t="s">
        <v>29</v>
      </c>
      <c r="D418" s="35">
        <v>0</v>
      </c>
      <c r="E418" s="35">
        <v>0</v>
      </c>
      <c r="F418" s="27" t="s">
        <v>30</v>
      </c>
      <c r="G418" s="35">
        <v>0</v>
      </c>
      <c r="H418" s="27" t="s">
        <v>30</v>
      </c>
      <c r="I418" s="35">
        <v>0</v>
      </c>
      <c r="J418" s="27" t="s">
        <v>30</v>
      </c>
      <c r="K418" s="35">
        <v>0</v>
      </c>
      <c r="L418" s="27" t="s">
        <v>30</v>
      </c>
      <c r="M418" s="35">
        <v>0</v>
      </c>
      <c r="N418" s="27" t="s">
        <v>30</v>
      </c>
      <c r="O418" s="35">
        <v>0</v>
      </c>
      <c r="P418" s="27" t="s">
        <v>30</v>
      </c>
      <c r="Q418" s="35">
        <v>0</v>
      </c>
      <c r="R418" s="27" t="s">
        <v>30</v>
      </c>
      <c r="S418" s="92">
        <v>0</v>
      </c>
      <c r="T418" s="46" t="s">
        <v>30</v>
      </c>
    </row>
    <row r="419" spans="1:20" s="31" customFormat="1" ht="31.5" x14ac:dyDescent="0.25">
      <c r="A419" s="32" t="s">
        <v>754</v>
      </c>
      <c r="B419" s="33" t="s">
        <v>250</v>
      </c>
      <c r="C419" s="34" t="s">
        <v>29</v>
      </c>
      <c r="D419" s="35">
        <v>0</v>
      </c>
      <c r="E419" s="35">
        <v>0</v>
      </c>
      <c r="F419" s="27" t="s">
        <v>30</v>
      </c>
      <c r="G419" s="35">
        <v>0</v>
      </c>
      <c r="H419" s="27" t="s">
        <v>30</v>
      </c>
      <c r="I419" s="35">
        <v>0</v>
      </c>
      <c r="J419" s="27" t="s">
        <v>30</v>
      </c>
      <c r="K419" s="35">
        <v>0</v>
      </c>
      <c r="L419" s="27" t="s">
        <v>30</v>
      </c>
      <c r="M419" s="35">
        <v>0</v>
      </c>
      <c r="N419" s="27" t="s">
        <v>30</v>
      </c>
      <c r="O419" s="35">
        <v>0</v>
      </c>
      <c r="P419" s="27" t="s">
        <v>30</v>
      </c>
      <c r="Q419" s="35">
        <v>0</v>
      </c>
      <c r="R419" s="27" t="s">
        <v>30</v>
      </c>
      <c r="S419" s="92">
        <v>0</v>
      </c>
      <c r="T419" s="46" t="s">
        <v>30</v>
      </c>
    </row>
    <row r="420" spans="1:20" s="31" customFormat="1" ht="31.5" x14ac:dyDescent="0.25">
      <c r="A420" s="32" t="s">
        <v>755</v>
      </c>
      <c r="B420" s="33" t="s">
        <v>254</v>
      </c>
      <c r="C420" s="34" t="s">
        <v>29</v>
      </c>
      <c r="D420" s="35">
        <v>0</v>
      </c>
      <c r="E420" s="35">
        <v>0</v>
      </c>
      <c r="F420" s="27" t="s">
        <v>30</v>
      </c>
      <c r="G420" s="35">
        <v>0</v>
      </c>
      <c r="H420" s="27" t="s">
        <v>30</v>
      </c>
      <c r="I420" s="35">
        <v>0</v>
      </c>
      <c r="J420" s="27" t="s">
        <v>30</v>
      </c>
      <c r="K420" s="35">
        <v>0</v>
      </c>
      <c r="L420" s="27" t="s">
        <v>30</v>
      </c>
      <c r="M420" s="35">
        <v>0</v>
      </c>
      <c r="N420" s="27" t="s">
        <v>30</v>
      </c>
      <c r="O420" s="35">
        <v>0</v>
      </c>
      <c r="P420" s="27" t="s">
        <v>30</v>
      </c>
      <c r="Q420" s="35">
        <v>0</v>
      </c>
      <c r="R420" s="27" t="s">
        <v>30</v>
      </c>
      <c r="S420" s="92">
        <v>0</v>
      </c>
      <c r="T420" s="46" t="s">
        <v>30</v>
      </c>
    </row>
    <row r="421" spans="1:20" s="31" customFormat="1" ht="31.5" x14ac:dyDescent="0.25">
      <c r="A421" s="32" t="s">
        <v>756</v>
      </c>
      <c r="B421" s="33" t="s">
        <v>260</v>
      </c>
      <c r="C421" s="34" t="s">
        <v>29</v>
      </c>
      <c r="D421" s="35">
        <f>SUM(D422:D423)</f>
        <v>2150.1225508474577</v>
      </c>
      <c r="E421" s="35">
        <f t="shared" ref="E421" si="420">SUM(E422:E423)</f>
        <v>2087.6257625099997</v>
      </c>
      <c r="F421" s="27" t="s">
        <v>30</v>
      </c>
      <c r="G421" s="35">
        <f t="shared" ref="G421" si="421">SUM(G422:G423)</f>
        <v>1490.1989416400002</v>
      </c>
      <c r="H421" s="27" t="s">
        <v>30</v>
      </c>
      <c r="I421" s="35">
        <f t="shared" ref="I421" si="422">SUM(I422:I423)</f>
        <v>597.4268208699998</v>
      </c>
      <c r="J421" s="27" t="s">
        <v>30</v>
      </c>
      <c r="K421" s="35">
        <f t="shared" ref="K421" si="423">SUM(K422:K423)</f>
        <v>102.73937252</v>
      </c>
      <c r="L421" s="27" t="s">
        <v>30</v>
      </c>
      <c r="M421" s="35">
        <f t="shared" ref="M421" si="424">SUM(M422:M423)</f>
        <v>73.946243999999993</v>
      </c>
      <c r="N421" s="27" t="s">
        <v>30</v>
      </c>
      <c r="O421" s="35">
        <f t="shared" ref="O421" si="425">SUM(O422:O423)</f>
        <v>523.48057686999982</v>
      </c>
      <c r="P421" s="27" t="s">
        <v>30</v>
      </c>
      <c r="Q421" s="35">
        <f t="shared" ref="Q421" si="426">SUM(Q422:Q423)</f>
        <v>-28.793128520000014</v>
      </c>
      <c r="R421" s="27" t="s">
        <v>30</v>
      </c>
      <c r="S421" s="92">
        <f t="shared" si="391"/>
        <v>-0.28025408189440648</v>
      </c>
      <c r="T421" s="46" t="s">
        <v>30</v>
      </c>
    </row>
    <row r="422" spans="1:20" ht="78.75" x14ac:dyDescent="0.25">
      <c r="A422" s="39" t="s">
        <v>756</v>
      </c>
      <c r="B422" s="40" t="s">
        <v>757</v>
      </c>
      <c r="C422" s="30" t="s">
        <v>758</v>
      </c>
      <c r="D422" s="42">
        <v>1808.63</v>
      </c>
      <c r="E422" s="42">
        <v>1604.1471116299999</v>
      </c>
      <c r="F422" s="41" t="s">
        <v>30</v>
      </c>
      <c r="G422" s="43">
        <v>1189.4450656500001</v>
      </c>
      <c r="H422" s="41" t="s">
        <v>30</v>
      </c>
      <c r="I422" s="43">
        <f t="shared" ref="I422:I423" si="427">E422-G422</f>
        <v>414.70204597999987</v>
      </c>
      <c r="J422" s="41" t="s">
        <v>30</v>
      </c>
      <c r="K422" s="42">
        <v>71.869157630000004</v>
      </c>
      <c r="L422" s="41" t="s">
        <v>30</v>
      </c>
      <c r="M422" s="42">
        <v>58.29964635999999</v>
      </c>
      <c r="N422" s="41" t="s">
        <v>30</v>
      </c>
      <c r="O422" s="42">
        <f t="shared" ref="O422:O423" si="428">I422-M422</f>
        <v>356.40239961999987</v>
      </c>
      <c r="P422" s="41" t="s">
        <v>30</v>
      </c>
      <c r="Q422" s="42">
        <f t="shared" ref="Q422:Q423" si="429">M422-K422</f>
        <v>-13.569511270000014</v>
      </c>
      <c r="R422" s="41" t="s">
        <v>30</v>
      </c>
      <c r="S422" s="93">
        <f t="shared" si="391"/>
        <v>-0.18880854760896429</v>
      </c>
      <c r="T422" s="47" t="s">
        <v>1126</v>
      </c>
    </row>
    <row r="423" spans="1:20" ht="47.25" x14ac:dyDescent="0.25">
      <c r="A423" s="39" t="s">
        <v>756</v>
      </c>
      <c r="B423" s="40" t="s">
        <v>759</v>
      </c>
      <c r="C423" s="30" t="s">
        <v>760</v>
      </c>
      <c r="D423" s="42">
        <v>341.49255084745766</v>
      </c>
      <c r="E423" s="42">
        <v>483.47865087999998</v>
      </c>
      <c r="F423" s="41" t="s">
        <v>30</v>
      </c>
      <c r="G423" s="43">
        <v>300.75387598999998</v>
      </c>
      <c r="H423" s="41" t="s">
        <v>30</v>
      </c>
      <c r="I423" s="43">
        <f t="shared" si="427"/>
        <v>182.72477488999999</v>
      </c>
      <c r="J423" s="41" t="s">
        <v>30</v>
      </c>
      <c r="K423" s="42">
        <v>30.87021489</v>
      </c>
      <c r="L423" s="41" t="s">
        <v>30</v>
      </c>
      <c r="M423" s="42">
        <v>15.64659764</v>
      </c>
      <c r="N423" s="41" t="s">
        <v>30</v>
      </c>
      <c r="O423" s="42">
        <f t="shared" si="428"/>
        <v>167.07817724999998</v>
      </c>
      <c r="P423" s="41" t="s">
        <v>30</v>
      </c>
      <c r="Q423" s="42">
        <f t="shared" si="429"/>
        <v>-15.22361725</v>
      </c>
      <c r="R423" s="41" t="s">
        <v>30</v>
      </c>
      <c r="S423" s="93">
        <f t="shared" si="391"/>
        <v>-0.49314905335924603</v>
      </c>
      <c r="T423" s="47" t="s">
        <v>1127</v>
      </c>
    </row>
    <row r="424" spans="1:20" s="31" customFormat="1" ht="47.25" x14ac:dyDescent="0.25">
      <c r="A424" s="34" t="s">
        <v>761</v>
      </c>
      <c r="B424" s="36" t="s">
        <v>276</v>
      </c>
      <c r="C424" s="34" t="s">
        <v>29</v>
      </c>
      <c r="D424" s="35">
        <v>0</v>
      </c>
      <c r="E424" s="35">
        <v>0</v>
      </c>
      <c r="F424" s="27" t="s">
        <v>30</v>
      </c>
      <c r="G424" s="35">
        <v>0</v>
      </c>
      <c r="H424" s="27" t="s">
        <v>30</v>
      </c>
      <c r="I424" s="35">
        <v>0</v>
      </c>
      <c r="J424" s="27" t="s">
        <v>30</v>
      </c>
      <c r="K424" s="35">
        <v>0</v>
      </c>
      <c r="L424" s="27" t="s">
        <v>30</v>
      </c>
      <c r="M424" s="35">
        <v>0</v>
      </c>
      <c r="N424" s="27" t="s">
        <v>30</v>
      </c>
      <c r="O424" s="35">
        <v>0</v>
      </c>
      <c r="P424" s="27" t="s">
        <v>30</v>
      </c>
      <c r="Q424" s="35">
        <v>0</v>
      </c>
      <c r="R424" s="27" t="s">
        <v>30</v>
      </c>
      <c r="S424" s="92">
        <v>0</v>
      </c>
      <c r="T424" s="46" t="s">
        <v>30</v>
      </c>
    </row>
    <row r="425" spans="1:20" s="31" customFormat="1" ht="31.5" x14ac:dyDescent="0.25">
      <c r="A425" s="32" t="s">
        <v>762</v>
      </c>
      <c r="B425" s="36" t="s">
        <v>278</v>
      </c>
      <c r="C425" s="34" t="s">
        <v>29</v>
      </c>
      <c r="D425" s="35">
        <f>SUM(D426:D501)</f>
        <v>0</v>
      </c>
      <c r="E425" s="35">
        <f>SUM(E426:E501)</f>
        <v>697.67323933666717</v>
      </c>
      <c r="F425" s="27" t="s">
        <v>30</v>
      </c>
      <c r="G425" s="35">
        <f t="shared" ref="G425" si="430">SUM(G426:G501)</f>
        <v>38.975365719999999</v>
      </c>
      <c r="H425" s="27" t="s">
        <v>30</v>
      </c>
      <c r="I425" s="35">
        <f t="shared" ref="I425" si="431">SUM(I426:I501)</f>
        <v>658.69787361666727</v>
      </c>
      <c r="J425" s="27" t="s">
        <v>30</v>
      </c>
      <c r="K425" s="35">
        <f>SUM(K426:K501)</f>
        <v>524.63233683666658</v>
      </c>
      <c r="L425" s="27" t="s">
        <v>30</v>
      </c>
      <c r="M425" s="35">
        <f>SUM(M426:M501)</f>
        <v>272.10590402999998</v>
      </c>
      <c r="N425" s="27" t="s">
        <v>30</v>
      </c>
      <c r="O425" s="35">
        <f>SUM(O426:O501)</f>
        <v>386.64972958666641</v>
      </c>
      <c r="P425" s="27" t="s">
        <v>30</v>
      </c>
      <c r="Q425" s="35">
        <f>SUM(Q426:Q501)</f>
        <v>-252.58419280666672</v>
      </c>
      <c r="R425" s="27" t="s">
        <v>30</v>
      </c>
      <c r="S425" s="92">
        <f t="shared" si="391"/>
        <v>-0.48144991277063348</v>
      </c>
      <c r="T425" s="46" t="s">
        <v>30</v>
      </c>
    </row>
    <row r="426" spans="1:20" ht="141.75" x14ac:dyDescent="0.25">
      <c r="A426" s="39" t="s">
        <v>762</v>
      </c>
      <c r="B426" s="40" t="s">
        <v>763</v>
      </c>
      <c r="C426" s="52" t="s">
        <v>764</v>
      </c>
      <c r="D426" s="42">
        <v>0</v>
      </c>
      <c r="E426" s="42">
        <v>98.796138089999999</v>
      </c>
      <c r="F426" s="41" t="s">
        <v>30</v>
      </c>
      <c r="G426" s="43">
        <v>0</v>
      </c>
      <c r="H426" s="41" t="s">
        <v>30</v>
      </c>
      <c r="I426" s="43">
        <f t="shared" ref="I426:I489" si="432">E426-G426</f>
        <v>98.796138089999999</v>
      </c>
      <c r="J426" s="41" t="s">
        <v>30</v>
      </c>
      <c r="K426" s="42">
        <v>70.368886310000008</v>
      </c>
      <c r="L426" s="41" t="s">
        <v>30</v>
      </c>
      <c r="M426" s="42">
        <v>36.443582820000003</v>
      </c>
      <c r="N426" s="41" t="s">
        <v>30</v>
      </c>
      <c r="O426" s="42">
        <f t="shared" ref="O426:O489" si="433">I426-M426</f>
        <v>62.352555269999996</v>
      </c>
      <c r="P426" s="41" t="s">
        <v>30</v>
      </c>
      <c r="Q426" s="42">
        <f t="shared" ref="Q426:Q489" si="434">M426-K426</f>
        <v>-33.925303490000005</v>
      </c>
      <c r="R426" s="41" t="s">
        <v>30</v>
      </c>
      <c r="S426" s="93">
        <f t="shared" si="391"/>
        <v>-0.48210658529604916</v>
      </c>
      <c r="T426" s="47" t="s">
        <v>1128</v>
      </c>
    </row>
    <row r="427" spans="1:20" ht="220.5" x14ac:dyDescent="0.25">
      <c r="A427" s="39" t="s">
        <v>762</v>
      </c>
      <c r="B427" s="40" t="s">
        <v>765</v>
      </c>
      <c r="C427" s="82" t="s">
        <v>766</v>
      </c>
      <c r="D427" s="42">
        <v>0</v>
      </c>
      <c r="E427" s="42">
        <v>281.66571773999993</v>
      </c>
      <c r="F427" s="41" t="s">
        <v>30</v>
      </c>
      <c r="G427" s="43">
        <v>0</v>
      </c>
      <c r="H427" s="41" t="s">
        <v>30</v>
      </c>
      <c r="I427" s="43">
        <f t="shared" si="432"/>
        <v>281.66571773999993</v>
      </c>
      <c r="J427" s="41" t="s">
        <v>30</v>
      </c>
      <c r="K427" s="42">
        <v>275.82243274000001</v>
      </c>
      <c r="L427" s="41" t="s">
        <v>30</v>
      </c>
      <c r="M427" s="42">
        <v>74.318217500000003</v>
      </c>
      <c r="N427" s="41" t="s">
        <v>30</v>
      </c>
      <c r="O427" s="42">
        <f t="shared" si="433"/>
        <v>207.34750023999993</v>
      </c>
      <c r="P427" s="41" t="s">
        <v>30</v>
      </c>
      <c r="Q427" s="42">
        <f t="shared" si="434"/>
        <v>-201.50421524000001</v>
      </c>
      <c r="R427" s="41" t="s">
        <v>30</v>
      </c>
      <c r="S427" s="93">
        <f t="shared" si="391"/>
        <v>-0.73055774774470583</v>
      </c>
      <c r="T427" s="47" t="s">
        <v>1129</v>
      </c>
    </row>
    <row r="428" spans="1:20" ht="31.5" x14ac:dyDescent="0.25">
      <c r="A428" s="39" t="s">
        <v>762</v>
      </c>
      <c r="B428" s="40" t="s">
        <v>767</v>
      </c>
      <c r="C428" s="30" t="s">
        <v>768</v>
      </c>
      <c r="D428" s="42">
        <v>0</v>
      </c>
      <c r="E428" s="42">
        <v>38.243589</v>
      </c>
      <c r="F428" s="41" t="s">
        <v>30</v>
      </c>
      <c r="G428" s="43">
        <v>0</v>
      </c>
      <c r="H428" s="41" t="s">
        <v>30</v>
      </c>
      <c r="I428" s="43">
        <f t="shared" si="432"/>
        <v>38.243589</v>
      </c>
      <c r="J428" s="41" t="s">
        <v>30</v>
      </c>
      <c r="K428" s="42">
        <v>38.243589</v>
      </c>
      <c r="L428" s="41" t="s">
        <v>30</v>
      </c>
      <c r="M428" s="42">
        <v>38.873824330000005</v>
      </c>
      <c r="N428" s="41" t="s">
        <v>30</v>
      </c>
      <c r="O428" s="42">
        <f t="shared" si="433"/>
        <v>-0.63023533000000498</v>
      </c>
      <c r="P428" s="41" t="s">
        <v>30</v>
      </c>
      <c r="Q428" s="42">
        <f t="shared" si="434"/>
        <v>0.63023533000000498</v>
      </c>
      <c r="R428" s="41" t="s">
        <v>30</v>
      </c>
      <c r="S428" s="93">
        <f t="shared" si="391"/>
        <v>1.6479502747506387E-2</v>
      </c>
      <c r="T428" s="47" t="s">
        <v>1099</v>
      </c>
    </row>
    <row r="429" spans="1:20" ht="47.25" x14ac:dyDescent="0.25">
      <c r="A429" s="39" t="s">
        <v>762</v>
      </c>
      <c r="B429" s="40" t="s">
        <v>769</v>
      </c>
      <c r="C429" s="30" t="s">
        <v>770</v>
      </c>
      <c r="D429" s="42">
        <v>0</v>
      </c>
      <c r="E429" s="42">
        <v>132</v>
      </c>
      <c r="F429" s="41" t="s">
        <v>30</v>
      </c>
      <c r="G429" s="43">
        <v>0</v>
      </c>
      <c r="H429" s="41" t="s">
        <v>30</v>
      </c>
      <c r="I429" s="43">
        <f t="shared" si="432"/>
        <v>132</v>
      </c>
      <c r="J429" s="41" t="s">
        <v>30</v>
      </c>
      <c r="K429" s="42">
        <v>40</v>
      </c>
      <c r="L429" s="41" t="s">
        <v>30</v>
      </c>
      <c r="M429" s="42">
        <v>39.787500000000001</v>
      </c>
      <c r="N429" s="41" t="s">
        <v>30</v>
      </c>
      <c r="O429" s="42">
        <f t="shared" si="433"/>
        <v>92.212500000000006</v>
      </c>
      <c r="P429" s="41" t="s">
        <v>30</v>
      </c>
      <c r="Q429" s="42">
        <f t="shared" si="434"/>
        <v>-0.21249999999999858</v>
      </c>
      <c r="R429" s="41" t="s">
        <v>30</v>
      </c>
      <c r="S429" s="93">
        <f t="shared" si="391"/>
        <v>-5.3124999999999648E-3</v>
      </c>
      <c r="T429" s="47" t="s">
        <v>30</v>
      </c>
    </row>
    <row r="430" spans="1:20" ht="47.25" x14ac:dyDescent="0.25">
      <c r="A430" s="39" t="s">
        <v>762</v>
      </c>
      <c r="B430" s="40" t="s">
        <v>771</v>
      </c>
      <c r="C430" s="30" t="s">
        <v>772</v>
      </c>
      <c r="D430" s="42">
        <v>0</v>
      </c>
      <c r="E430" s="42">
        <v>0.36499999999999999</v>
      </c>
      <c r="F430" s="41" t="s">
        <v>30</v>
      </c>
      <c r="G430" s="43">
        <v>0</v>
      </c>
      <c r="H430" s="41" t="s">
        <v>30</v>
      </c>
      <c r="I430" s="43">
        <f t="shared" si="432"/>
        <v>0.36499999999999999</v>
      </c>
      <c r="J430" s="41" t="s">
        <v>30</v>
      </c>
      <c r="K430" s="42">
        <v>0.36499999999999999</v>
      </c>
      <c r="L430" s="41" t="s">
        <v>30</v>
      </c>
      <c r="M430" s="42">
        <v>0.17100000000000001</v>
      </c>
      <c r="N430" s="41" t="s">
        <v>30</v>
      </c>
      <c r="O430" s="42">
        <f t="shared" si="433"/>
        <v>0.19399999999999998</v>
      </c>
      <c r="P430" s="41" t="s">
        <v>30</v>
      </c>
      <c r="Q430" s="42">
        <f t="shared" si="434"/>
        <v>-0.19399999999999998</v>
      </c>
      <c r="R430" s="41" t="s">
        <v>30</v>
      </c>
      <c r="S430" s="93">
        <f t="shared" si="391"/>
        <v>-0.53150684931506842</v>
      </c>
      <c r="T430" s="47" t="s">
        <v>1099</v>
      </c>
    </row>
    <row r="431" spans="1:20" ht="63" x14ac:dyDescent="0.25">
      <c r="A431" s="39" t="s">
        <v>762</v>
      </c>
      <c r="B431" s="40" t="s">
        <v>773</v>
      </c>
      <c r="C431" s="30" t="s">
        <v>774</v>
      </c>
      <c r="D431" s="42">
        <v>0</v>
      </c>
      <c r="E431" s="42">
        <v>18.345152340000002</v>
      </c>
      <c r="F431" s="41" t="s">
        <v>30</v>
      </c>
      <c r="G431" s="43">
        <v>0</v>
      </c>
      <c r="H431" s="41" t="s">
        <v>30</v>
      </c>
      <c r="I431" s="43">
        <f t="shared" si="432"/>
        <v>18.345152340000002</v>
      </c>
      <c r="J431" s="41" t="s">
        <v>30</v>
      </c>
      <c r="K431" s="42">
        <v>18.345152340000002</v>
      </c>
      <c r="L431" s="41" t="s">
        <v>30</v>
      </c>
      <c r="M431" s="42">
        <v>18.345152340000002</v>
      </c>
      <c r="N431" s="41" t="s">
        <v>30</v>
      </c>
      <c r="O431" s="42">
        <f t="shared" si="433"/>
        <v>0</v>
      </c>
      <c r="P431" s="41" t="s">
        <v>30</v>
      </c>
      <c r="Q431" s="42">
        <f t="shared" si="434"/>
        <v>0</v>
      </c>
      <c r="R431" s="41" t="s">
        <v>30</v>
      </c>
      <c r="S431" s="93">
        <f t="shared" si="391"/>
        <v>0</v>
      </c>
      <c r="T431" s="47" t="s">
        <v>30</v>
      </c>
    </row>
    <row r="432" spans="1:20" ht="31.5" x14ac:dyDescent="0.25">
      <c r="A432" s="39" t="s">
        <v>762</v>
      </c>
      <c r="B432" s="40" t="s">
        <v>775</v>
      </c>
      <c r="C432" s="30" t="s">
        <v>776</v>
      </c>
      <c r="D432" s="42">
        <v>0</v>
      </c>
      <c r="E432" s="42">
        <v>0.20799999999999999</v>
      </c>
      <c r="F432" s="41" t="s">
        <v>30</v>
      </c>
      <c r="G432" s="43">
        <v>0</v>
      </c>
      <c r="H432" s="41" t="s">
        <v>30</v>
      </c>
      <c r="I432" s="43">
        <f t="shared" si="432"/>
        <v>0.20799999999999999</v>
      </c>
      <c r="J432" s="41" t="s">
        <v>30</v>
      </c>
      <c r="K432" s="42">
        <v>0.20799999999999999</v>
      </c>
      <c r="L432" s="41" t="s">
        <v>30</v>
      </c>
      <c r="M432" s="42">
        <v>0.18630000000000002</v>
      </c>
      <c r="N432" s="41" t="s">
        <v>30</v>
      </c>
      <c r="O432" s="42">
        <f t="shared" si="433"/>
        <v>2.1699999999999969E-2</v>
      </c>
      <c r="P432" s="41" t="s">
        <v>30</v>
      </c>
      <c r="Q432" s="42">
        <f t="shared" si="434"/>
        <v>-2.1699999999999969E-2</v>
      </c>
      <c r="R432" s="41" t="s">
        <v>30</v>
      </c>
      <c r="S432" s="93">
        <f t="shared" si="391"/>
        <v>-0.10432692307692293</v>
      </c>
      <c r="T432" s="47" t="s">
        <v>1099</v>
      </c>
    </row>
    <row r="433" spans="1:20" ht="47.25" x14ac:dyDescent="0.25">
      <c r="A433" s="55" t="s">
        <v>762</v>
      </c>
      <c r="B433" s="62" t="s">
        <v>777</v>
      </c>
      <c r="C433" s="83" t="s">
        <v>778</v>
      </c>
      <c r="D433" s="42" t="s">
        <v>30</v>
      </c>
      <c r="E433" s="42" t="s">
        <v>30</v>
      </c>
      <c r="F433" s="41" t="s">
        <v>30</v>
      </c>
      <c r="G433" s="42" t="s">
        <v>30</v>
      </c>
      <c r="H433" s="41" t="s">
        <v>30</v>
      </c>
      <c r="I433" s="43" t="s">
        <v>30</v>
      </c>
      <c r="J433" s="41" t="s">
        <v>30</v>
      </c>
      <c r="K433" s="42" t="s">
        <v>30</v>
      </c>
      <c r="L433" s="41" t="s">
        <v>30</v>
      </c>
      <c r="M433" s="42">
        <v>5.7759999999999999E-2</v>
      </c>
      <c r="N433" s="41" t="s">
        <v>30</v>
      </c>
      <c r="O433" s="42" t="s">
        <v>30</v>
      </c>
      <c r="P433" s="41" t="s">
        <v>30</v>
      </c>
      <c r="Q433" s="42" t="s">
        <v>30</v>
      </c>
      <c r="R433" s="41" t="s">
        <v>30</v>
      </c>
      <c r="S433" s="41" t="s">
        <v>30</v>
      </c>
      <c r="T433" s="47" t="s">
        <v>1101</v>
      </c>
    </row>
    <row r="434" spans="1:20" x14ac:dyDescent="0.25">
      <c r="A434" s="39" t="s">
        <v>762</v>
      </c>
      <c r="B434" s="40" t="s">
        <v>779</v>
      </c>
      <c r="C434" s="30" t="s">
        <v>780</v>
      </c>
      <c r="D434" s="43">
        <v>0</v>
      </c>
      <c r="E434" s="42">
        <v>8.1456940299999996</v>
      </c>
      <c r="F434" s="41" t="s">
        <v>30</v>
      </c>
      <c r="G434" s="43">
        <v>3.5593220299999997</v>
      </c>
      <c r="H434" s="41" t="s">
        <v>30</v>
      </c>
      <c r="I434" s="43">
        <f t="shared" si="432"/>
        <v>4.5863719999999999</v>
      </c>
      <c r="J434" s="41" t="s">
        <v>30</v>
      </c>
      <c r="K434" s="42">
        <v>4.5863719999999999</v>
      </c>
      <c r="L434" s="41" t="s">
        <v>30</v>
      </c>
      <c r="M434" s="42">
        <v>4.5673333400000002</v>
      </c>
      <c r="N434" s="41" t="s">
        <v>30</v>
      </c>
      <c r="O434" s="42">
        <f t="shared" si="433"/>
        <v>1.9038659999999652E-2</v>
      </c>
      <c r="P434" s="41" t="s">
        <v>30</v>
      </c>
      <c r="Q434" s="42">
        <f t="shared" si="434"/>
        <v>-1.9038659999999652E-2</v>
      </c>
      <c r="R434" s="41" t="s">
        <v>30</v>
      </c>
      <c r="S434" s="93">
        <f t="shared" si="391"/>
        <v>-4.1511373259734826E-3</v>
      </c>
      <c r="T434" s="47" t="s">
        <v>30</v>
      </c>
    </row>
    <row r="435" spans="1:20" x14ac:dyDescent="0.25">
      <c r="A435" s="39" t="s">
        <v>762</v>
      </c>
      <c r="B435" s="40" t="s">
        <v>781</v>
      </c>
      <c r="C435" s="30" t="s">
        <v>782</v>
      </c>
      <c r="D435" s="43">
        <v>0</v>
      </c>
      <c r="E435" s="42">
        <v>0.70066666666666677</v>
      </c>
      <c r="F435" s="41" t="s">
        <v>30</v>
      </c>
      <c r="G435" s="43">
        <v>0</v>
      </c>
      <c r="H435" s="41" t="s">
        <v>30</v>
      </c>
      <c r="I435" s="43">
        <f t="shared" si="432"/>
        <v>0.70066666666666677</v>
      </c>
      <c r="J435" s="41" t="s">
        <v>30</v>
      </c>
      <c r="K435" s="42">
        <v>0.70066666666666677</v>
      </c>
      <c r="L435" s="41" t="s">
        <v>30</v>
      </c>
      <c r="M435" s="42">
        <v>0.70066666999999994</v>
      </c>
      <c r="N435" s="41" t="s">
        <v>30</v>
      </c>
      <c r="O435" s="42">
        <f t="shared" si="433"/>
        <v>-3.3333331650453601E-9</v>
      </c>
      <c r="P435" s="41" t="s">
        <v>30</v>
      </c>
      <c r="Q435" s="42">
        <f t="shared" si="434"/>
        <v>3.3333331650453601E-9</v>
      </c>
      <c r="R435" s="41" t="s">
        <v>30</v>
      </c>
      <c r="S435" s="93">
        <f t="shared" si="391"/>
        <v>4.7573736894082203E-9</v>
      </c>
      <c r="T435" s="47" t="s">
        <v>30</v>
      </c>
    </row>
    <row r="436" spans="1:20" ht="31.5" x14ac:dyDescent="0.25">
      <c r="A436" s="39" t="s">
        <v>762</v>
      </c>
      <c r="B436" s="40" t="s">
        <v>783</v>
      </c>
      <c r="C436" s="30" t="s">
        <v>784</v>
      </c>
      <c r="D436" s="42">
        <v>0</v>
      </c>
      <c r="E436" s="42">
        <v>5.6593090000000004</v>
      </c>
      <c r="F436" s="41" t="s">
        <v>30</v>
      </c>
      <c r="G436" s="43">
        <v>0</v>
      </c>
      <c r="H436" s="41" t="s">
        <v>30</v>
      </c>
      <c r="I436" s="43">
        <f t="shared" si="432"/>
        <v>5.6593090000000004</v>
      </c>
      <c r="J436" s="41" t="s">
        <v>30</v>
      </c>
      <c r="K436" s="42">
        <v>5.6593090000000004</v>
      </c>
      <c r="L436" s="41" t="s">
        <v>30</v>
      </c>
      <c r="M436" s="42">
        <v>5.0999999999999996</v>
      </c>
      <c r="N436" s="41" t="s">
        <v>30</v>
      </c>
      <c r="O436" s="42">
        <f t="shared" si="433"/>
        <v>0.55930900000000072</v>
      </c>
      <c r="P436" s="41" t="s">
        <v>30</v>
      </c>
      <c r="Q436" s="42">
        <f t="shared" si="434"/>
        <v>-0.55930900000000072</v>
      </c>
      <c r="R436" s="41" t="s">
        <v>30</v>
      </c>
      <c r="S436" s="93">
        <f t="shared" si="391"/>
        <v>-9.8829910153342165E-2</v>
      </c>
      <c r="T436" s="30" t="s">
        <v>30</v>
      </c>
    </row>
    <row r="437" spans="1:20" ht="31.5" x14ac:dyDescent="0.25">
      <c r="A437" s="39" t="s">
        <v>762</v>
      </c>
      <c r="B437" s="40" t="s">
        <v>785</v>
      </c>
      <c r="C437" s="30" t="s">
        <v>786</v>
      </c>
      <c r="D437" s="42">
        <v>0</v>
      </c>
      <c r="E437" s="42">
        <v>1.28583333</v>
      </c>
      <c r="F437" s="41" t="s">
        <v>30</v>
      </c>
      <c r="G437" s="43">
        <v>0.59</v>
      </c>
      <c r="H437" s="41" t="s">
        <v>30</v>
      </c>
      <c r="I437" s="43">
        <f t="shared" si="432"/>
        <v>0.69583333000000003</v>
      </c>
      <c r="J437" s="41" t="s">
        <v>30</v>
      </c>
      <c r="K437" s="42">
        <v>0.69583333000000003</v>
      </c>
      <c r="L437" s="41" t="s">
        <v>30</v>
      </c>
      <c r="M437" s="42">
        <v>0.69583333000000003</v>
      </c>
      <c r="N437" s="41" t="s">
        <v>30</v>
      </c>
      <c r="O437" s="42">
        <f t="shared" si="433"/>
        <v>0</v>
      </c>
      <c r="P437" s="41" t="s">
        <v>30</v>
      </c>
      <c r="Q437" s="42">
        <f t="shared" si="434"/>
        <v>0</v>
      </c>
      <c r="R437" s="41" t="s">
        <v>30</v>
      </c>
      <c r="S437" s="93">
        <f t="shared" si="391"/>
        <v>0</v>
      </c>
      <c r="T437" s="47" t="s">
        <v>30</v>
      </c>
    </row>
    <row r="438" spans="1:20" ht="47.25" x14ac:dyDescent="0.25">
      <c r="A438" s="39" t="s">
        <v>762</v>
      </c>
      <c r="B438" s="40" t="s">
        <v>787</v>
      </c>
      <c r="C438" s="30" t="s">
        <v>788</v>
      </c>
      <c r="D438" s="42">
        <v>0</v>
      </c>
      <c r="E438" s="42">
        <v>0.62675868999999995</v>
      </c>
      <c r="F438" s="41" t="s">
        <v>30</v>
      </c>
      <c r="G438" s="43">
        <v>0.29854369000000003</v>
      </c>
      <c r="H438" s="41" t="s">
        <v>30</v>
      </c>
      <c r="I438" s="43">
        <f t="shared" si="432"/>
        <v>0.32821499999999992</v>
      </c>
      <c r="J438" s="41" t="s">
        <v>30</v>
      </c>
      <c r="K438" s="42">
        <v>0.32821499999999998</v>
      </c>
      <c r="L438" s="41" t="s">
        <v>30</v>
      </c>
      <c r="M438" s="42">
        <v>0.23718874000000001</v>
      </c>
      <c r="N438" s="41" t="s">
        <v>30</v>
      </c>
      <c r="O438" s="42">
        <f t="shared" si="433"/>
        <v>9.1026259999999914E-2</v>
      </c>
      <c r="P438" s="41" t="s">
        <v>30</v>
      </c>
      <c r="Q438" s="42">
        <f t="shared" si="434"/>
        <v>-9.102625999999997E-2</v>
      </c>
      <c r="R438" s="41" t="s">
        <v>30</v>
      </c>
      <c r="S438" s="93">
        <f t="shared" si="391"/>
        <v>-0.27733729415169928</v>
      </c>
      <c r="T438" s="30" t="s">
        <v>1099</v>
      </c>
    </row>
    <row r="439" spans="1:20" ht="47.25" x14ac:dyDescent="0.25">
      <c r="A439" s="39" t="s">
        <v>762</v>
      </c>
      <c r="B439" s="40" t="s">
        <v>789</v>
      </c>
      <c r="C439" s="30" t="s">
        <v>790</v>
      </c>
      <c r="D439" s="42">
        <v>0</v>
      </c>
      <c r="E439" s="42">
        <v>0.14899999999999999</v>
      </c>
      <c r="F439" s="41" t="s">
        <v>30</v>
      </c>
      <c r="G439" s="43">
        <v>0</v>
      </c>
      <c r="H439" s="41" t="s">
        <v>30</v>
      </c>
      <c r="I439" s="43">
        <f t="shared" si="432"/>
        <v>0.14899999999999999</v>
      </c>
      <c r="J439" s="41" t="s">
        <v>30</v>
      </c>
      <c r="K439" s="42">
        <v>0.14899999999999999</v>
      </c>
      <c r="L439" s="41" t="s">
        <v>30</v>
      </c>
      <c r="M439" s="42">
        <v>0.198101</v>
      </c>
      <c r="N439" s="41" t="s">
        <v>30</v>
      </c>
      <c r="O439" s="42">
        <f t="shared" si="433"/>
        <v>-4.9101000000000006E-2</v>
      </c>
      <c r="P439" s="41" t="s">
        <v>30</v>
      </c>
      <c r="Q439" s="42">
        <f t="shared" si="434"/>
        <v>4.9101000000000006E-2</v>
      </c>
      <c r="R439" s="41" t="s">
        <v>30</v>
      </c>
      <c r="S439" s="93">
        <f t="shared" si="391"/>
        <v>0.3295369127516779</v>
      </c>
      <c r="T439" s="47" t="s">
        <v>1099</v>
      </c>
    </row>
    <row r="440" spans="1:20" ht="47.25" x14ac:dyDescent="0.25">
      <c r="A440" s="39" t="s">
        <v>762</v>
      </c>
      <c r="B440" s="40" t="s">
        <v>791</v>
      </c>
      <c r="C440" s="30" t="s">
        <v>792</v>
      </c>
      <c r="D440" s="42">
        <v>0</v>
      </c>
      <c r="E440" s="42">
        <v>0.99040300000000003</v>
      </c>
      <c r="F440" s="41" t="s">
        <v>30</v>
      </c>
      <c r="G440" s="43">
        <v>0</v>
      </c>
      <c r="H440" s="41" t="s">
        <v>30</v>
      </c>
      <c r="I440" s="43">
        <f t="shared" si="432"/>
        <v>0.99040300000000003</v>
      </c>
      <c r="J440" s="41" t="s">
        <v>30</v>
      </c>
      <c r="K440" s="42">
        <v>0.99040300000000003</v>
      </c>
      <c r="L440" s="41" t="s">
        <v>30</v>
      </c>
      <c r="M440" s="42">
        <v>0.99</v>
      </c>
      <c r="N440" s="41" t="s">
        <v>30</v>
      </c>
      <c r="O440" s="42">
        <f t="shared" si="433"/>
        <v>4.0300000000004221E-4</v>
      </c>
      <c r="P440" s="41" t="s">
        <v>30</v>
      </c>
      <c r="Q440" s="42">
        <f t="shared" si="434"/>
        <v>-4.0300000000004221E-4</v>
      </c>
      <c r="R440" s="41" t="s">
        <v>30</v>
      </c>
      <c r="S440" s="93">
        <f t="shared" si="391"/>
        <v>-4.0690506793703392E-4</v>
      </c>
      <c r="T440" s="47" t="s">
        <v>30</v>
      </c>
    </row>
    <row r="441" spans="1:20" ht="47.25" x14ac:dyDescent="0.25">
      <c r="A441" s="39" t="s">
        <v>762</v>
      </c>
      <c r="B441" s="40" t="s">
        <v>793</v>
      </c>
      <c r="C441" s="30" t="s">
        <v>794</v>
      </c>
      <c r="D441" s="42">
        <v>0</v>
      </c>
      <c r="E441" s="42">
        <v>0.28214999999999996</v>
      </c>
      <c r="F441" s="41" t="s">
        <v>30</v>
      </c>
      <c r="G441" s="43">
        <v>0</v>
      </c>
      <c r="H441" s="41" t="s">
        <v>30</v>
      </c>
      <c r="I441" s="43">
        <f t="shared" si="432"/>
        <v>0.28214999999999996</v>
      </c>
      <c r="J441" s="41" t="s">
        <v>30</v>
      </c>
      <c r="K441" s="42">
        <v>0.28214999999999996</v>
      </c>
      <c r="L441" s="41" t="s">
        <v>30</v>
      </c>
      <c r="M441" s="42">
        <v>0.12939116000000001</v>
      </c>
      <c r="N441" s="41" t="s">
        <v>30</v>
      </c>
      <c r="O441" s="42">
        <f t="shared" si="433"/>
        <v>0.15275883999999995</v>
      </c>
      <c r="P441" s="41" t="s">
        <v>30</v>
      </c>
      <c r="Q441" s="42">
        <f t="shared" si="434"/>
        <v>-0.15275883999999995</v>
      </c>
      <c r="R441" s="41" t="s">
        <v>30</v>
      </c>
      <c r="S441" s="93">
        <f t="shared" si="391"/>
        <v>-0.54141003012581956</v>
      </c>
      <c r="T441" s="47" t="s">
        <v>1099</v>
      </c>
    </row>
    <row r="442" spans="1:20" ht="47.25" x14ac:dyDescent="0.25">
      <c r="A442" s="39" t="s">
        <v>762</v>
      </c>
      <c r="B442" s="40" t="s">
        <v>795</v>
      </c>
      <c r="C442" s="30" t="s">
        <v>796</v>
      </c>
      <c r="D442" s="42">
        <v>0</v>
      </c>
      <c r="E442" s="42">
        <v>0.35028799999999999</v>
      </c>
      <c r="F442" s="41" t="s">
        <v>30</v>
      </c>
      <c r="G442" s="43">
        <v>0</v>
      </c>
      <c r="H442" s="41" t="s">
        <v>30</v>
      </c>
      <c r="I442" s="43">
        <f t="shared" si="432"/>
        <v>0.35028799999999999</v>
      </c>
      <c r="J442" s="41" t="s">
        <v>30</v>
      </c>
      <c r="K442" s="42">
        <v>0.35028799999999999</v>
      </c>
      <c r="L442" s="41" t="s">
        <v>30</v>
      </c>
      <c r="M442" s="42">
        <v>7.5437479999999987E-2</v>
      </c>
      <c r="N442" s="41" t="s">
        <v>30</v>
      </c>
      <c r="O442" s="42">
        <f t="shared" si="433"/>
        <v>0.27485051999999999</v>
      </c>
      <c r="P442" s="41" t="s">
        <v>30</v>
      </c>
      <c r="Q442" s="42">
        <f t="shared" si="434"/>
        <v>-0.27485051999999999</v>
      </c>
      <c r="R442" s="41" t="s">
        <v>30</v>
      </c>
      <c r="S442" s="93">
        <f t="shared" si="391"/>
        <v>-0.78464155209427666</v>
      </c>
      <c r="T442" s="47" t="s">
        <v>1099</v>
      </c>
    </row>
    <row r="443" spans="1:20" ht="47.25" x14ac:dyDescent="0.25">
      <c r="A443" s="39" t="s">
        <v>762</v>
      </c>
      <c r="B443" s="40" t="s">
        <v>797</v>
      </c>
      <c r="C443" s="30" t="s">
        <v>798</v>
      </c>
      <c r="D443" s="42">
        <v>0</v>
      </c>
      <c r="E443" s="42">
        <v>0.30422300000000002</v>
      </c>
      <c r="F443" s="41" t="s">
        <v>30</v>
      </c>
      <c r="G443" s="43">
        <v>0</v>
      </c>
      <c r="H443" s="41" t="s">
        <v>30</v>
      </c>
      <c r="I443" s="43">
        <f t="shared" si="432"/>
        <v>0.30422300000000002</v>
      </c>
      <c r="J443" s="41" t="s">
        <v>30</v>
      </c>
      <c r="K443" s="42">
        <v>0.30422300000000002</v>
      </c>
      <c r="L443" s="41" t="s">
        <v>30</v>
      </c>
      <c r="M443" s="42">
        <v>0.23958000000000002</v>
      </c>
      <c r="N443" s="41" t="s">
        <v>30</v>
      </c>
      <c r="O443" s="42">
        <f t="shared" si="433"/>
        <v>6.4643000000000006E-2</v>
      </c>
      <c r="P443" s="41" t="s">
        <v>30</v>
      </c>
      <c r="Q443" s="42">
        <f t="shared" si="434"/>
        <v>-6.4643000000000006E-2</v>
      </c>
      <c r="R443" s="41" t="s">
        <v>30</v>
      </c>
      <c r="S443" s="93">
        <f t="shared" si="391"/>
        <v>-0.21248557801349668</v>
      </c>
      <c r="T443" s="30" t="s">
        <v>1099</v>
      </c>
    </row>
    <row r="444" spans="1:20" ht="31.5" x14ac:dyDescent="0.25">
      <c r="A444" s="39" t="s">
        <v>762</v>
      </c>
      <c r="B444" s="40" t="s">
        <v>799</v>
      </c>
      <c r="C444" s="30" t="s">
        <v>800</v>
      </c>
      <c r="D444" s="42">
        <v>0</v>
      </c>
      <c r="E444" s="42">
        <v>5.5529999999999999</v>
      </c>
      <c r="F444" s="41" t="s">
        <v>30</v>
      </c>
      <c r="G444" s="43">
        <v>0</v>
      </c>
      <c r="H444" s="41" t="s">
        <v>30</v>
      </c>
      <c r="I444" s="43">
        <f t="shared" si="432"/>
        <v>5.5529999999999999</v>
      </c>
      <c r="J444" s="41" t="s">
        <v>30</v>
      </c>
      <c r="K444" s="42">
        <v>5.5529999999999999</v>
      </c>
      <c r="L444" s="41" t="s">
        <v>30</v>
      </c>
      <c r="M444" s="42">
        <v>5.0869999999999997</v>
      </c>
      <c r="N444" s="41" t="s">
        <v>30</v>
      </c>
      <c r="O444" s="42">
        <f t="shared" si="433"/>
        <v>0.46600000000000019</v>
      </c>
      <c r="P444" s="41" t="s">
        <v>30</v>
      </c>
      <c r="Q444" s="42">
        <f t="shared" si="434"/>
        <v>-0.46600000000000019</v>
      </c>
      <c r="R444" s="41" t="s">
        <v>30</v>
      </c>
      <c r="S444" s="93">
        <f t="shared" si="391"/>
        <v>-8.3918602557176342E-2</v>
      </c>
      <c r="T444" s="30" t="s">
        <v>30</v>
      </c>
    </row>
    <row r="445" spans="1:20" ht="47.25" x14ac:dyDescent="0.25">
      <c r="A445" s="39" t="s">
        <v>762</v>
      </c>
      <c r="B445" s="40" t="s">
        <v>801</v>
      </c>
      <c r="C445" s="30" t="s">
        <v>802</v>
      </c>
      <c r="D445" s="42">
        <v>0</v>
      </c>
      <c r="E445" s="42">
        <v>1.258</v>
      </c>
      <c r="F445" s="41" t="s">
        <v>30</v>
      </c>
      <c r="G445" s="43">
        <v>0</v>
      </c>
      <c r="H445" s="41" t="s">
        <v>30</v>
      </c>
      <c r="I445" s="43">
        <f t="shared" si="432"/>
        <v>1.258</v>
      </c>
      <c r="J445" s="41" t="s">
        <v>30</v>
      </c>
      <c r="K445" s="42">
        <v>1.258</v>
      </c>
      <c r="L445" s="41" t="s">
        <v>30</v>
      </c>
      <c r="M445" s="42">
        <v>0</v>
      </c>
      <c r="N445" s="41" t="s">
        <v>30</v>
      </c>
      <c r="O445" s="42">
        <f t="shared" si="433"/>
        <v>1.258</v>
      </c>
      <c r="P445" s="41" t="s">
        <v>30</v>
      </c>
      <c r="Q445" s="42">
        <f t="shared" si="434"/>
        <v>-1.258</v>
      </c>
      <c r="R445" s="41" t="s">
        <v>30</v>
      </c>
      <c r="S445" s="93">
        <f t="shared" si="391"/>
        <v>-1</v>
      </c>
      <c r="T445" s="47" t="s">
        <v>1100</v>
      </c>
    </row>
    <row r="446" spans="1:20" ht="31.5" x14ac:dyDescent="0.25">
      <c r="A446" s="39" t="s">
        <v>762</v>
      </c>
      <c r="B446" s="40" t="s">
        <v>803</v>
      </c>
      <c r="C446" s="30" t="s">
        <v>804</v>
      </c>
      <c r="D446" s="42">
        <v>0</v>
      </c>
      <c r="E446" s="42">
        <v>1.681</v>
      </c>
      <c r="F446" s="41" t="s">
        <v>30</v>
      </c>
      <c r="G446" s="43">
        <v>0</v>
      </c>
      <c r="H446" s="41" t="s">
        <v>30</v>
      </c>
      <c r="I446" s="43">
        <f t="shared" si="432"/>
        <v>1.681</v>
      </c>
      <c r="J446" s="41" t="s">
        <v>30</v>
      </c>
      <c r="K446" s="42">
        <v>1.681</v>
      </c>
      <c r="L446" s="41" t="s">
        <v>30</v>
      </c>
      <c r="M446" s="42">
        <v>1.4845733299999999</v>
      </c>
      <c r="N446" s="41" t="s">
        <v>30</v>
      </c>
      <c r="O446" s="42">
        <f t="shared" si="433"/>
        <v>0.19642667000000014</v>
      </c>
      <c r="P446" s="41" t="s">
        <v>30</v>
      </c>
      <c r="Q446" s="42">
        <f t="shared" si="434"/>
        <v>-0.19642667000000014</v>
      </c>
      <c r="R446" s="41" t="s">
        <v>30</v>
      </c>
      <c r="S446" s="93">
        <f t="shared" si="391"/>
        <v>-0.11685108268887574</v>
      </c>
      <c r="T446" s="47" t="s">
        <v>1115</v>
      </c>
    </row>
    <row r="447" spans="1:20" ht="31.5" x14ac:dyDescent="0.25">
      <c r="A447" s="39" t="s">
        <v>762</v>
      </c>
      <c r="B447" s="40" t="s">
        <v>805</v>
      </c>
      <c r="C447" s="30" t="s">
        <v>806</v>
      </c>
      <c r="D447" s="42">
        <v>0</v>
      </c>
      <c r="E447" s="42">
        <v>0.69099999999999995</v>
      </c>
      <c r="F447" s="41" t="s">
        <v>30</v>
      </c>
      <c r="G447" s="43">
        <v>0</v>
      </c>
      <c r="H447" s="41" t="s">
        <v>30</v>
      </c>
      <c r="I447" s="43">
        <f t="shared" si="432"/>
        <v>0.69099999999999995</v>
      </c>
      <c r="J447" s="41" t="s">
        <v>30</v>
      </c>
      <c r="K447" s="42">
        <v>0.69099999999999995</v>
      </c>
      <c r="L447" s="41" t="s">
        <v>30</v>
      </c>
      <c r="M447" s="42">
        <v>0</v>
      </c>
      <c r="N447" s="41" t="s">
        <v>30</v>
      </c>
      <c r="O447" s="42">
        <f t="shared" si="433"/>
        <v>0.69099999999999995</v>
      </c>
      <c r="P447" s="41" t="s">
        <v>30</v>
      </c>
      <c r="Q447" s="42">
        <f t="shared" si="434"/>
        <v>-0.69099999999999995</v>
      </c>
      <c r="R447" s="41" t="s">
        <v>30</v>
      </c>
      <c r="S447" s="93">
        <f t="shared" si="391"/>
        <v>-1</v>
      </c>
      <c r="T447" s="30" t="s">
        <v>1100</v>
      </c>
    </row>
    <row r="448" spans="1:20" ht="31.5" x14ac:dyDescent="0.25">
      <c r="A448" s="39" t="s">
        <v>762</v>
      </c>
      <c r="B448" s="40" t="s">
        <v>807</v>
      </c>
      <c r="C448" s="30" t="s">
        <v>808</v>
      </c>
      <c r="D448" s="42">
        <v>0</v>
      </c>
      <c r="E448" s="42">
        <v>0.11799999999999999</v>
      </c>
      <c r="F448" s="41" t="s">
        <v>30</v>
      </c>
      <c r="G448" s="43">
        <v>0</v>
      </c>
      <c r="H448" s="41" t="s">
        <v>30</v>
      </c>
      <c r="I448" s="43">
        <f t="shared" si="432"/>
        <v>0.11799999999999999</v>
      </c>
      <c r="J448" s="41" t="s">
        <v>30</v>
      </c>
      <c r="K448" s="42">
        <v>0.11799999999999999</v>
      </c>
      <c r="L448" s="41" t="s">
        <v>30</v>
      </c>
      <c r="M448" s="42">
        <v>0.12423748000000001</v>
      </c>
      <c r="N448" s="41" t="s">
        <v>30</v>
      </c>
      <c r="O448" s="42">
        <f t="shared" si="433"/>
        <v>-6.2374800000000175E-3</v>
      </c>
      <c r="P448" s="41" t="s">
        <v>30</v>
      </c>
      <c r="Q448" s="42">
        <f t="shared" si="434"/>
        <v>6.2374800000000175E-3</v>
      </c>
      <c r="R448" s="41" t="s">
        <v>30</v>
      </c>
      <c r="S448" s="93">
        <f t="shared" si="391"/>
        <v>5.286000000000015E-2</v>
      </c>
      <c r="T448" s="47" t="s">
        <v>1115</v>
      </c>
    </row>
    <row r="449" spans="1:20" ht="47.25" x14ac:dyDescent="0.25">
      <c r="A449" s="39" t="s">
        <v>762</v>
      </c>
      <c r="B449" s="40" t="s">
        <v>809</v>
      </c>
      <c r="C449" s="30" t="s">
        <v>810</v>
      </c>
      <c r="D449" s="42">
        <v>0</v>
      </c>
      <c r="E449" s="42">
        <v>0.36299999999999999</v>
      </c>
      <c r="F449" s="41" t="s">
        <v>30</v>
      </c>
      <c r="G449" s="43">
        <v>0</v>
      </c>
      <c r="H449" s="41" t="s">
        <v>30</v>
      </c>
      <c r="I449" s="43">
        <f t="shared" si="432"/>
        <v>0.36299999999999999</v>
      </c>
      <c r="J449" s="41" t="s">
        <v>30</v>
      </c>
      <c r="K449" s="42">
        <v>0.36299999999999999</v>
      </c>
      <c r="L449" s="41" t="s">
        <v>30</v>
      </c>
      <c r="M449" s="42">
        <v>0.11758128000000001</v>
      </c>
      <c r="N449" s="41" t="s">
        <v>30</v>
      </c>
      <c r="O449" s="42">
        <f t="shared" si="433"/>
        <v>0.24541871999999998</v>
      </c>
      <c r="P449" s="41" t="s">
        <v>30</v>
      </c>
      <c r="Q449" s="42">
        <f t="shared" si="434"/>
        <v>-0.24541871999999998</v>
      </c>
      <c r="R449" s="41" t="s">
        <v>30</v>
      </c>
      <c r="S449" s="93">
        <f t="shared" si="391"/>
        <v>-0.67608462809917347</v>
      </c>
      <c r="T449" s="47" t="s">
        <v>1115</v>
      </c>
    </row>
    <row r="450" spans="1:20" ht="31.5" x14ac:dyDescent="0.25">
      <c r="A450" s="39" t="s">
        <v>762</v>
      </c>
      <c r="B450" s="40" t="s">
        <v>811</v>
      </c>
      <c r="C450" s="30" t="s">
        <v>812</v>
      </c>
      <c r="D450" s="42">
        <v>0</v>
      </c>
      <c r="E450" s="42">
        <v>8.1000000000000003E-2</v>
      </c>
      <c r="F450" s="41" t="s">
        <v>30</v>
      </c>
      <c r="G450" s="43">
        <v>0</v>
      </c>
      <c r="H450" s="41" t="s">
        <v>30</v>
      </c>
      <c r="I450" s="43">
        <f t="shared" si="432"/>
        <v>8.1000000000000003E-2</v>
      </c>
      <c r="J450" s="41" t="s">
        <v>30</v>
      </c>
      <c r="K450" s="42">
        <v>8.1000000000000003E-2</v>
      </c>
      <c r="L450" s="41" t="s">
        <v>30</v>
      </c>
      <c r="M450" s="42">
        <v>0.10167578000000001</v>
      </c>
      <c r="N450" s="41" t="s">
        <v>30</v>
      </c>
      <c r="O450" s="42">
        <f t="shared" si="433"/>
        <v>-2.0675780000000005E-2</v>
      </c>
      <c r="P450" s="41" t="s">
        <v>30</v>
      </c>
      <c r="Q450" s="42">
        <f t="shared" si="434"/>
        <v>2.0675780000000005E-2</v>
      </c>
      <c r="R450" s="41" t="s">
        <v>30</v>
      </c>
      <c r="S450" s="93">
        <f t="shared" si="391"/>
        <v>0.25525654320987662</v>
      </c>
      <c r="T450" s="47" t="s">
        <v>1115</v>
      </c>
    </row>
    <row r="451" spans="1:20" ht="31.5" x14ac:dyDescent="0.25">
      <c r="A451" s="39" t="s">
        <v>762</v>
      </c>
      <c r="B451" s="40" t="s">
        <v>813</v>
      </c>
      <c r="C451" s="30" t="s">
        <v>814</v>
      </c>
      <c r="D451" s="42">
        <v>0</v>
      </c>
      <c r="E451" s="42">
        <v>9.06E-2</v>
      </c>
      <c r="F451" s="41" t="s">
        <v>30</v>
      </c>
      <c r="G451" s="43">
        <v>0</v>
      </c>
      <c r="H451" s="41" t="s">
        <v>30</v>
      </c>
      <c r="I451" s="43">
        <f t="shared" si="432"/>
        <v>9.06E-2</v>
      </c>
      <c r="J451" s="41" t="s">
        <v>30</v>
      </c>
      <c r="K451" s="42">
        <v>9.06E-2</v>
      </c>
      <c r="L451" s="41" t="s">
        <v>30</v>
      </c>
      <c r="M451" s="42">
        <v>9.06E-2</v>
      </c>
      <c r="N451" s="41" t="s">
        <v>30</v>
      </c>
      <c r="O451" s="42">
        <f t="shared" si="433"/>
        <v>0</v>
      </c>
      <c r="P451" s="41" t="s">
        <v>30</v>
      </c>
      <c r="Q451" s="42">
        <f t="shared" si="434"/>
        <v>0</v>
      </c>
      <c r="R451" s="41" t="s">
        <v>30</v>
      </c>
      <c r="S451" s="93">
        <f t="shared" si="391"/>
        <v>0</v>
      </c>
      <c r="T451" s="47" t="s">
        <v>30</v>
      </c>
    </row>
    <row r="452" spans="1:20" ht="63" x14ac:dyDescent="0.25">
      <c r="A452" s="39" t="s">
        <v>762</v>
      </c>
      <c r="B452" s="40" t="s">
        <v>815</v>
      </c>
      <c r="C452" s="30" t="s">
        <v>816</v>
      </c>
      <c r="D452" s="42">
        <v>0</v>
      </c>
      <c r="E452" s="42">
        <v>0.57499999999999996</v>
      </c>
      <c r="F452" s="41" t="s">
        <v>30</v>
      </c>
      <c r="G452" s="43">
        <v>0</v>
      </c>
      <c r="H452" s="41" t="s">
        <v>30</v>
      </c>
      <c r="I452" s="43">
        <f t="shared" si="432"/>
        <v>0.57499999999999996</v>
      </c>
      <c r="J452" s="41" t="s">
        <v>30</v>
      </c>
      <c r="K452" s="42">
        <v>0.57499999999999996</v>
      </c>
      <c r="L452" s="41" t="s">
        <v>30</v>
      </c>
      <c r="M452" s="42">
        <v>0.47437748000000002</v>
      </c>
      <c r="N452" s="41" t="s">
        <v>30</v>
      </c>
      <c r="O452" s="42">
        <f t="shared" si="433"/>
        <v>0.10062251999999994</v>
      </c>
      <c r="P452" s="41" t="s">
        <v>30</v>
      </c>
      <c r="Q452" s="42">
        <f t="shared" si="434"/>
        <v>-0.10062251999999994</v>
      </c>
      <c r="R452" s="41" t="s">
        <v>30</v>
      </c>
      <c r="S452" s="93">
        <f t="shared" si="391"/>
        <v>-0.17499568695652165</v>
      </c>
      <c r="T452" s="47" t="s">
        <v>1115</v>
      </c>
    </row>
    <row r="453" spans="1:20" ht="63" x14ac:dyDescent="0.25">
      <c r="A453" s="39" t="s">
        <v>762</v>
      </c>
      <c r="B453" s="40" t="s">
        <v>817</v>
      </c>
      <c r="C453" s="30" t="s">
        <v>818</v>
      </c>
      <c r="D453" s="42">
        <v>0</v>
      </c>
      <c r="E453" s="42">
        <v>0.46100000000000002</v>
      </c>
      <c r="F453" s="41" t="s">
        <v>30</v>
      </c>
      <c r="G453" s="43">
        <v>0</v>
      </c>
      <c r="H453" s="41" t="s">
        <v>30</v>
      </c>
      <c r="I453" s="43">
        <f t="shared" si="432"/>
        <v>0.46100000000000002</v>
      </c>
      <c r="J453" s="41" t="s">
        <v>30</v>
      </c>
      <c r="K453" s="42">
        <v>0.46100000000000002</v>
      </c>
      <c r="L453" s="41" t="s">
        <v>30</v>
      </c>
      <c r="M453" s="42">
        <v>0.38043747999999999</v>
      </c>
      <c r="N453" s="41" t="s">
        <v>30</v>
      </c>
      <c r="O453" s="42">
        <f t="shared" si="433"/>
        <v>8.0562520000000026E-2</v>
      </c>
      <c r="P453" s="41" t="s">
        <v>30</v>
      </c>
      <c r="Q453" s="42">
        <f t="shared" si="434"/>
        <v>-8.0562520000000026E-2</v>
      </c>
      <c r="R453" s="41" t="s">
        <v>30</v>
      </c>
      <c r="S453" s="93">
        <f t="shared" si="391"/>
        <v>-0.17475600867678964</v>
      </c>
      <c r="T453" s="38" t="s">
        <v>1115</v>
      </c>
    </row>
    <row r="454" spans="1:20" ht="31.5" x14ac:dyDescent="0.25">
      <c r="A454" s="39" t="s">
        <v>762</v>
      </c>
      <c r="B454" s="40" t="s">
        <v>819</v>
      </c>
      <c r="C454" s="30" t="s">
        <v>820</v>
      </c>
      <c r="D454" s="42">
        <v>0</v>
      </c>
      <c r="E454" s="42">
        <v>0.23899999999999999</v>
      </c>
      <c r="F454" s="41" t="s">
        <v>30</v>
      </c>
      <c r="G454" s="43">
        <v>0</v>
      </c>
      <c r="H454" s="41" t="s">
        <v>30</v>
      </c>
      <c r="I454" s="43">
        <f t="shared" si="432"/>
        <v>0.23899999999999999</v>
      </c>
      <c r="J454" s="41" t="s">
        <v>30</v>
      </c>
      <c r="K454" s="42">
        <v>0.23899999999999999</v>
      </c>
      <c r="L454" s="41" t="s">
        <v>30</v>
      </c>
      <c r="M454" s="42">
        <v>0.157</v>
      </c>
      <c r="N454" s="41" t="s">
        <v>30</v>
      </c>
      <c r="O454" s="42">
        <f t="shared" si="433"/>
        <v>8.199999999999999E-2</v>
      </c>
      <c r="P454" s="41" t="s">
        <v>30</v>
      </c>
      <c r="Q454" s="42">
        <f t="shared" si="434"/>
        <v>-8.199999999999999E-2</v>
      </c>
      <c r="R454" s="41" t="s">
        <v>30</v>
      </c>
      <c r="S454" s="93">
        <f t="shared" si="391"/>
        <v>-0.34309623430962338</v>
      </c>
      <c r="T454" s="47" t="s">
        <v>1115</v>
      </c>
    </row>
    <row r="455" spans="1:20" ht="31.5" x14ac:dyDescent="0.25">
      <c r="A455" s="39" t="s">
        <v>762</v>
      </c>
      <c r="B455" s="40" t="s">
        <v>821</v>
      </c>
      <c r="C455" s="30" t="s">
        <v>822</v>
      </c>
      <c r="D455" s="42">
        <v>0</v>
      </c>
      <c r="E455" s="42">
        <v>4.3999999999999997E-2</v>
      </c>
      <c r="F455" s="41" t="s">
        <v>30</v>
      </c>
      <c r="G455" s="43">
        <v>0</v>
      </c>
      <c r="H455" s="41" t="s">
        <v>30</v>
      </c>
      <c r="I455" s="43">
        <f t="shared" si="432"/>
        <v>4.3999999999999997E-2</v>
      </c>
      <c r="J455" s="41" t="s">
        <v>30</v>
      </c>
      <c r="K455" s="42">
        <v>4.3999999999999997E-2</v>
      </c>
      <c r="L455" s="41" t="s">
        <v>30</v>
      </c>
      <c r="M455" s="42">
        <v>0</v>
      </c>
      <c r="N455" s="41" t="s">
        <v>30</v>
      </c>
      <c r="O455" s="42">
        <f t="shared" si="433"/>
        <v>4.3999999999999997E-2</v>
      </c>
      <c r="P455" s="41" t="s">
        <v>30</v>
      </c>
      <c r="Q455" s="42">
        <f t="shared" si="434"/>
        <v>-4.3999999999999997E-2</v>
      </c>
      <c r="R455" s="41" t="s">
        <v>30</v>
      </c>
      <c r="S455" s="93">
        <f t="shared" si="391"/>
        <v>-1</v>
      </c>
      <c r="T455" s="38" t="s">
        <v>1100</v>
      </c>
    </row>
    <row r="456" spans="1:20" ht="47.25" x14ac:dyDescent="0.25">
      <c r="A456" s="39" t="s">
        <v>762</v>
      </c>
      <c r="B456" s="40" t="s">
        <v>823</v>
      </c>
      <c r="C456" s="30" t="s">
        <v>824</v>
      </c>
      <c r="D456" s="42">
        <v>0</v>
      </c>
      <c r="E456" s="42">
        <v>0.22900000000000001</v>
      </c>
      <c r="F456" s="41" t="s">
        <v>30</v>
      </c>
      <c r="G456" s="43">
        <v>0</v>
      </c>
      <c r="H456" s="41" t="s">
        <v>30</v>
      </c>
      <c r="I456" s="43">
        <f t="shared" si="432"/>
        <v>0.22900000000000001</v>
      </c>
      <c r="J456" s="41" t="s">
        <v>30</v>
      </c>
      <c r="K456" s="42">
        <v>0.22900000000000001</v>
      </c>
      <c r="L456" s="41" t="s">
        <v>30</v>
      </c>
      <c r="M456" s="42">
        <v>0</v>
      </c>
      <c r="N456" s="41" t="s">
        <v>30</v>
      </c>
      <c r="O456" s="42">
        <f t="shared" si="433"/>
        <v>0.22900000000000001</v>
      </c>
      <c r="P456" s="41" t="s">
        <v>30</v>
      </c>
      <c r="Q456" s="42">
        <f t="shared" si="434"/>
        <v>-0.22900000000000001</v>
      </c>
      <c r="R456" s="41" t="s">
        <v>30</v>
      </c>
      <c r="S456" s="93">
        <f t="shared" si="391"/>
        <v>-1</v>
      </c>
      <c r="T456" s="38" t="s">
        <v>1100</v>
      </c>
    </row>
    <row r="457" spans="1:20" ht="31.5" x14ac:dyDescent="0.25">
      <c r="A457" s="39" t="s">
        <v>762</v>
      </c>
      <c r="B457" s="40" t="s">
        <v>825</v>
      </c>
      <c r="C457" s="30" t="s">
        <v>826</v>
      </c>
      <c r="D457" s="42">
        <v>0</v>
      </c>
      <c r="E457" s="42">
        <v>0.13600000000000001</v>
      </c>
      <c r="F457" s="41" t="s">
        <v>30</v>
      </c>
      <c r="G457" s="43">
        <v>0</v>
      </c>
      <c r="H457" s="41" t="s">
        <v>30</v>
      </c>
      <c r="I457" s="43">
        <f t="shared" si="432"/>
        <v>0.13600000000000001</v>
      </c>
      <c r="J457" s="41" t="s">
        <v>30</v>
      </c>
      <c r="K457" s="42">
        <v>0.13600000000000001</v>
      </c>
      <c r="L457" s="41" t="s">
        <v>30</v>
      </c>
      <c r="M457" s="42">
        <v>0</v>
      </c>
      <c r="N457" s="41" t="s">
        <v>30</v>
      </c>
      <c r="O457" s="42">
        <f t="shared" si="433"/>
        <v>0.13600000000000001</v>
      </c>
      <c r="P457" s="41" t="s">
        <v>30</v>
      </c>
      <c r="Q457" s="42">
        <f t="shared" si="434"/>
        <v>-0.13600000000000001</v>
      </c>
      <c r="R457" s="41" t="s">
        <v>30</v>
      </c>
      <c r="S457" s="93">
        <f t="shared" si="391"/>
        <v>-1</v>
      </c>
      <c r="T457" s="38" t="s">
        <v>1100</v>
      </c>
    </row>
    <row r="458" spans="1:20" ht="31.5" x14ac:dyDescent="0.25">
      <c r="A458" s="39" t="s">
        <v>762</v>
      </c>
      <c r="B458" s="40" t="s">
        <v>827</v>
      </c>
      <c r="C458" s="30" t="s">
        <v>828</v>
      </c>
      <c r="D458" s="42">
        <v>0</v>
      </c>
      <c r="E458" s="42">
        <v>0.114</v>
      </c>
      <c r="F458" s="41" t="s">
        <v>30</v>
      </c>
      <c r="G458" s="43">
        <v>0</v>
      </c>
      <c r="H458" s="41" t="s">
        <v>30</v>
      </c>
      <c r="I458" s="43">
        <f t="shared" si="432"/>
        <v>0.114</v>
      </c>
      <c r="J458" s="41" t="s">
        <v>30</v>
      </c>
      <c r="K458" s="42">
        <v>0.114</v>
      </c>
      <c r="L458" s="41" t="s">
        <v>30</v>
      </c>
      <c r="M458" s="42">
        <v>0</v>
      </c>
      <c r="N458" s="41" t="s">
        <v>30</v>
      </c>
      <c r="O458" s="42">
        <f t="shared" si="433"/>
        <v>0.114</v>
      </c>
      <c r="P458" s="41" t="s">
        <v>30</v>
      </c>
      <c r="Q458" s="42">
        <f t="shared" si="434"/>
        <v>-0.114</v>
      </c>
      <c r="R458" s="41" t="s">
        <v>30</v>
      </c>
      <c r="S458" s="93">
        <f t="shared" si="391"/>
        <v>-1</v>
      </c>
      <c r="T458" s="47" t="s">
        <v>1100</v>
      </c>
    </row>
    <row r="459" spans="1:20" ht="47.25" x14ac:dyDescent="0.25">
      <c r="A459" s="39" t="s">
        <v>762</v>
      </c>
      <c r="B459" s="40" t="s">
        <v>829</v>
      </c>
      <c r="C459" s="30" t="s">
        <v>830</v>
      </c>
      <c r="D459" s="42">
        <v>0</v>
      </c>
      <c r="E459" s="42">
        <v>0.32</v>
      </c>
      <c r="F459" s="41" t="s">
        <v>30</v>
      </c>
      <c r="G459" s="43">
        <v>0</v>
      </c>
      <c r="H459" s="41" t="s">
        <v>30</v>
      </c>
      <c r="I459" s="43">
        <f t="shared" si="432"/>
        <v>0.32</v>
      </c>
      <c r="J459" s="41" t="s">
        <v>30</v>
      </c>
      <c r="K459" s="42">
        <v>0.32</v>
      </c>
      <c r="L459" s="41" t="s">
        <v>30</v>
      </c>
      <c r="M459" s="42">
        <v>0.11130548</v>
      </c>
      <c r="N459" s="41" t="s">
        <v>30</v>
      </c>
      <c r="O459" s="42">
        <f t="shared" si="433"/>
        <v>0.20869451999999999</v>
      </c>
      <c r="P459" s="41" t="s">
        <v>30</v>
      </c>
      <c r="Q459" s="42">
        <f t="shared" si="434"/>
        <v>-0.20869451999999999</v>
      </c>
      <c r="R459" s="41" t="s">
        <v>30</v>
      </c>
      <c r="S459" s="93">
        <f t="shared" si="391"/>
        <v>-0.65217037499999997</v>
      </c>
      <c r="T459" s="47" t="s">
        <v>1115</v>
      </c>
    </row>
    <row r="460" spans="1:20" ht="31.5" x14ac:dyDescent="0.25">
      <c r="A460" s="39" t="s">
        <v>762</v>
      </c>
      <c r="B460" s="40" t="s">
        <v>831</v>
      </c>
      <c r="C460" s="30" t="s">
        <v>832</v>
      </c>
      <c r="D460" s="42">
        <v>0</v>
      </c>
      <c r="E460" s="42">
        <v>0.11700000000000001</v>
      </c>
      <c r="F460" s="41" t="s">
        <v>30</v>
      </c>
      <c r="G460" s="43">
        <v>0</v>
      </c>
      <c r="H460" s="41" t="s">
        <v>30</v>
      </c>
      <c r="I460" s="43">
        <f t="shared" si="432"/>
        <v>0.11700000000000001</v>
      </c>
      <c r="J460" s="41" t="s">
        <v>30</v>
      </c>
      <c r="K460" s="42">
        <v>0.11700000000000001</v>
      </c>
      <c r="L460" s="41" t="s">
        <v>30</v>
      </c>
      <c r="M460" s="42">
        <v>7.7836000000000002E-2</v>
      </c>
      <c r="N460" s="41" t="s">
        <v>30</v>
      </c>
      <c r="O460" s="42">
        <f t="shared" si="433"/>
        <v>3.9164000000000004E-2</v>
      </c>
      <c r="P460" s="41" t="s">
        <v>30</v>
      </c>
      <c r="Q460" s="42">
        <f t="shared" si="434"/>
        <v>-3.9164000000000004E-2</v>
      </c>
      <c r="R460" s="41" t="s">
        <v>30</v>
      </c>
      <c r="S460" s="93">
        <f t="shared" si="391"/>
        <v>-0.33473504273504273</v>
      </c>
      <c r="T460" s="47" t="s">
        <v>1115</v>
      </c>
    </row>
    <row r="461" spans="1:20" ht="31.5" x14ac:dyDescent="0.25">
      <c r="A461" s="39" t="s">
        <v>762</v>
      </c>
      <c r="B461" s="40" t="s">
        <v>833</v>
      </c>
      <c r="C461" s="30" t="s">
        <v>834</v>
      </c>
      <c r="D461" s="42">
        <v>0</v>
      </c>
      <c r="E461" s="42">
        <v>4.1640000000000003E-2</v>
      </c>
      <c r="F461" s="41" t="s">
        <v>30</v>
      </c>
      <c r="G461" s="43">
        <v>0</v>
      </c>
      <c r="H461" s="41" t="s">
        <v>30</v>
      </c>
      <c r="I461" s="43">
        <f t="shared" si="432"/>
        <v>4.1640000000000003E-2</v>
      </c>
      <c r="J461" s="41" t="s">
        <v>30</v>
      </c>
      <c r="K461" s="42">
        <v>4.1640000000000003E-2</v>
      </c>
      <c r="L461" s="41" t="s">
        <v>30</v>
      </c>
      <c r="M461" s="42">
        <v>4.1640000000000003E-2</v>
      </c>
      <c r="N461" s="41" t="s">
        <v>30</v>
      </c>
      <c r="O461" s="42">
        <f t="shared" si="433"/>
        <v>0</v>
      </c>
      <c r="P461" s="41" t="s">
        <v>30</v>
      </c>
      <c r="Q461" s="42">
        <f t="shared" si="434"/>
        <v>0</v>
      </c>
      <c r="R461" s="41" t="s">
        <v>30</v>
      </c>
      <c r="S461" s="93">
        <f t="shared" si="391"/>
        <v>0</v>
      </c>
      <c r="T461" s="47" t="s">
        <v>30</v>
      </c>
    </row>
    <row r="462" spans="1:20" ht="31.5" x14ac:dyDescent="0.25">
      <c r="A462" s="39" t="s">
        <v>762</v>
      </c>
      <c r="B462" s="40" t="s">
        <v>835</v>
      </c>
      <c r="C462" s="30" t="s">
        <v>836</v>
      </c>
      <c r="D462" s="42">
        <v>0</v>
      </c>
      <c r="E462" s="42">
        <v>0</v>
      </c>
      <c r="F462" s="41" t="s">
        <v>30</v>
      </c>
      <c r="G462" s="43">
        <v>0</v>
      </c>
      <c r="H462" s="41" t="s">
        <v>30</v>
      </c>
      <c r="I462" s="43">
        <f t="shared" si="432"/>
        <v>0</v>
      </c>
      <c r="J462" s="41" t="s">
        <v>30</v>
      </c>
      <c r="K462" s="42">
        <v>0</v>
      </c>
      <c r="L462" s="41" t="s">
        <v>30</v>
      </c>
      <c r="M462" s="42">
        <v>0</v>
      </c>
      <c r="N462" s="41" t="s">
        <v>30</v>
      </c>
      <c r="O462" s="42">
        <f t="shared" si="433"/>
        <v>0</v>
      </c>
      <c r="P462" s="41" t="s">
        <v>30</v>
      </c>
      <c r="Q462" s="42">
        <f t="shared" si="434"/>
        <v>0</v>
      </c>
      <c r="R462" s="41" t="s">
        <v>30</v>
      </c>
      <c r="S462" s="93">
        <v>0</v>
      </c>
      <c r="T462" s="47" t="s">
        <v>30</v>
      </c>
    </row>
    <row r="463" spans="1:20" ht="47.25" x14ac:dyDescent="0.25">
      <c r="A463" s="39" t="s">
        <v>762</v>
      </c>
      <c r="B463" s="40" t="s">
        <v>837</v>
      </c>
      <c r="C463" s="30" t="s">
        <v>838</v>
      </c>
      <c r="D463" s="42">
        <v>0</v>
      </c>
      <c r="E463" s="42">
        <v>0.19</v>
      </c>
      <c r="F463" s="41" t="s">
        <v>30</v>
      </c>
      <c r="G463" s="43">
        <v>0</v>
      </c>
      <c r="H463" s="41" t="s">
        <v>30</v>
      </c>
      <c r="I463" s="43">
        <f t="shared" si="432"/>
        <v>0.19</v>
      </c>
      <c r="J463" s="41" t="s">
        <v>30</v>
      </c>
      <c r="K463" s="42">
        <v>0.19</v>
      </c>
      <c r="L463" s="41" t="s">
        <v>30</v>
      </c>
      <c r="M463" s="42">
        <v>0.11691748</v>
      </c>
      <c r="N463" s="41" t="s">
        <v>30</v>
      </c>
      <c r="O463" s="42">
        <f t="shared" si="433"/>
        <v>7.3082519999999998E-2</v>
      </c>
      <c r="P463" s="41" t="s">
        <v>30</v>
      </c>
      <c r="Q463" s="42">
        <f t="shared" si="434"/>
        <v>-7.3082519999999998E-2</v>
      </c>
      <c r="R463" s="41" t="s">
        <v>30</v>
      </c>
      <c r="S463" s="93">
        <f t="shared" si="391"/>
        <v>-0.38464484210526312</v>
      </c>
      <c r="T463" s="47" t="s">
        <v>1115</v>
      </c>
    </row>
    <row r="464" spans="1:20" ht="47.25" x14ac:dyDescent="0.25">
      <c r="A464" s="39" t="s">
        <v>762</v>
      </c>
      <c r="B464" s="40" t="s">
        <v>839</v>
      </c>
      <c r="C464" s="30" t="s">
        <v>840</v>
      </c>
      <c r="D464" s="42">
        <v>0</v>
      </c>
      <c r="E464" s="42">
        <v>2.59</v>
      </c>
      <c r="F464" s="41" t="s">
        <v>30</v>
      </c>
      <c r="G464" s="43">
        <v>0</v>
      </c>
      <c r="H464" s="41" t="s">
        <v>30</v>
      </c>
      <c r="I464" s="43">
        <f t="shared" si="432"/>
        <v>2.59</v>
      </c>
      <c r="J464" s="41" t="s">
        <v>30</v>
      </c>
      <c r="K464" s="42">
        <v>2.59</v>
      </c>
      <c r="L464" s="41" t="s">
        <v>30</v>
      </c>
      <c r="M464" s="42">
        <v>2.59</v>
      </c>
      <c r="N464" s="41" t="s">
        <v>30</v>
      </c>
      <c r="O464" s="42">
        <f t="shared" si="433"/>
        <v>0</v>
      </c>
      <c r="P464" s="41" t="s">
        <v>30</v>
      </c>
      <c r="Q464" s="42">
        <f t="shared" si="434"/>
        <v>0</v>
      </c>
      <c r="R464" s="41" t="s">
        <v>30</v>
      </c>
      <c r="S464" s="93">
        <f t="shared" si="391"/>
        <v>0</v>
      </c>
      <c r="T464" s="47" t="s">
        <v>30</v>
      </c>
    </row>
    <row r="465" spans="1:20" ht="31.5" x14ac:dyDescent="0.25">
      <c r="A465" s="39" t="s">
        <v>762</v>
      </c>
      <c r="B465" s="40" t="s">
        <v>841</v>
      </c>
      <c r="C465" s="30" t="s">
        <v>842</v>
      </c>
      <c r="D465" s="42">
        <v>0</v>
      </c>
      <c r="E465" s="42">
        <v>9.8000000000000004E-2</v>
      </c>
      <c r="F465" s="41" t="s">
        <v>30</v>
      </c>
      <c r="G465" s="43">
        <v>0</v>
      </c>
      <c r="H465" s="41" t="s">
        <v>30</v>
      </c>
      <c r="I465" s="43">
        <f t="shared" si="432"/>
        <v>9.8000000000000004E-2</v>
      </c>
      <c r="J465" s="41" t="s">
        <v>30</v>
      </c>
      <c r="K465" s="42">
        <v>9.8000000000000004E-2</v>
      </c>
      <c r="L465" s="41" t="s">
        <v>30</v>
      </c>
      <c r="M465" s="42">
        <v>6.4773460000000005E-2</v>
      </c>
      <c r="N465" s="41" t="s">
        <v>30</v>
      </c>
      <c r="O465" s="42">
        <f t="shared" si="433"/>
        <v>3.3226539999999999E-2</v>
      </c>
      <c r="P465" s="41" t="s">
        <v>30</v>
      </c>
      <c r="Q465" s="42">
        <f t="shared" si="434"/>
        <v>-3.3226539999999999E-2</v>
      </c>
      <c r="R465" s="41" t="s">
        <v>30</v>
      </c>
      <c r="S465" s="93">
        <f t="shared" si="391"/>
        <v>-0.33904632653061223</v>
      </c>
      <c r="T465" s="30" t="s">
        <v>1115</v>
      </c>
    </row>
    <row r="466" spans="1:20" ht="31.5" x14ac:dyDescent="0.25">
      <c r="A466" s="39" t="s">
        <v>762</v>
      </c>
      <c r="B466" s="40" t="s">
        <v>843</v>
      </c>
      <c r="C466" s="30" t="s">
        <v>844</v>
      </c>
      <c r="D466" s="42">
        <v>0</v>
      </c>
      <c r="E466" s="42">
        <v>0.246</v>
      </c>
      <c r="F466" s="41" t="s">
        <v>30</v>
      </c>
      <c r="G466" s="43">
        <v>0</v>
      </c>
      <c r="H466" s="41" t="s">
        <v>30</v>
      </c>
      <c r="I466" s="43">
        <f t="shared" si="432"/>
        <v>0.246</v>
      </c>
      <c r="J466" s="41" t="s">
        <v>30</v>
      </c>
      <c r="K466" s="42">
        <v>0.246</v>
      </c>
      <c r="L466" s="41" t="s">
        <v>30</v>
      </c>
      <c r="M466" s="42">
        <v>0.18934399999999998</v>
      </c>
      <c r="N466" s="41" t="s">
        <v>30</v>
      </c>
      <c r="O466" s="42">
        <f t="shared" si="433"/>
        <v>5.6656000000000012E-2</v>
      </c>
      <c r="P466" s="41" t="s">
        <v>30</v>
      </c>
      <c r="Q466" s="42">
        <f t="shared" si="434"/>
        <v>-5.6656000000000012E-2</v>
      </c>
      <c r="R466" s="41" t="s">
        <v>30</v>
      </c>
      <c r="S466" s="93">
        <f t="shared" si="391"/>
        <v>-0.23030894308943095</v>
      </c>
      <c r="T466" s="47" t="s">
        <v>1115</v>
      </c>
    </row>
    <row r="467" spans="1:20" ht="47.25" x14ac:dyDescent="0.25">
      <c r="A467" s="39" t="s">
        <v>762</v>
      </c>
      <c r="B467" s="40" t="s">
        <v>845</v>
      </c>
      <c r="C467" s="30" t="s">
        <v>846</v>
      </c>
      <c r="D467" s="42">
        <v>0</v>
      </c>
      <c r="E467" s="42">
        <v>7.3200000000000001E-2</v>
      </c>
      <c r="F467" s="41" t="s">
        <v>30</v>
      </c>
      <c r="G467" s="43">
        <v>0</v>
      </c>
      <c r="H467" s="41" t="s">
        <v>30</v>
      </c>
      <c r="I467" s="43">
        <f t="shared" si="432"/>
        <v>7.3200000000000001E-2</v>
      </c>
      <c r="J467" s="41" t="s">
        <v>30</v>
      </c>
      <c r="K467" s="42">
        <v>7.3200000000000001E-2</v>
      </c>
      <c r="L467" s="41" t="s">
        <v>30</v>
      </c>
      <c r="M467" s="42">
        <v>7.3200000000000001E-2</v>
      </c>
      <c r="N467" s="41" t="s">
        <v>30</v>
      </c>
      <c r="O467" s="42">
        <f t="shared" si="433"/>
        <v>0</v>
      </c>
      <c r="P467" s="41" t="s">
        <v>30</v>
      </c>
      <c r="Q467" s="42">
        <f t="shared" si="434"/>
        <v>0</v>
      </c>
      <c r="R467" s="41" t="s">
        <v>30</v>
      </c>
      <c r="S467" s="93">
        <f t="shared" si="391"/>
        <v>0</v>
      </c>
      <c r="T467" s="47" t="s">
        <v>30</v>
      </c>
    </row>
    <row r="468" spans="1:20" ht="63" x14ac:dyDescent="0.25">
      <c r="A468" s="39" t="s">
        <v>762</v>
      </c>
      <c r="B468" s="40" t="s">
        <v>847</v>
      </c>
      <c r="C468" s="30" t="s">
        <v>848</v>
      </c>
      <c r="D468" s="42">
        <v>0</v>
      </c>
      <c r="E468" s="42">
        <v>0.32900000000000001</v>
      </c>
      <c r="F468" s="41" t="s">
        <v>30</v>
      </c>
      <c r="G468" s="43">
        <v>0</v>
      </c>
      <c r="H468" s="41" t="s">
        <v>30</v>
      </c>
      <c r="I468" s="43">
        <f t="shared" si="432"/>
        <v>0.32900000000000001</v>
      </c>
      <c r="J468" s="41" t="s">
        <v>30</v>
      </c>
      <c r="K468" s="42">
        <v>0.32900000000000001</v>
      </c>
      <c r="L468" s="41" t="s">
        <v>30</v>
      </c>
      <c r="M468" s="42">
        <v>0</v>
      </c>
      <c r="N468" s="41" t="s">
        <v>30</v>
      </c>
      <c r="O468" s="42">
        <f t="shared" si="433"/>
        <v>0.32900000000000001</v>
      </c>
      <c r="P468" s="41" t="s">
        <v>30</v>
      </c>
      <c r="Q468" s="42">
        <f t="shared" si="434"/>
        <v>-0.32900000000000001</v>
      </c>
      <c r="R468" s="41" t="s">
        <v>30</v>
      </c>
      <c r="S468" s="93">
        <f t="shared" si="391"/>
        <v>-1</v>
      </c>
      <c r="T468" s="47" t="s">
        <v>1130</v>
      </c>
    </row>
    <row r="469" spans="1:20" ht="31.5" x14ac:dyDescent="0.25">
      <c r="A469" s="39" t="s">
        <v>762</v>
      </c>
      <c r="B469" s="40" t="s">
        <v>849</v>
      </c>
      <c r="C469" s="30" t="s">
        <v>850</v>
      </c>
      <c r="D469" s="42">
        <v>0</v>
      </c>
      <c r="E469" s="42">
        <v>0.30599999999999999</v>
      </c>
      <c r="F469" s="41" t="s">
        <v>30</v>
      </c>
      <c r="G469" s="43">
        <v>0</v>
      </c>
      <c r="H469" s="41" t="s">
        <v>30</v>
      </c>
      <c r="I469" s="43">
        <f t="shared" si="432"/>
        <v>0.30599999999999999</v>
      </c>
      <c r="J469" s="41" t="s">
        <v>30</v>
      </c>
      <c r="K469" s="42">
        <v>0.30599999999999999</v>
      </c>
      <c r="L469" s="41" t="s">
        <v>30</v>
      </c>
      <c r="M469" s="42">
        <v>0.30599999999999999</v>
      </c>
      <c r="N469" s="41" t="s">
        <v>30</v>
      </c>
      <c r="O469" s="42">
        <f t="shared" si="433"/>
        <v>0</v>
      </c>
      <c r="P469" s="41" t="s">
        <v>30</v>
      </c>
      <c r="Q469" s="42">
        <f t="shared" si="434"/>
        <v>0</v>
      </c>
      <c r="R469" s="41" t="s">
        <v>30</v>
      </c>
      <c r="S469" s="93">
        <f t="shared" ref="S469:S532" si="435">Q469/K469</f>
        <v>0</v>
      </c>
      <c r="T469" s="47" t="s">
        <v>30</v>
      </c>
    </row>
    <row r="470" spans="1:20" ht="63" x14ac:dyDescent="0.25">
      <c r="A470" s="39" t="s">
        <v>762</v>
      </c>
      <c r="B470" s="40" t="s">
        <v>851</v>
      </c>
      <c r="C470" s="30" t="s">
        <v>852</v>
      </c>
      <c r="D470" s="42">
        <v>0</v>
      </c>
      <c r="E470" s="42">
        <v>2.8164221999999999</v>
      </c>
      <c r="F470" s="41" t="s">
        <v>30</v>
      </c>
      <c r="G470" s="43">
        <v>0</v>
      </c>
      <c r="H470" s="41" t="s">
        <v>30</v>
      </c>
      <c r="I470" s="43">
        <f t="shared" si="432"/>
        <v>2.8164221999999999</v>
      </c>
      <c r="J470" s="41" t="s">
        <v>30</v>
      </c>
      <c r="K470" s="42">
        <v>2.8164221999999999</v>
      </c>
      <c r="L470" s="41" t="s">
        <v>30</v>
      </c>
      <c r="M470" s="42">
        <v>2.8164221999999999</v>
      </c>
      <c r="N470" s="41" t="s">
        <v>30</v>
      </c>
      <c r="O470" s="42">
        <f t="shared" si="433"/>
        <v>0</v>
      </c>
      <c r="P470" s="41" t="s">
        <v>30</v>
      </c>
      <c r="Q470" s="42">
        <f t="shared" si="434"/>
        <v>0</v>
      </c>
      <c r="R470" s="41" t="s">
        <v>30</v>
      </c>
      <c r="S470" s="93">
        <f t="shared" si="435"/>
        <v>0</v>
      </c>
      <c r="T470" s="47" t="s">
        <v>30</v>
      </c>
    </row>
    <row r="471" spans="1:20" ht="47.25" x14ac:dyDescent="0.25">
      <c r="A471" s="39" t="s">
        <v>762</v>
      </c>
      <c r="B471" s="40" t="s">
        <v>853</v>
      </c>
      <c r="C471" s="30" t="s">
        <v>854</v>
      </c>
      <c r="D471" s="42">
        <v>0</v>
      </c>
      <c r="E471" s="42">
        <v>2.7044492500000001</v>
      </c>
      <c r="F471" s="41" t="s">
        <v>30</v>
      </c>
      <c r="G471" s="43">
        <v>0</v>
      </c>
      <c r="H471" s="41" t="s">
        <v>30</v>
      </c>
      <c r="I471" s="43">
        <f t="shared" si="432"/>
        <v>2.7044492500000001</v>
      </c>
      <c r="J471" s="41" t="s">
        <v>30</v>
      </c>
      <c r="K471" s="42">
        <v>2.7044492500000001</v>
      </c>
      <c r="L471" s="41" t="s">
        <v>30</v>
      </c>
      <c r="M471" s="42">
        <v>2.7044492500000001</v>
      </c>
      <c r="N471" s="41" t="s">
        <v>30</v>
      </c>
      <c r="O471" s="42">
        <f t="shared" si="433"/>
        <v>0</v>
      </c>
      <c r="P471" s="41" t="s">
        <v>30</v>
      </c>
      <c r="Q471" s="42">
        <f t="shared" si="434"/>
        <v>0</v>
      </c>
      <c r="R471" s="41" t="s">
        <v>30</v>
      </c>
      <c r="S471" s="93">
        <f t="shared" si="435"/>
        <v>0</v>
      </c>
      <c r="T471" s="47" t="s">
        <v>30</v>
      </c>
    </row>
    <row r="472" spans="1:20" ht="31.5" x14ac:dyDescent="0.25">
      <c r="A472" s="39" t="s">
        <v>762</v>
      </c>
      <c r="B472" s="40" t="s">
        <v>855</v>
      </c>
      <c r="C472" s="30" t="s">
        <v>856</v>
      </c>
      <c r="D472" s="42">
        <v>0</v>
      </c>
      <c r="E472" s="42">
        <v>3.69</v>
      </c>
      <c r="F472" s="41" t="s">
        <v>30</v>
      </c>
      <c r="G472" s="43">
        <v>0</v>
      </c>
      <c r="H472" s="41" t="s">
        <v>30</v>
      </c>
      <c r="I472" s="43">
        <f t="shared" si="432"/>
        <v>3.69</v>
      </c>
      <c r="J472" s="41" t="s">
        <v>30</v>
      </c>
      <c r="K472" s="42">
        <v>3.69</v>
      </c>
      <c r="L472" s="41" t="s">
        <v>30</v>
      </c>
      <c r="M472" s="42">
        <v>3.69</v>
      </c>
      <c r="N472" s="41" t="s">
        <v>30</v>
      </c>
      <c r="O472" s="42">
        <f t="shared" si="433"/>
        <v>0</v>
      </c>
      <c r="P472" s="41" t="s">
        <v>30</v>
      </c>
      <c r="Q472" s="42">
        <f t="shared" si="434"/>
        <v>0</v>
      </c>
      <c r="R472" s="41" t="s">
        <v>30</v>
      </c>
      <c r="S472" s="93">
        <f t="shared" si="435"/>
        <v>0</v>
      </c>
      <c r="T472" s="47" t="s">
        <v>30</v>
      </c>
    </row>
    <row r="473" spans="1:20" ht="31.5" x14ac:dyDescent="0.25">
      <c r="A473" s="39" t="s">
        <v>762</v>
      </c>
      <c r="B473" s="40" t="s">
        <v>857</v>
      </c>
      <c r="C473" s="30" t="s">
        <v>858</v>
      </c>
      <c r="D473" s="42">
        <v>0</v>
      </c>
      <c r="E473" s="42">
        <v>1.2</v>
      </c>
      <c r="F473" s="41" t="s">
        <v>30</v>
      </c>
      <c r="G473" s="43">
        <v>0</v>
      </c>
      <c r="H473" s="41" t="s">
        <v>30</v>
      </c>
      <c r="I473" s="43">
        <f t="shared" si="432"/>
        <v>1.2</v>
      </c>
      <c r="J473" s="41" t="s">
        <v>30</v>
      </c>
      <c r="K473" s="42">
        <v>1.2</v>
      </c>
      <c r="L473" s="41" t="s">
        <v>30</v>
      </c>
      <c r="M473" s="42">
        <v>0</v>
      </c>
      <c r="N473" s="41" t="s">
        <v>30</v>
      </c>
      <c r="O473" s="42">
        <f t="shared" si="433"/>
        <v>1.2</v>
      </c>
      <c r="P473" s="41" t="s">
        <v>30</v>
      </c>
      <c r="Q473" s="42">
        <f t="shared" si="434"/>
        <v>-1.2</v>
      </c>
      <c r="R473" s="41" t="s">
        <v>30</v>
      </c>
      <c r="S473" s="93">
        <f t="shared" si="435"/>
        <v>-1</v>
      </c>
      <c r="T473" s="47" t="s">
        <v>1100</v>
      </c>
    </row>
    <row r="474" spans="1:20" ht="31.5" x14ac:dyDescent="0.25">
      <c r="A474" s="39" t="s">
        <v>762</v>
      </c>
      <c r="B474" s="40" t="s">
        <v>859</v>
      </c>
      <c r="C474" s="30" t="s">
        <v>860</v>
      </c>
      <c r="D474" s="42">
        <v>0</v>
      </c>
      <c r="E474" s="42">
        <v>0.252</v>
      </c>
      <c r="F474" s="41" t="s">
        <v>30</v>
      </c>
      <c r="G474" s="43">
        <v>0</v>
      </c>
      <c r="H474" s="41" t="s">
        <v>30</v>
      </c>
      <c r="I474" s="43">
        <f t="shared" si="432"/>
        <v>0.252</v>
      </c>
      <c r="J474" s="41" t="s">
        <v>30</v>
      </c>
      <c r="K474" s="42">
        <v>0.252</v>
      </c>
      <c r="L474" s="41" t="s">
        <v>30</v>
      </c>
      <c r="M474" s="42">
        <v>0.252</v>
      </c>
      <c r="N474" s="41" t="s">
        <v>30</v>
      </c>
      <c r="O474" s="42">
        <f t="shared" si="433"/>
        <v>0</v>
      </c>
      <c r="P474" s="41" t="s">
        <v>30</v>
      </c>
      <c r="Q474" s="42">
        <f t="shared" si="434"/>
        <v>0</v>
      </c>
      <c r="R474" s="41" t="s">
        <v>30</v>
      </c>
      <c r="S474" s="93">
        <f t="shared" si="435"/>
        <v>0</v>
      </c>
      <c r="T474" s="47" t="s">
        <v>30</v>
      </c>
    </row>
    <row r="475" spans="1:20" ht="31.5" x14ac:dyDescent="0.25">
      <c r="A475" s="39" t="s">
        <v>762</v>
      </c>
      <c r="B475" s="40" t="s">
        <v>861</v>
      </c>
      <c r="C475" s="30" t="s">
        <v>862</v>
      </c>
      <c r="D475" s="42">
        <v>0</v>
      </c>
      <c r="E475" s="42">
        <v>0.27590599999999998</v>
      </c>
      <c r="F475" s="41" t="s">
        <v>30</v>
      </c>
      <c r="G475" s="43">
        <v>0</v>
      </c>
      <c r="H475" s="41" t="s">
        <v>30</v>
      </c>
      <c r="I475" s="43">
        <f t="shared" si="432"/>
        <v>0.27590599999999998</v>
      </c>
      <c r="J475" s="41" t="s">
        <v>30</v>
      </c>
      <c r="K475" s="42">
        <v>0.27590599999999998</v>
      </c>
      <c r="L475" s="41" t="s">
        <v>30</v>
      </c>
      <c r="M475" s="42">
        <v>0.27590599999999998</v>
      </c>
      <c r="N475" s="41" t="s">
        <v>30</v>
      </c>
      <c r="O475" s="42">
        <f t="shared" si="433"/>
        <v>0</v>
      </c>
      <c r="P475" s="41" t="s">
        <v>30</v>
      </c>
      <c r="Q475" s="42">
        <f t="shared" si="434"/>
        <v>0</v>
      </c>
      <c r="R475" s="41" t="s">
        <v>30</v>
      </c>
      <c r="S475" s="93">
        <f t="shared" si="435"/>
        <v>0</v>
      </c>
      <c r="T475" s="47" t="s">
        <v>30</v>
      </c>
    </row>
    <row r="476" spans="1:20" ht="31.5" x14ac:dyDescent="0.25">
      <c r="A476" s="39" t="s">
        <v>762</v>
      </c>
      <c r="B476" s="40" t="s">
        <v>863</v>
      </c>
      <c r="C476" s="30" t="s">
        <v>864</v>
      </c>
      <c r="D476" s="42">
        <v>0</v>
      </c>
      <c r="E476" s="42">
        <v>0.32000000000000006</v>
      </c>
      <c r="F476" s="41" t="s">
        <v>30</v>
      </c>
      <c r="G476" s="43">
        <v>0</v>
      </c>
      <c r="H476" s="41" t="s">
        <v>30</v>
      </c>
      <c r="I476" s="43">
        <f t="shared" si="432"/>
        <v>0.32000000000000006</v>
      </c>
      <c r="J476" s="41" t="s">
        <v>30</v>
      </c>
      <c r="K476" s="42">
        <v>0.32000000000000006</v>
      </c>
      <c r="L476" s="41" t="s">
        <v>30</v>
      </c>
      <c r="M476" s="42">
        <v>0.32</v>
      </c>
      <c r="N476" s="41" t="s">
        <v>30</v>
      </c>
      <c r="O476" s="42">
        <f t="shared" si="433"/>
        <v>0</v>
      </c>
      <c r="P476" s="41" t="s">
        <v>30</v>
      </c>
      <c r="Q476" s="42">
        <f t="shared" si="434"/>
        <v>0</v>
      </c>
      <c r="R476" s="41" t="s">
        <v>30</v>
      </c>
      <c r="S476" s="93">
        <f t="shared" si="435"/>
        <v>0</v>
      </c>
      <c r="T476" s="47" t="s">
        <v>30</v>
      </c>
    </row>
    <row r="477" spans="1:20" ht="78.75" x14ac:dyDescent="0.25">
      <c r="A477" s="39" t="s">
        <v>762</v>
      </c>
      <c r="B477" s="40" t="s">
        <v>865</v>
      </c>
      <c r="C477" s="30" t="s">
        <v>866</v>
      </c>
      <c r="D477" s="42">
        <v>0</v>
      </c>
      <c r="E477" s="42">
        <v>0.26826</v>
      </c>
      <c r="F477" s="41" t="s">
        <v>30</v>
      </c>
      <c r="G477" s="43">
        <v>0</v>
      </c>
      <c r="H477" s="41" t="s">
        <v>30</v>
      </c>
      <c r="I477" s="43">
        <f t="shared" si="432"/>
        <v>0.26826</v>
      </c>
      <c r="J477" s="41" t="s">
        <v>30</v>
      </c>
      <c r="K477" s="42">
        <v>0.26826</v>
      </c>
      <c r="L477" s="41" t="s">
        <v>30</v>
      </c>
      <c r="M477" s="42">
        <v>0.26826</v>
      </c>
      <c r="N477" s="41" t="s">
        <v>30</v>
      </c>
      <c r="O477" s="42">
        <f t="shared" si="433"/>
        <v>0</v>
      </c>
      <c r="P477" s="41" t="s">
        <v>30</v>
      </c>
      <c r="Q477" s="42">
        <f t="shared" si="434"/>
        <v>0</v>
      </c>
      <c r="R477" s="41" t="s">
        <v>30</v>
      </c>
      <c r="S477" s="93">
        <f t="shared" si="435"/>
        <v>0</v>
      </c>
      <c r="T477" s="47" t="s">
        <v>30</v>
      </c>
    </row>
    <row r="478" spans="1:20" ht="31.5" x14ac:dyDescent="0.25">
      <c r="A478" s="39" t="s">
        <v>762</v>
      </c>
      <c r="B478" s="40" t="s">
        <v>867</v>
      </c>
      <c r="C478" s="30" t="s">
        <v>868</v>
      </c>
      <c r="D478" s="42">
        <v>0</v>
      </c>
      <c r="E478" s="42">
        <v>0.35946600000000001</v>
      </c>
      <c r="F478" s="41" t="s">
        <v>30</v>
      </c>
      <c r="G478" s="43">
        <v>0</v>
      </c>
      <c r="H478" s="41" t="s">
        <v>30</v>
      </c>
      <c r="I478" s="43">
        <f t="shared" si="432"/>
        <v>0.35946600000000001</v>
      </c>
      <c r="J478" s="41" t="s">
        <v>30</v>
      </c>
      <c r="K478" s="42">
        <v>0.35946600000000001</v>
      </c>
      <c r="L478" s="41" t="s">
        <v>30</v>
      </c>
      <c r="M478" s="42">
        <v>0.35946600000000001</v>
      </c>
      <c r="N478" s="41" t="s">
        <v>30</v>
      </c>
      <c r="O478" s="42">
        <f t="shared" si="433"/>
        <v>0</v>
      </c>
      <c r="P478" s="41" t="s">
        <v>30</v>
      </c>
      <c r="Q478" s="42">
        <f t="shared" si="434"/>
        <v>0</v>
      </c>
      <c r="R478" s="41" t="s">
        <v>30</v>
      </c>
      <c r="S478" s="93">
        <f t="shared" si="435"/>
        <v>0</v>
      </c>
      <c r="T478" s="47" t="s">
        <v>30</v>
      </c>
    </row>
    <row r="479" spans="1:20" ht="31.5" x14ac:dyDescent="0.25">
      <c r="A479" s="39" t="s">
        <v>762</v>
      </c>
      <c r="B479" s="40" t="s">
        <v>869</v>
      </c>
      <c r="C479" s="30" t="s">
        <v>870</v>
      </c>
      <c r="D479" s="42">
        <v>0</v>
      </c>
      <c r="E479" s="42">
        <v>5.16E-2</v>
      </c>
      <c r="F479" s="41" t="s">
        <v>30</v>
      </c>
      <c r="G479" s="43">
        <v>0</v>
      </c>
      <c r="H479" s="41" t="s">
        <v>30</v>
      </c>
      <c r="I479" s="43">
        <f t="shared" si="432"/>
        <v>5.16E-2</v>
      </c>
      <c r="J479" s="41" t="s">
        <v>30</v>
      </c>
      <c r="K479" s="42">
        <v>5.16E-2</v>
      </c>
      <c r="L479" s="41" t="s">
        <v>30</v>
      </c>
      <c r="M479" s="42">
        <v>5.16E-2</v>
      </c>
      <c r="N479" s="41" t="s">
        <v>30</v>
      </c>
      <c r="O479" s="42">
        <f t="shared" si="433"/>
        <v>0</v>
      </c>
      <c r="P479" s="41" t="s">
        <v>30</v>
      </c>
      <c r="Q479" s="42">
        <f t="shared" si="434"/>
        <v>0</v>
      </c>
      <c r="R479" s="41" t="s">
        <v>30</v>
      </c>
      <c r="S479" s="93">
        <f t="shared" si="435"/>
        <v>0</v>
      </c>
      <c r="T479" s="47" t="s">
        <v>30</v>
      </c>
    </row>
    <row r="480" spans="1:20" ht="31.5" x14ac:dyDescent="0.25">
      <c r="A480" s="39" t="s">
        <v>762</v>
      </c>
      <c r="B480" s="40" t="s">
        <v>871</v>
      </c>
      <c r="C480" s="30" t="s">
        <v>872</v>
      </c>
      <c r="D480" s="42">
        <v>0</v>
      </c>
      <c r="E480" s="42">
        <v>9.240000000000001E-2</v>
      </c>
      <c r="F480" s="41" t="s">
        <v>30</v>
      </c>
      <c r="G480" s="43">
        <v>0</v>
      </c>
      <c r="H480" s="41" t="s">
        <v>30</v>
      </c>
      <c r="I480" s="43">
        <f t="shared" si="432"/>
        <v>9.240000000000001E-2</v>
      </c>
      <c r="J480" s="41" t="s">
        <v>30</v>
      </c>
      <c r="K480" s="42">
        <v>9.240000000000001E-2</v>
      </c>
      <c r="L480" s="41" t="s">
        <v>30</v>
      </c>
      <c r="M480" s="42">
        <v>9.240000000000001E-2</v>
      </c>
      <c r="N480" s="41" t="s">
        <v>30</v>
      </c>
      <c r="O480" s="42">
        <f t="shared" si="433"/>
        <v>0</v>
      </c>
      <c r="P480" s="41" t="s">
        <v>30</v>
      </c>
      <c r="Q480" s="42">
        <f t="shared" si="434"/>
        <v>0</v>
      </c>
      <c r="R480" s="41" t="s">
        <v>30</v>
      </c>
      <c r="S480" s="93">
        <f t="shared" si="435"/>
        <v>0</v>
      </c>
      <c r="T480" s="47" t="s">
        <v>30</v>
      </c>
    </row>
    <row r="481" spans="1:20" ht="47.25" x14ac:dyDescent="0.25">
      <c r="A481" s="39" t="s">
        <v>762</v>
      </c>
      <c r="B481" s="40" t="s">
        <v>873</v>
      </c>
      <c r="C481" s="30" t="s">
        <v>874</v>
      </c>
      <c r="D481" s="42">
        <v>0</v>
      </c>
      <c r="E481" s="42">
        <v>0.3</v>
      </c>
      <c r="F481" s="41" t="s">
        <v>30</v>
      </c>
      <c r="G481" s="43">
        <v>0</v>
      </c>
      <c r="H481" s="41" t="s">
        <v>30</v>
      </c>
      <c r="I481" s="43">
        <f t="shared" si="432"/>
        <v>0.3</v>
      </c>
      <c r="J481" s="41" t="s">
        <v>30</v>
      </c>
      <c r="K481" s="42">
        <v>0.3</v>
      </c>
      <c r="L481" s="41" t="s">
        <v>30</v>
      </c>
      <c r="M481" s="42">
        <v>0.3</v>
      </c>
      <c r="N481" s="41" t="s">
        <v>30</v>
      </c>
      <c r="O481" s="42">
        <f t="shared" si="433"/>
        <v>0</v>
      </c>
      <c r="P481" s="41" t="s">
        <v>30</v>
      </c>
      <c r="Q481" s="42">
        <f t="shared" si="434"/>
        <v>0</v>
      </c>
      <c r="R481" s="41" t="s">
        <v>30</v>
      </c>
      <c r="S481" s="93">
        <f t="shared" si="435"/>
        <v>0</v>
      </c>
      <c r="T481" s="47" t="s">
        <v>30</v>
      </c>
    </row>
    <row r="482" spans="1:20" ht="31.5" x14ac:dyDescent="0.25">
      <c r="A482" s="39" t="s">
        <v>762</v>
      </c>
      <c r="B482" s="40" t="s">
        <v>875</v>
      </c>
      <c r="C482" s="30" t="s">
        <v>876</v>
      </c>
      <c r="D482" s="42">
        <v>0</v>
      </c>
      <c r="E482" s="42">
        <v>0.22000000000000003</v>
      </c>
      <c r="F482" s="41" t="s">
        <v>30</v>
      </c>
      <c r="G482" s="43">
        <v>0</v>
      </c>
      <c r="H482" s="41" t="s">
        <v>30</v>
      </c>
      <c r="I482" s="43">
        <f t="shared" si="432"/>
        <v>0.22000000000000003</v>
      </c>
      <c r="J482" s="41" t="s">
        <v>30</v>
      </c>
      <c r="K482" s="42">
        <v>0.22000000000000003</v>
      </c>
      <c r="L482" s="41" t="s">
        <v>30</v>
      </c>
      <c r="M482" s="42">
        <v>0.22</v>
      </c>
      <c r="N482" s="41" t="s">
        <v>30</v>
      </c>
      <c r="O482" s="42">
        <f t="shared" si="433"/>
        <v>0</v>
      </c>
      <c r="P482" s="41" t="s">
        <v>30</v>
      </c>
      <c r="Q482" s="42">
        <f t="shared" si="434"/>
        <v>0</v>
      </c>
      <c r="R482" s="41" t="s">
        <v>30</v>
      </c>
      <c r="S482" s="93">
        <f t="shared" si="435"/>
        <v>0</v>
      </c>
      <c r="T482" s="47" t="s">
        <v>30</v>
      </c>
    </row>
    <row r="483" spans="1:20" ht="31.5" x14ac:dyDescent="0.25">
      <c r="A483" s="39" t="s">
        <v>762</v>
      </c>
      <c r="B483" s="40" t="s">
        <v>877</v>
      </c>
      <c r="C483" s="30" t="s">
        <v>878</v>
      </c>
      <c r="D483" s="42">
        <v>0</v>
      </c>
      <c r="E483" s="42">
        <v>1.399</v>
      </c>
      <c r="F483" s="41" t="s">
        <v>30</v>
      </c>
      <c r="G483" s="43">
        <v>0</v>
      </c>
      <c r="H483" s="41" t="s">
        <v>30</v>
      </c>
      <c r="I483" s="43">
        <f t="shared" si="432"/>
        <v>1.399</v>
      </c>
      <c r="J483" s="41" t="s">
        <v>30</v>
      </c>
      <c r="K483" s="42">
        <v>1.399</v>
      </c>
      <c r="L483" s="41" t="s">
        <v>30</v>
      </c>
      <c r="M483" s="42">
        <v>1.399</v>
      </c>
      <c r="N483" s="41" t="s">
        <v>30</v>
      </c>
      <c r="O483" s="42">
        <f t="shared" si="433"/>
        <v>0</v>
      </c>
      <c r="P483" s="41" t="s">
        <v>30</v>
      </c>
      <c r="Q483" s="42">
        <f t="shared" si="434"/>
        <v>0</v>
      </c>
      <c r="R483" s="41" t="s">
        <v>30</v>
      </c>
      <c r="S483" s="93">
        <f t="shared" si="435"/>
        <v>0</v>
      </c>
      <c r="T483" s="47" t="s">
        <v>30</v>
      </c>
    </row>
    <row r="484" spans="1:20" ht="31.5" x14ac:dyDescent="0.25">
      <c r="A484" s="39" t="s">
        <v>762</v>
      </c>
      <c r="B484" s="40" t="s">
        <v>879</v>
      </c>
      <c r="C484" s="30" t="s">
        <v>880</v>
      </c>
      <c r="D484" s="42">
        <v>0</v>
      </c>
      <c r="E484" s="42">
        <v>0.129</v>
      </c>
      <c r="F484" s="41" t="s">
        <v>30</v>
      </c>
      <c r="G484" s="43">
        <v>0</v>
      </c>
      <c r="H484" s="41" t="s">
        <v>30</v>
      </c>
      <c r="I484" s="43">
        <f t="shared" si="432"/>
        <v>0.129</v>
      </c>
      <c r="J484" s="41" t="s">
        <v>30</v>
      </c>
      <c r="K484" s="42">
        <v>0.129</v>
      </c>
      <c r="L484" s="41" t="s">
        <v>30</v>
      </c>
      <c r="M484" s="42">
        <v>7.4485640000000006E-2</v>
      </c>
      <c r="N484" s="41" t="s">
        <v>30</v>
      </c>
      <c r="O484" s="42">
        <f t="shared" si="433"/>
        <v>5.4514359999999998E-2</v>
      </c>
      <c r="P484" s="41" t="s">
        <v>30</v>
      </c>
      <c r="Q484" s="42">
        <f t="shared" si="434"/>
        <v>-5.4514359999999998E-2</v>
      </c>
      <c r="R484" s="41" t="s">
        <v>30</v>
      </c>
      <c r="S484" s="93">
        <f t="shared" si="435"/>
        <v>-0.42259193798449607</v>
      </c>
      <c r="T484" s="47" t="s">
        <v>1115</v>
      </c>
    </row>
    <row r="485" spans="1:20" ht="31.5" x14ac:dyDescent="0.25">
      <c r="A485" s="39" t="s">
        <v>762</v>
      </c>
      <c r="B485" s="40" t="s">
        <v>881</v>
      </c>
      <c r="C485" s="30" t="s">
        <v>882</v>
      </c>
      <c r="D485" s="42">
        <v>0</v>
      </c>
      <c r="E485" s="42">
        <v>8.5000000000000006E-2</v>
      </c>
      <c r="F485" s="41" t="s">
        <v>30</v>
      </c>
      <c r="G485" s="43">
        <v>0</v>
      </c>
      <c r="H485" s="41" t="s">
        <v>30</v>
      </c>
      <c r="I485" s="43">
        <f t="shared" si="432"/>
        <v>8.5000000000000006E-2</v>
      </c>
      <c r="J485" s="41" t="s">
        <v>30</v>
      </c>
      <c r="K485" s="42">
        <v>8.5000000000000006E-2</v>
      </c>
      <c r="L485" s="41" t="s">
        <v>30</v>
      </c>
      <c r="M485" s="42">
        <v>5.2355980000000003E-2</v>
      </c>
      <c r="N485" s="41" t="s">
        <v>30</v>
      </c>
      <c r="O485" s="42">
        <f t="shared" si="433"/>
        <v>3.2644020000000003E-2</v>
      </c>
      <c r="P485" s="41" t="s">
        <v>30</v>
      </c>
      <c r="Q485" s="42">
        <f t="shared" si="434"/>
        <v>-3.2644020000000003E-2</v>
      </c>
      <c r="R485" s="41" t="s">
        <v>30</v>
      </c>
      <c r="S485" s="93">
        <f t="shared" si="435"/>
        <v>-0.38404729411764704</v>
      </c>
      <c r="T485" s="47" t="s">
        <v>1115</v>
      </c>
    </row>
    <row r="486" spans="1:20" ht="63" x14ac:dyDescent="0.25">
      <c r="A486" s="39" t="s">
        <v>762</v>
      </c>
      <c r="B486" s="40" t="s">
        <v>883</v>
      </c>
      <c r="C486" s="30" t="s">
        <v>884</v>
      </c>
      <c r="D486" s="42">
        <v>0</v>
      </c>
      <c r="E486" s="42">
        <v>4.2000000000000003E-2</v>
      </c>
      <c r="F486" s="41" t="s">
        <v>30</v>
      </c>
      <c r="G486" s="43">
        <v>0</v>
      </c>
      <c r="H486" s="41" t="s">
        <v>30</v>
      </c>
      <c r="I486" s="43">
        <f t="shared" si="432"/>
        <v>4.2000000000000003E-2</v>
      </c>
      <c r="J486" s="41" t="s">
        <v>30</v>
      </c>
      <c r="K486" s="42">
        <v>4.2000000000000003E-2</v>
      </c>
      <c r="L486" s="41" t="s">
        <v>30</v>
      </c>
      <c r="M486" s="42">
        <v>0</v>
      </c>
      <c r="N486" s="41" t="s">
        <v>30</v>
      </c>
      <c r="O486" s="42">
        <f t="shared" si="433"/>
        <v>4.2000000000000003E-2</v>
      </c>
      <c r="P486" s="41" t="s">
        <v>30</v>
      </c>
      <c r="Q486" s="42">
        <f t="shared" si="434"/>
        <v>-4.2000000000000003E-2</v>
      </c>
      <c r="R486" s="41" t="s">
        <v>30</v>
      </c>
      <c r="S486" s="93">
        <f t="shared" si="435"/>
        <v>-1</v>
      </c>
      <c r="T486" s="47" t="s">
        <v>1130</v>
      </c>
    </row>
    <row r="487" spans="1:20" ht="31.5" x14ac:dyDescent="0.25">
      <c r="A487" s="39" t="s">
        <v>762</v>
      </c>
      <c r="B487" s="40" t="s">
        <v>885</v>
      </c>
      <c r="C487" s="30" t="s">
        <v>886</v>
      </c>
      <c r="D487" s="42">
        <v>0</v>
      </c>
      <c r="E487" s="42">
        <v>0.45900000000000002</v>
      </c>
      <c r="F487" s="41" t="s">
        <v>30</v>
      </c>
      <c r="G487" s="43">
        <v>0</v>
      </c>
      <c r="H487" s="41" t="s">
        <v>30</v>
      </c>
      <c r="I487" s="43">
        <f t="shared" si="432"/>
        <v>0.45900000000000002</v>
      </c>
      <c r="J487" s="41" t="s">
        <v>30</v>
      </c>
      <c r="K487" s="42">
        <v>0.45900000000000002</v>
      </c>
      <c r="L487" s="41" t="s">
        <v>30</v>
      </c>
      <c r="M487" s="42">
        <v>0.73199999999999998</v>
      </c>
      <c r="N487" s="41" t="s">
        <v>30</v>
      </c>
      <c r="O487" s="42">
        <f t="shared" si="433"/>
        <v>-0.27299999999999996</v>
      </c>
      <c r="P487" s="41" t="s">
        <v>30</v>
      </c>
      <c r="Q487" s="42">
        <f t="shared" si="434"/>
        <v>0.27299999999999996</v>
      </c>
      <c r="R487" s="41" t="s">
        <v>30</v>
      </c>
      <c r="S487" s="93">
        <f t="shared" si="435"/>
        <v>0.59477124183006524</v>
      </c>
      <c r="T487" s="47" t="s">
        <v>1115</v>
      </c>
    </row>
    <row r="488" spans="1:20" ht="31.5" x14ac:dyDescent="0.25">
      <c r="A488" s="39" t="s">
        <v>762</v>
      </c>
      <c r="B488" s="40" t="s">
        <v>887</v>
      </c>
      <c r="C488" s="30" t="s">
        <v>888</v>
      </c>
      <c r="D488" s="42">
        <v>0</v>
      </c>
      <c r="E488" s="42">
        <v>0.05</v>
      </c>
      <c r="F488" s="41" t="s">
        <v>30</v>
      </c>
      <c r="G488" s="43">
        <v>0</v>
      </c>
      <c r="H488" s="41" t="s">
        <v>30</v>
      </c>
      <c r="I488" s="43">
        <f t="shared" si="432"/>
        <v>0.05</v>
      </c>
      <c r="J488" s="41" t="s">
        <v>30</v>
      </c>
      <c r="K488" s="42">
        <v>0.05</v>
      </c>
      <c r="L488" s="41" t="s">
        <v>30</v>
      </c>
      <c r="M488" s="42">
        <v>5.2999999999999999E-2</v>
      </c>
      <c r="N488" s="41" t="s">
        <v>30</v>
      </c>
      <c r="O488" s="42">
        <f t="shared" si="433"/>
        <v>-2.9999999999999957E-3</v>
      </c>
      <c r="P488" s="41" t="s">
        <v>30</v>
      </c>
      <c r="Q488" s="42">
        <f t="shared" si="434"/>
        <v>2.9999999999999957E-3</v>
      </c>
      <c r="R488" s="41" t="s">
        <v>30</v>
      </c>
      <c r="S488" s="93">
        <f t="shared" si="435"/>
        <v>5.9999999999999915E-2</v>
      </c>
      <c r="T488" s="47" t="s">
        <v>30</v>
      </c>
    </row>
    <row r="489" spans="1:20" ht="47.25" x14ac:dyDescent="0.25">
      <c r="A489" s="39" t="s">
        <v>762</v>
      </c>
      <c r="B489" s="40" t="s">
        <v>889</v>
      </c>
      <c r="C489" s="30" t="s">
        <v>890</v>
      </c>
      <c r="D489" s="42">
        <v>0</v>
      </c>
      <c r="E489" s="42">
        <v>6.7000000000000004E-2</v>
      </c>
      <c r="F489" s="41" t="s">
        <v>30</v>
      </c>
      <c r="G489" s="43">
        <v>0</v>
      </c>
      <c r="H489" s="41" t="s">
        <v>30</v>
      </c>
      <c r="I489" s="43">
        <f t="shared" si="432"/>
        <v>6.7000000000000004E-2</v>
      </c>
      <c r="J489" s="41" t="s">
        <v>30</v>
      </c>
      <c r="K489" s="42">
        <v>6.7000000000000004E-2</v>
      </c>
      <c r="L489" s="41" t="s">
        <v>30</v>
      </c>
      <c r="M489" s="42">
        <v>0.14166667000000002</v>
      </c>
      <c r="N489" s="41" t="s">
        <v>30</v>
      </c>
      <c r="O489" s="42">
        <f t="shared" si="433"/>
        <v>-7.4666670000000018E-2</v>
      </c>
      <c r="P489" s="41" t="s">
        <v>30</v>
      </c>
      <c r="Q489" s="42">
        <f t="shared" si="434"/>
        <v>7.4666670000000018E-2</v>
      </c>
      <c r="R489" s="41" t="s">
        <v>30</v>
      </c>
      <c r="S489" s="93">
        <f t="shared" si="435"/>
        <v>1.1144279104477615</v>
      </c>
      <c r="T489" s="47" t="s">
        <v>1115</v>
      </c>
    </row>
    <row r="490" spans="1:20" ht="63" x14ac:dyDescent="0.25">
      <c r="A490" s="39" t="s">
        <v>762</v>
      </c>
      <c r="B490" s="40" t="s">
        <v>891</v>
      </c>
      <c r="C490" s="30" t="s">
        <v>892</v>
      </c>
      <c r="D490" s="42">
        <v>0</v>
      </c>
      <c r="E490" s="66">
        <v>5.2999999999999999E-2</v>
      </c>
      <c r="F490" s="41" t="s">
        <v>30</v>
      </c>
      <c r="G490" s="43">
        <v>0</v>
      </c>
      <c r="H490" s="41" t="s">
        <v>30</v>
      </c>
      <c r="I490" s="43">
        <f t="shared" ref="I490:I501" si="436">E490-G490</f>
        <v>5.2999999999999999E-2</v>
      </c>
      <c r="J490" s="41" t="s">
        <v>30</v>
      </c>
      <c r="K490" s="42">
        <v>5.2999999999999999E-2</v>
      </c>
      <c r="L490" s="41" t="s">
        <v>30</v>
      </c>
      <c r="M490" s="42">
        <v>0</v>
      </c>
      <c r="N490" s="41" t="s">
        <v>30</v>
      </c>
      <c r="O490" s="42">
        <f t="shared" ref="O490:O501" si="437">I490-M490</f>
        <v>5.2999999999999999E-2</v>
      </c>
      <c r="P490" s="41" t="s">
        <v>30</v>
      </c>
      <c r="Q490" s="42">
        <f t="shared" ref="Q490:Q501" si="438">M490-K490</f>
        <v>-5.2999999999999999E-2</v>
      </c>
      <c r="R490" s="41" t="s">
        <v>30</v>
      </c>
      <c r="S490" s="93">
        <f t="shared" si="435"/>
        <v>-1</v>
      </c>
      <c r="T490" s="47" t="s">
        <v>1130</v>
      </c>
    </row>
    <row r="491" spans="1:20" ht="63" x14ac:dyDescent="0.25">
      <c r="A491" s="39" t="s">
        <v>762</v>
      </c>
      <c r="B491" s="40" t="s">
        <v>893</v>
      </c>
      <c r="C491" s="30" t="s">
        <v>894</v>
      </c>
      <c r="D491" s="42">
        <v>0</v>
      </c>
      <c r="E491" s="42">
        <v>0.95</v>
      </c>
      <c r="F491" s="41" t="s">
        <v>30</v>
      </c>
      <c r="G491" s="43">
        <v>0</v>
      </c>
      <c r="H491" s="41" t="s">
        <v>30</v>
      </c>
      <c r="I491" s="43">
        <f t="shared" si="436"/>
        <v>0.95</v>
      </c>
      <c r="J491" s="41" t="s">
        <v>30</v>
      </c>
      <c r="K491" s="42">
        <v>0.95</v>
      </c>
      <c r="L491" s="41" t="s">
        <v>30</v>
      </c>
      <c r="M491" s="42">
        <v>0</v>
      </c>
      <c r="N491" s="41" t="s">
        <v>30</v>
      </c>
      <c r="O491" s="42">
        <f t="shared" si="437"/>
        <v>0.95</v>
      </c>
      <c r="P491" s="41" t="s">
        <v>30</v>
      </c>
      <c r="Q491" s="42">
        <f t="shared" si="438"/>
        <v>-0.95</v>
      </c>
      <c r="R491" s="41" t="s">
        <v>30</v>
      </c>
      <c r="S491" s="93">
        <f t="shared" si="435"/>
        <v>-1</v>
      </c>
      <c r="T491" s="47" t="s">
        <v>1100</v>
      </c>
    </row>
    <row r="492" spans="1:20" ht="47.25" x14ac:dyDescent="0.25">
      <c r="A492" s="39" t="s">
        <v>762</v>
      </c>
      <c r="B492" s="40" t="s">
        <v>895</v>
      </c>
      <c r="C492" s="30" t="s">
        <v>896</v>
      </c>
      <c r="D492" s="42">
        <v>0</v>
      </c>
      <c r="E492" s="42">
        <v>8.3000000000000004E-2</v>
      </c>
      <c r="F492" s="41" t="s">
        <v>30</v>
      </c>
      <c r="G492" s="43">
        <v>0</v>
      </c>
      <c r="H492" s="41" t="s">
        <v>30</v>
      </c>
      <c r="I492" s="43">
        <f t="shared" si="436"/>
        <v>8.3000000000000004E-2</v>
      </c>
      <c r="J492" s="41" t="s">
        <v>30</v>
      </c>
      <c r="K492" s="42">
        <v>8.3000000000000004E-2</v>
      </c>
      <c r="L492" s="41" t="s">
        <v>30</v>
      </c>
      <c r="M492" s="42">
        <v>0.13500000000000001</v>
      </c>
      <c r="N492" s="41" t="s">
        <v>30</v>
      </c>
      <c r="O492" s="42">
        <f t="shared" si="437"/>
        <v>-5.2000000000000005E-2</v>
      </c>
      <c r="P492" s="41" t="s">
        <v>30</v>
      </c>
      <c r="Q492" s="42">
        <f t="shared" si="438"/>
        <v>5.2000000000000005E-2</v>
      </c>
      <c r="R492" s="41" t="s">
        <v>30</v>
      </c>
      <c r="S492" s="93">
        <f t="shared" si="435"/>
        <v>0.62650602409638556</v>
      </c>
      <c r="T492" s="47" t="s">
        <v>1115</v>
      </c>
    </row>
    <row r="493" spans="1:20" ht="31.5" x14ac:dyDescent="0.25">
      <c r="A493" s="39" t="s">
        <v>762</v>
      </c>
      <c r="B493" s="40" t="s">
        <v>897</v>
      </c>
      <c r="C493" s="30" t="s">
        <v>898</v>
      </c>
      <c r="D493" s="42">
        <v>0</v>
      </c>
      <c r="E493" s="42">
        <v>7.0999999999999994E-2</v>
      </c>
      <c r="F493" s="41" t="s">
        <v>30</v>
      </c>
      <c r="G493" s="43">
        <v>0</v>
      </c>
      <c r="H493" s="41" t="s">
        <v>30</v>
      </c>
      <c r="I493" s="43">
        <f t="shared" si="436"/>
        <v>7.0999999999999994E-2</v>
      </c>
      <c r="J493" s="41" t="s">
        <v>30</v>
      </c>
      <c r="K493" s="42">
        <v>7.0999999999999994E-2</v>
      </c>
      <c r="L493" s="41" t="s">
        <v>30</v>
      </c>
      <c r="M493" s="42">
        <v>0</v>
      </c>
      <c r="N493" s="41" t="s">
        <v>30</v>
      </c>
      <c r="O493" s="42">
        <f t="shared" si="437"/>
        <v>7.0999999999999994E-2</v>
      </c>
      <c r="P493" s="41" t="s">
        <v>30</v>
      </c>
      <c r="Q493" s="42">
        <f t="shared" si="438"/>
        <v>-7.0999999999999994E-2</v>
      </c>
      <c r="R493" s="41" t="s">
        <v>30</v>
      </c>
      <c r="S493" s="93">
        <f t="shared" si="435"/>
        <v>-1</v>
      </c>
      <c r="T493" s="47" t="s">
        <v>1100</v>
      </c>
    </row>
    <row r="494" spans="1:20" ht="31.5" x14ac:dyDescent="0.25">
      <c r="A494" s="39" t="s">
        <v>762</v>
      </c>
      <c r="B494" s="40" t="s">
        <v>899</v>
      </c>
      <c r="C494" s="30" t="s">
        <v>900</v>
      </c>
      <c r="D494" s="42">
        <v>0</v>
      </c>
      <c r="E494" s="42">
        <v>0.38400000000000001</v>
      </c>
      <c r="F494" s="41" t="s">
        <v>30</v>
      </c>
      <c r="G494" s="43">
        <v>0</v>
      </c>
      <c r="H494" s="41" t="s">
        <v>30</v>
      </c>
      <c r="I494" s="43">
        <f t="shared" si="436"/>
        <v>0.38400000000000001</v>
      </c>
      <c r="J494" s="41" t="s">
        <v>30</v>
      </c>
      <c r="K494" s="42">
        <v>0.38400000000000001</v>
      </c>
      <c r="L494" s="41" t="s">
        <v>30</v>
      </c>
      <c r="M494" s="42">
        <v>0.38400000000000001</v>
      </c>
      <c r="N494" s="41" t="s">
        <v>30</v>
      </c>
      <c r="O494" s="42">
        <f t="shared" si="437"/>
        <v>0</v>
      </c>
      <c r="P494" s="41" t="s">
        <v>30</v>
      </c>
      <c r="Q494" s="42">
        <f t="shared" si="438"/>
        <v>0</v>
      </c>
      <c r="R494" s="41" t="s">
        <v>30</v>
      </c>
      <c r="S494" s="93">
        <f t="shared" si="435"/>
        <v>0</v>
      </c>
      <c r="T494" s="38" t="s">
        <v>30</v>
      </c>
    </row>
    <row r="495" spans="1:20" ht="31.5" x14ac:dyDescent="0.25">
      <c r="A495" s="39" t="s">
        <v>762</v>
      </c>
      <c r="B495" s="40" t="s">
        <v>901</v>
      </c>
      <c r="C495" s="30" t="s">
        <v>902</v>
      </c>
      <c r="D495" s="42">
        <v>0</v>
      </c>
      <c r="E495" s="42">
        <v>0.7</v>
      </c>
      <c r="F495" s="41" t="s">
        <v>30</v>
      </c>
      <c r="G495" s="43">
        <v>0</v>
      </c>
      <c r="H495" s="41" t="s">
        <v>30</v>
      </c>
      <c r="I495" s="43">
        <f t="shared" si="436"/>
        <v>0.7</v>
      </c>
      <c r="J495" s="41" t="s">
        <v>30</v>
      </c>
      <c r="K495" s="42">
        <v>0.7</v>
      </c>
      <c r="L495" s="41" t="s">
        <v>30</v>
      </c>
      <c r="M495" s="42">
        <v>0.7</v>
      </c>
      <c r="N495" s="41" t="s">
        <v>30</v>
      </c>
      <c r="O495" s="42">
        <f t="shared" si="437"/>
        <v>0</v>
      </c>
      <c r="P495" s="41" t="s">
        <v>30</v>
      </c>
      <c r="Q495" s="42">
        <f t="shared" si="438"/>
        <v>0</v>
      </c>
      <c r="R495" s="41" t="s">
        <v>30</v>
      </c>
      <c r="S495" s="93">
        <f t="shared" si="435"/>
        <v>0</v>
      </c>
      <c r="T495" s="47" t="s">
        <v>30</v>
      </c>
    </row>
    <row r="496" spans="1:20" ht="31.5" x14ac:dyDescent="0.25">
      <c r="A496" s="39" t="s">
        <v>762</v>
      </c>
      <c r="B496" s="40" t="s">
        <v>903</v>
      </c>
      <c r="C496" s="30" t="s">
        <v>904</v>
      </c>
      <c r="D496" s="42">
        <v>0</v>
      </c>
      <c r="E496" s="42">
        <v>8.6445999999999995E-2</v>
      </c>
      <c r="F496" s="41" t="s">
        <v>30</v>
      </c>
      <c r="G496" s="43">
        <v>0</v>
      </c>
      <c r="H496" s="41" t="s">
        <v>30</v>
      </c>
      <c r="I496" s="43">
        <f t="shared" si="436"/>
        <v>8.6445999999999995E-2</v>
      </c>
      <c r="J496" s="41" t="s">
        <v>30</v>
      </c>
      <c r="K496" s="42">
        <v>8.6445999999999995E-2</v>
      </c>
      <c r="L496" s="41" t="s">
        <v>30</v>
      </c>
      <c r="M496" s="42">
        <v>8.6445999999999995E-2</v>
      </c>
      <c r="N496" s="41" t="s">
        <v>30</v>
      </c>
      <c r="O496" s="42">
        <f t="shared" si="437"/>
        <v>0</v>
      </c>
      <c r="P496" s="41" t="s">
        <v>30</v>
      </c>
      <c r="Q496" s="42">
        <f t="shared" si="438"/>
        <v>0</v>
      </c>
      <c r="R496" s="41" t="s">
        <v>30</v>
      </c>
      <c r="S496" s="93">
        <f t="shared" si="435"/>
        <v>0</v>
      </c>
      <c r="T496" s="38" t="s">
        <v>30</v>
      </c>
    </row>
    <row r="497" spans="1:20" ht="47.25" x14ac:dyDescent="0.25">
      <c r="A497" s="39" t="s">
        <v>762</v>
      </c>
      <c r="B497" s="40" t="s">
        <v>905</v>
      </c>
      <c r="C497" s="30" t="s">
        <v>906</v>
      </c>
      <c r="D497" s="42">
        <v>0</v>
      </c>
      <c r="E497" s="42">
        <v>9.3924000000000007E-2</v>
      </c>
      <c r="F497" s="41" t="s">
        <v>30</v>
      </c>
      <c r="G497" s="43">
        <v>0</v>
      </c>
      <c r="H497" s="41" t="s">
        <v>30</v>
      </c>
      <c r="I497" s="43">
        <f t="shared" si="436"/>
        <v>9.3924000000000007E-2</v>
      </c>
      <c r="J497" s="41" t="s">
        <v>30</v>
      </c>
      <c r="K497" s="42">
        <v>9.3924000000000007E-2</v>
      </c>
      <c r="L497" s="41" t="s">
        <v>30</v>
      </c>
      <c r="M497" s="42">
        <v>9.3923330000000013E-2</v>
      </c>
      <c r="N497" s="41" t="s">
        <v>30</v>
      </c>
      <c r="O497" s="42">
        <f t="shared" si="437"/>
        <v>6.6999999999428628E-7</v>
      </c>
      <c r="P497" s="41" t="s">
        <v>30</v>
      </c>
      <c r="Q497" s="42">
        <f t="shared" si="438"/>
        <v>-6.6999999999428628E-7</v>
      </c>
      <c r="R497" s="41" t="s">
        <v>30</v>
      </c>
      <c r="S497" s="93">
        <f t="shared" si="435"/>
        <v>-7.1334270260453795E-6</v>
      </c>
      <c r="T497" s="47" t="s">
        <v>30</v>
      </c>
    </row>
    <row r="498" spans="1:20" ht="31.5" x14ac:dyDescent="0.25">
      <c r="A498" s="39" t="s">
        <v>762</v>
      </c>
      <c r="B498" s="40" t="s">
        <v>907</v>
      </c>
      <c r="C498" s="30" t="s">
        <v>908</v>
      </c>
      <c r="D498" s="42">
        <v>0</v>
      </c>
      <c r="E498" s="42">
        <v>8.8302999999999993E-2</v>
      </c>
      <c r="F498" s="41" t="s">
        <v>30</v>
      </c>
      <c r="G498" s="43">
        <v>0</v>
      </c>
      <c r="H498" s="41" t="s">
        <v>30</v>
      </c>
      <c r="I498" s="43">
        <f t="shared" si="436"/>
        <v>8.8302999999999993E-2</v>
      </c>
      <c r="J498" s="41" t="s">
        <v>30</v>
      </c>
      <c r="K498" s="42">
        <v>8.8302999999999993E-2</v>
      </c>
      <c r="L498" s="41" t="s">
        <v>30</v>
      </c>
      <c r="M498" s="42">
        <v>8.8302999999999993E-2</v>
      </c>
      <c r="N498" s="41" t="s">
        <v>30</v>
      </c>
      <c r="O498" s="42">
        <f t="shared" si="437"/>
        <v>0</v>
      </c>
      <c r="P498" s="41" t="s">
        <v>30</v>
      </c>
      <c r="Q498" s="42">
        <f t="shared" si="438"/>
        <v>0</v>
      </c>
      <c r="R498" s="41" t="s">
        <v>30</v>
      </c>
      <c r="S498" s="93">
        <f t="shared" si="435"/>
        <v>0</v>
      </c>
      <c r="T498" s="47" t="s">
        <v>30</v>
      </c>
    </row>
    <row r="499" spans="1:20" ht="31.5" x14ac:dyDescent="0.25">
      <c r="A499" s="39" t="s">
        <v>762</v>
      </c>
      <c r="B499" s="40" t="s">
        <v>909</v>
      </c>
      <c r="C499" s="30" t="s">
        <v>910</v>
      </c>
      <c r="D499" s="42">
        <v>0</v>
      </c>
      <c r="E499" s="42">
        <v>7.3200000000000001E-2</v>
      </c>
      <c r="F499" s="41" t="s">
        <v>30</v>
      </c>
      <c r="G499" s="43">
        <v>0</v>
      </c>
      <c r="H499" s="41" t="s">
        <v>30</v>
      </c>
      <c r="I499" s="43">
        <f t="shared" si="436"/>
        <v>7.3200000000000001E-2</v>
      </c>
      <c r="J499" s="41" t="s">
        <v>30</v>
      </c>
      <c r="K499" s="42">
        <v>7.3200000000000001E-2</v>
      </c>
      <c r="L499" s="41" t="s">
        <v>30</v>
      </c>
      <c r="M499" s="42">
        <v>7.3200000000000001E-2</v>
      </c>
      <c r="N499" s="41" t="s">
        <v>30</v>
      </c>
      <c r="O499" s="42">
        <f t="shared" si="437"/>
        <v>0</v>
      </c>
      <c r="P499" s="41" t="s">
        <v>30</v>
      </c>
      <c r="Q499" s="42">
        <f t="shared" si="438"/>
        <v>0</v>
      </c>
      <c r="R499" s="41" t="s">
        <v>30</v>
      </c>
      <c r="S499" s="93">
        <f t="shared" si="435"/>
        <v>0</v>
      </c>
      <c r="T499" s="47" t="s">
        <v>30</v>
      </c>
    </row>
    <row r="500" spans="1:20" ht="63" x14ac:dyDescent="0.25">
      <c r="A500" s="39" t="s">
        <v>762</v>
      </c>
      <c r="B500" s="40" t="s">
        <v>911</v>
      </c>
      <c r="C500" s="30" t="s">
        <v>912</v>
      </c>
      <c r="D500" s="42">
        <v>0</v>
      </c>
      <c r="E500" s="42">
        <v>12.439</v>
      </c>
      <c r="F500" s="41" t="s">
        <v>30</v>
      </c>
      <c r="G500" s="43">
        <v>0</v>
      </c>
      <c r="H500" s="41" t="s">
        <v>30</v>
      </c>
      <c r="I500" s="43">
        <f t="shared" si="436"/>
        <v>12.439</v>
      </c>
      <c r="J500" s="41" t="s">
        <v>30</v>
      </c>
      <c r="K500" s="42">
        <v>4.6440000000000001</v>
      </c>
      <c r="L500" s="41" t="s">
        <v>30</v>
      </c>
      <c r="M500" s="42">
        <v>2.0766520000000002</v>
      </c>
      <c r="N500" s="41" t="s">
        <v>30</v>
      </c>
      <c r="O500" s="42">
        <f t="shared" si="437"/>
        <v>10.362348000000001</v>
      </c>
      <c r="P500" s="41" t="s">
        <v>30</v>
      </c>
      <c r="Q500" s="42">
        <f t="shared" si="438"/>
        <v>-2.567348</v>
      </c>
      <c r="R500" s="41" t="s">
        <v>30</v>
      </c>
      <c r="S500" s="93">
        <f t="shared" si="435"/>
        <v>-0.55283118001722653</v>
      </c>
      <c r="T500" s="47" t="s">
        <v>1127</v>
      </c>
    </row>
    <row r="501" spans="1:20" ht="47.25" x14ac:dyDescent="0.25">
      <c r="A501" s="39" t="s">
        <v>762</v>
      </c>
      <c r="B501" s="40" t="s">
        <v>913</v>
      </c>
      <c r="C501" s="30" t="s">
        <v>914</v>
      </c>
      <c r="D501" s="42">
        <v>0</v>
      </c>
      <c r="E501" s="42">
        <v>63.807500000000005</v>
      </c>
      <c r="F501" s="41" t="s">
        <v>30</v>
      </c>
      <c r="G501" s="43">
        <v>34.527500000000003</v>
      </c>
      <c r="H501" s="41" t="s">
        <v>30</v>
      </c>
      <c r="I501" s="43">
        <f t="shared" si="436"/>
        <v>29.28</v>
      </c>
      <c r="J501" s="41" t="s">
        <v>30</v>
      </c>
      <c r="K501" s="42">
        <v>29.28</v>
      </c>
      <c r="L501" s="41" t="s">
        <v>30</v>
      </c>
      <c r="M501" s="42">
        <v>21.96</v>
      </c>
      <c r="N501" s="41" t="s">
        <v>30</v>
      </c>
      <c r="O501" s="42">
        <f t="shared" si="437"/>
        <v>7.32</v>
      </c>
      <c r="P501" s="41" t="s">
        <v>30</v>
      </c>
      <c r="Q501" s="42">
        <f t="shared" si="438"/>
        <v>-7.32</v>
      </c>
      <c r="R501" s="41" t="s">
        <v>30</v>
      </c>
      <c r="S501" s="93">
        <f t="shared" si="435"/>
        <v>-0.25</v>
      </c>
      <c r="T501" s="30" t="s">
        <v>1127</v>
      </c>
    </row>
    <row r="502" spans="1:20" s="31" customFormat="1" x14ac:dyDescent="0.25">
      <c r="A502" s="32" t="s">
        <v>915</v>
      </c>
      <c r="B502" s="36" t="s">
        <v>916</v>
      </c>
      <c r="C502" s="34" t="s">
        <v>29</v>
      </c>
      <c r="D502" s="35">
        <f t="shared" ref="D502:E502" si="439">SUM(D503,D520,D535,D547,D554,D561,D562)</f>
        <v>22.222300000000001</v>
      </c>
      <c r="E502" s="35">
        <f t="shared" si="439"/>
        <v>3599.8537631720001</v>
      </c>
      <c r="F502" s="27" t="s">
        <v>30</v>
      </c>
      <c r="G502" s="35">
        <f t="shared" ref="G502" si="440">SUM(G503,G520,G535,G547,G554,G561,G562)</f>
        <v>208.03335434000002</v>
      </c>
      <c r="H502" s="27" t="s">
        <v>30</v>
      </c>
      <c r="I502" s="35">
        <f>SUM(I503,I520,I535,I547,I554,I561,I562)</f>
        <v>3391.8204088319999</v>
      </c>
      <c r="J502" s="27" t="s">
        <v>30</v>
      </c>
      <c r="K502" s="35">
        <f t="shared" ref="K502" si="441">SUM(K503,K520,K535,K547,K554,K561,K562)</f>
        <v>787.02092807099996</v>
      </c>
      <c r="L502" s="27" t="s">
        <v>30</v>
      </c>
      <c r="M502" s="35">
        <f>SUM(M503,M520,M535,M547,M554,M561,M562)</f>
        <v>397.50112459999997</v>
      </c>
      <c r="N502" s="27" t="s">
        <v>30</v>
      </c>
      <c r="O502" s="35">
        <f t="shared" ref="O502" si="442">SUM(O503,O520,O535,O547,O554,O561,O562)</f>
        <v>2995.3174725620001</v>
      </c>
      <c r="P502" s="27" t="s">
        <v>30</v>
      </c>
      <c r="Q502" s="35">
        <f t="shared" ref="Q502" si="443">SUM(Q503,Q520,Q535,Q547,Q554,Q561,Q562)</f>
        <v>-390.51799180099999</v>
      </c>
      <c r="R502" s="27" t="s">
        <v>30</v>
      </c>
      <c r="S502" s="92">
        <f t="shared" si="435"/>
        <v>-0.4961977221598991</v>
      </c>
      <c r="T502" s="46" t="s">
        <v>30</v>
      </c>
    </row>
    <row r="503" spans="1:20" s="31" customFormat="1" ht="31.5" x14ac:dyDescent="0.25">
      <c r="A503" s="32" t="s">
        <v>917</v>
      </c>
      <c r="B503" s="36" t="s">
        <v>48</v>
      </c>
      <c r="C503" s="34" t="s">
        <v>29</v>
      </c>
      <c r="D503" s="35">
        <f t="shared" ref="D503:E503" si="444">D504+D507+D510+D519</f>
        <v>0</v>
      </c>
      <c r="E503" s="35">
        <f t="shared" si="444"/>
        <v>351.96600000000001</v>
      </c>
      <c r="F503" s="27" t="s">
        <v>30</v>
      </c>
      <c r="G503" s="35">
        <f t="shared" ref="G503" si="445">G504+G507+G510+G519</f>
        <v>1.6025</v>
      </c>
      <c r="H503" s="27" t="s">
        <v>30</v>
      </c>
      <c r="I503" s="35">
        <f t="shared" ref="I503" si="446">I504+I507+I510+I519</f>
        <v>350.36350000000004</v>
      </c>
      <c r="J503" s="27" t="s">
        <v>30</v>
      </c>
      <c r="K503" s="35">
        <f t="shared" ref="K503" si="447">K504+K507+K510+K519</f>
        <v>350.36350000000004</v>
      </c>
      <c r="L503" s="27" t="s">
        <v>30</v>
      </c>
      <c r="M503" s="35">
        <f t="shared" ref="M503" si="448">M504+M507+M510+M519</f>
        <v>1.30369935</v>
      </c>
      <c r="N503" s="27" t="s">
        <v>30</v>
      </c>
      <c r="O503" s="35">
        <f t="shared" ref="O503" si="449">O504+O507+O510+O519</f>
        <v>349.05980065000006</v>
      </c>
      <c r="P503" s="27" t="s">
        <v>30</v>
      </c>
      <c r="Q503" s="35">
        <f t="shared" ref="Q503" si="450">Q504+Q507+Q510+Q519</f>
        <v>-349.05980065000006</v>
      </c>
      <c r="R503" s="27" t="s">
        <v>30</v>
      </c>
      <c r="S503" s="92">
        <v>-0.99627900922898671</v>
      </c>
      <c r="T503" s="46" t="s">
        <v>30</v>
      </c>
    </row>
    <row r="504" spans="1:20" s="31" customFormat="1" ht="126" x14ac:dyDescent="0.25">
      <c r="A504" s="32" t="s">
        <v>918</v>
      </c>
      <c r="B504" s="33" t="s">
        <v>50</v>
      </c>
      <c r="C504" s="34" t="s">
        <v>29</v>
      </c>
      <c r="D504" s="35">
        <f t="shared" ref="D504:E504" si="451">D505+D506</f>
        <v>0</v>
      </c>
      <c r="E504" s="35">
        <f t="shared" si="451"/>
        <v>0</v>
      </c>
      <c r="F504" s="27" t="s">
        <v>30</v>
      </c>
      <c r="G504" s="35">
        <f t="shared" ref="G504" si="452">G505+G506</f>
        <v>0</v>
      </c>
      <c r="H504" s="27" t="s">
        <v>30</v>
      </c>
      <c r="I504" s="35">
        <f t="shared" ref="I504" si="453">I505+I506</f>
        <v>0</v>
      </c>
      <c r="J504" s="27" t="s">
        <v>30</v>
      </c>
      <c r="K504" s="35">
        <f t="shared" ref="K504" si="454">K505+K506</f>
        <v>0</v>
      </c>
      <c r="L504" s="27" t="s">
        <v>30</v>
      </c>
      <c r="M504" s="35">
        <f t="shared" ref="M504" si="455">M505+M506</f>
        <v>0</v>
      </c>
      <c r="N504" s="27" t="s">
        <v>30</v>
      </c>
      <c r="O504" s="35">
        <f t="shared" ref="O504" si="456">O505+O506</f>
        <v>0</v>
      </c>
      <c r="P504" s="27" t="s">
        <v>30</v>
      </c>
      <c r="Q504" s="35">
        <f t="shared" ref="Q504" si="457">Q505+Q506</f>
        <v>0</v>
      </c>
      <c r="R504" s="27" t="s">
        <v>30</v>
      </c>
      <c r="S504" s="92">
        <v>0</v>
      </c>
      <c r="T504" s="29" t="s">
        <v>30</v>
      </c>
    </row>
    <row r="505" spans="1:20" s="31" customFormat="1" ht="31.5" x14ac:dyDescent="0.25">
      <c r="A505" s="36" t="s">
        <v>919</v>
      </c>
      <c r="B505" s="36" t="s">
        <v>920</v>
      </c>
      <c r="C505" s="34" t="s">
        <v>29</v>
      </c>
      <c r="D505" s="35">
        <v>0</v>
      </c>
      <c r="E505" s="35">
        <v>0</v>
      </c>
      <c r="F505" s="27" t="s">
        <v>30</v>
      </c>
      <c r="G505" s="35">
        <v>0</v>
      </c>
      <c r="H505" s="27" t="s">
        <v>30</v>
      </c>
      <c r="I505" s="35">
        <v>0</v>
      </c>
      <c r="J505" s="27" t="s">
        <v>30</v>
      </c>
      <c r="K505" s="35">
        <v>0</v>
      </c>
      <c r="L505" s="27" t="s">
        <v>30</v>
      </c>
      <c r="M505" s="35">
        <v>0</v>
      </c>
      <c r="N505" s="27" t="s">
        <v>30</v>
      </c>
      <c r="O505" s="35">
        <v>0</v>
      </c>
      <c r="P505" s="27" t="s">
        <v>30</v>
      </c>
      <c r="Q505" s="35">
        <v>0</v>
      </c>
      <c r="R505" s="27" t="s">
        <v>30</v>
      </c>
      <c r="S505" s="92">
        <v>0</v>
      </c>
      <c r="T505" s="29" t="s">
        <v>30</v>
      </c>
    </row>
    <row r="506" spans="1:20" s="31" customFormat="1" ht="31.5" x14ac:dyDescent="0.25">
      <c r="A506" s="34" t="s">
        <v>921</v>
      </c>
      <c r="B506" s="36" t="s">
        <v>922</v>
      </c>
      <c r="C506" s="34" t="s">
        <v>29</v>
      </c>
      <c r="D506" s="35">
        <v>0</v>
      </c>
      <c r="E506" s="35">
        <v>0</v>
      </c>
      <c r="F506" s="27" t="s">
        <v>30</v>
      </c>
      <c r="G506" s="35">
        <v>0</v>
      </c>
      <c r="H506" s="27" t="s">
        <v>30</v>
      </c>
      <c r="I506" s="35">
        <v>0</v>
      </c>
      <c r="J506" s="27" t="s">
        <v>30</v>
      </c>
      <c r="K506" s="35">
        <v>0</v>
      </c>
      <c r="L506" s="27" t="s">
        <v>30</v>
      </c>
      <c r="M506" s="35">
        <v>0</v>
      </c>
      <c r="N506" s="27" t="s">
        <v>30</v>
      </c>
      <c r="O506" s="35">
        <v>0</v>
      </c>
      <c r="P506" s="27" t="s">
        <v>30</v>
      </c>
      <c r="Q506" s="35">
        <v>0</v>
      </c>
      <c r="R506" s="27" t="s">
        <v>30</v>
      </c>
      <c r="S506" s="92">
        <v>0</v>
      </c>
      <c r="T506" s="29" t="s">
        <v>30</v>
      </c>
    </row>
    <row r="507" spans="1:20" s="31" customFormat="1" ht="78.75" x14ac:dyDescent="0.25">
      <c r="A507" s="34" t="s">
        <v>923</v>
      </c>
      <c r="B507" s="36" t="s">
        <v>58</v>
      </c>
      <c r="C507" s="34" t="s">
        <v>29</v>
      </c>
      <c r="D507" s="35">
        <v>0</v>
      </c>
      <c r="E507" s="35">
        <v>0</v>
      </c>
      <c r="F507" s="27" t="s">
        <v>30</v>
      </c>
      <c r="G507" s="35">
        <v>0</v>
      </c>
      <c r="H507" s="27" t="s">
        <v>30</v>
      </c>
      <c r="I507" s="35">
        <v>0</v>
      </c>
      <c r="J507" s="27" t="s">
        <v>30</v>
      </c>
      <c r="K507" s="35">
        <v>0</v>
      </c>
      <c r="L507" s="27" t="s">
        <v>30</v>
      </c>
      <c r="M507" s="35">
        <v>0</v>
      </c>
      <c r="N507" s="27" t="s">
        <v>30</v>
      </c>
      <c r="O507" s="35">
        <v>0</v>
      </c>
      <c r="P507" s="27" t="s">
        <v>30</v>
      </c>
      <c r="Q507" s="35">
        <v>0</v>
      </c>
      <c r="R507" s="27" t="s">
        <v>30</v>
      </c>
      <c r="S507" s="92">
        <v>0</v>
      </c>
      <c r="T507" s="46" t="s">
        <v>30</v>
      </c>
    </row>
    <row r="508" spans="1:20" s="31" customFormat="1" ht="47.25" x14ac:dyDescent="0.25">
      <c r="A508" s="32" t="s">
        <v>924</v>
      </c>
      <c r="B508" s="36" t="s">
        <v>925</v>
      </c>
      <c r="C508" s="34" t="s">
        <v>29</v>
      </c>
      <c r="D508" s="35">
        <v>0</v>
      </c>
      <c r="E508" s="35">
        <v>0</v>
      </c>
      <c r="F508" s="27" t="s">
        <v>30</v>
      </c>
      <c r="G508" s="35">
        <v>0</v>
      </c>
      <c r="H508" s="27" t="s">
        <v>30</v>
      </c>
      <c r="I508" s="35">
        <v>0</v>
      </c>
      <c r="J508" s="27" t="s">
        <v>30</v>
      </c>
      <c r="K508" s="35">
        <v>0</v>
      </c>
      <c r="L508" s="27" t="s">
        <v>30</v>
      </c>
      <c r="M508" s="35">
        <v>0</v>
      </c>
      <c r="N508" s="27" t="s">
        <v>30</v>
      </c>
      <c r="O508" s="35">
        <v>0</v>
      </c>
      <c r="P508" s="27" t="s">
        <v>30</v>
      </c>
      <c r="Q508" s="35">
        <v>0</v>
      </c>
      <c r="R508" s="27" t="s">
        <v>30</v>
      </c>
      <c r="S508" s="92">
        <v>0</v>
      </c>
      <c r="T508" s="46" t="s">
        <v>30</v>
      </c>
    </row>
    <row r="509" spans="1:20" s="31" customFormat="1" ht="47.25" x14ac:dyDescent="0.25">
      <c r="A509" s="32" t="s">
        <v>926</v>
      </c>
      <c r="B509" s="36" t="s">
        <v>925</v>
      </c>
      <c r="C509" s="34" t="s">
        <v>29</v>
      </c>
      <c r="D509" s="35">
        <v>0</v>
      </c>
      <c r="E509" s="35">
        <v>0</v>
      </c>
      <c r="F509" s="27" t="s">
        <v>30</v>
      </c>
      <c r="G509" s="35">
        <v>0</v>
      </c>
      <c r="H509" s="27" t="s">
        <v>30</v>
      </c>
      <c r="I509" s="35">
        <v>0</v>
      </c>
      <c r="J509" s="27" t="s">
        <v>30</v>
      </c>
      <c r="K509" s="35">
        <v>0</v>
      </c>
      <c r="L509" s="27" t="s">
        <v>30</v>
      </c>
      <c r="M509" s="35">
        <v>0</v>
      </c>
      <c r="N509" s="27" t="s">
        <v>30</v>
      </c>
      <c r="O509" s="35">
        <v>0</v>
      </c>
      <c r="P509" s="27" t="s">
        <v>30</v>
      </c>
      <c r="Q509" s="35">
        <v>0</v>
      </c>
      <c r="R509" s="27" t="s">
        <v>30</v>
      </c>
      <c r="S509" s="92">
        <v>0</v>
      </c>
      <c r="T509" s="46" t="s">
        <v>30</v>
      </c>
    </row>
    <row r="510" spans="1:20" s="31" customFormat="1" ht="63" x14ac:dyDescent="0.25">
      <c r="A510" s="32" t="s">
        <v>927</v>
      </c>
      <c r="B510" s="36" t="s">
        <v>62</v>
      </c>
      <c r="C510" s="34" t="s">
        <v>29</v>
      </c>
      <c r="D510" s="35">
        <f t="shared" ref="D510:E510" si="458">SUM(D511:D515)</f>
        <v>0</v>
      </c>
      <c r="E510" s="35">
        <f t="shared" si="458"/>
        <v>351.96600000000001</v>
      </c>
      <c r="F510" s="27" t="s">
        <v>30</v>
      </c>
      <c r="G510" s="35">
        <f t="shared" ref="G510" si="459">SUM(G511:G515)</f>
        <v>1.6025</v>
      </c>
      <c r="H510" s="27" t="s">
        <v>30</v>
      </c>
      <c r="I510" s="35">
        <f t="shared" ref="I510" si="460">SUM(I511:I515)</f>
        <v>350.36350000000004</v>
      </c>
      <c r="J510" s="27" t="s">
        <v>30</v>
      </c>
      <c r="K510" s="35">
        <f t="shared" ref="K510" si="461">SUM(K511:K515)</f>
        <v>350.36350000000004</v>
      </c>
      <c r="L510" s="27" t="s">
        <v>30</v>
      </c>
      <c r="M510" s="35">
        <f t="shared" ref="M510" si="462">SUM(M511:M515)</f>
        <v>1.30369935</v>
      </c>
      <c r="N510" s="27" t="s">
        <v>30</v>
      </c>
      <c r="O510" s="35">
        <f t="shared" ref="O510" si="463">SUM(O511:O515)</f>
        <v>349.05980065000006</v>
      </c>
      <c r="P510" s="27" t="s">
        <v>30</v>
      </c>
      <c r="Q510" s="35">
        <f t="shared" ref="Q510" si="464">SUM(Q511:Q515)</f>
        <v>-349.05980065000006</v>
      </c>
      <c r="R510" s="27" t="s">
        <v>30</v>
      </c>
      <c r="S510" s="92">
        <v>-0.99627900922898671</v>
      </c>
      <c r="T510" s="46" t="s">
        <v>30</v>
      </c>
    </row>
    <row r="511" spans="1:20" s="31" customFormat="1" ht="94.5" x14ac:dyDescent="0.25">
      <c r="A511" s="32" t="s">
        <v>928</v>
      </c>
      <c r="B511" s="36" t="s">
        <v>64</v>
      </c>
      <c r="C511" s="34" t="s">
        <v>29</v>
      </c>
      <c r="D511" s="35">
        <v>0</v>
      </c>
      <c r="E511" s="35">
        <v>0</v>
      </c>
      <c r="F511" s="27" t="s">
        <v>30</v>
      </c>
      <c r="G511" s="35">
        <v>0</v>
      </c>
      <c r="H511" s="27" t="s">
        <v>30</v>
      </c>
      <c r="I511" s="35">
        <v>0</v>
      </c>
      <c r="J511" s="27" t="s">
        <v>30</v>
      </c>
      <c r="K511" s="35">
        <v>0</v>
      </c>
      <c r="L511" s="27" t="s">
        <v>30</v>
      </c>
      <c r="M511" s="35">
        <v>0</v>
      </c>
      <c r="N511" s="27" t="s">
        <v>30</v>
      </c>
      <c r="O511" s="35">
        <v>0</v>
      </c>
      <c r="P511" s="27" t="s">
        <v>30</v>
      </c>
      <c r="Q511" s="35">
        <v>0</v>
      </c>
      <c r="R511" s="27" t="s">
        <v>30</v>
      </c>
      <c r="S511" s="92">
        <v>0</v>
      </c>
      <c r="T511" s="46" t="s">
        <v>30</v>
      </c>
    </row>
    <row r="512" spans="1:20" s="31" customFormat="1" ht="94.5" x14ac:dyDescent="0.25">
      <c r="A512" s="32" t="s">
        <v>929</v>
      </c>
      <c r="B512" s="36" t="s">
        <v>66</v>
      </c>
      <c r="C512" s="34" t="s">
        <v>29</v>
      </c>
      <c r="D512" s="35">
        <v>0</v>
      </c>
      <c r="E512" s="35">
        <v>0</v>
      </c>
      <c r="F512" s="27" t="s">
        <v>30</v>
      </c>
      <c r="G512" s="35">
        <v>0</v>
      </c>
      <c r="H512" s="27" t="s">
        <v>30</v>
      </c>
      <c r="I512" s="35">
        <v>0</v>
      </c>
      <c r="J512" s="27" t="s">
        <v>30</v>
      </c>
      <c r="K512" s="35">
        <v>0</v>
      </c>
      <c r="L512" s="27" t="s">
        <v>30</v>
      </c>
      <c r="M512" s="35">
        <v>0</v>
      </c>
      <c r="N512" s="27" t="s">
        <v>30</v>
      </c>
      <c r="O512" s="35">
        <v>0</v>
      </c>
      <c r="P512" s="27" t="s">
        <v>30</v>
      </c>
      <c r="Q512" s="35">
        <v>0</v>
      </c>
      <c r="R512" s="27" t="s">
        <v>30</v>
      </c>
      <c r="S512" s="92">
        <v>0</v>
      </c>
      <c r="T512" s="46" t="s">
        <v>30</v>
      </c>
    </row>
    <row r="513" spans="1:20" s="31" customFormat="1" ht="94.5" x14ac:dyDescent="0.25">
      <c r="A513" s="32" t="s">
        <v>930</v>
      </c>
      <c r="B513" s="36" t="s">
        <v>68</v>
      </c>
      <c r="C513" s="34" t="s">
        <v>29</v>
      </c>
      <c r="D513" s="35">
        <v>0</v>
      </c>
      <c r="E513" s="35">
        <v>0</v>
      </c>
      <c r="F513" s="27" t="s">
        <v>30</v>
      </c>
      <c r="G513" s="35">
        <v>0</v>
      </c>
      <c r="H513" s="27" t="s">
        <v>30</v>
      </c>
      <c r="I513" s="35">
        <v>0</v>
      </c>
      <c r="J513" s="27" t="s">
        <v>30</v>
      </c>
      <c r="K513" s="35">
        <v>0</v>
      </c>
      <c r="L513" s="27" t="s">
        <v>30</v>
      </c>
      <c r="M513" s="35">
        <v>0</v>
      </c>
      <c r="N513" s="27" t="s">
        <v>30</v>
      </c>
      <c r="O513" s="35">
        <v>0</v>
      </c>
      <c r="P513" s="27" t="s">
        <v>30</v>
      </c>
      <c r="Q513" s="35">
        <v>0</v>
      </c>
      <c r="R513" s="27" t="s">
        <v>30</v>
      </c>
      <c r="S513" s="92">
        <v>0</v>
      </c>
      <c r="T513" s="46" t="s">
        <v>30</v>
      </c>
    </row>
    <row r="514" spans="1:20" s="31" customFormat="1" ht="126" x14ac:dyDescent="0.25">
      <c r="A514" s="32" t="s">
        <v>931</v>
      </c>
      <c r="B514" s="36" t="s">
        <v>74</v>
      </c>
      <c r="C514" s="34" t="s">
        <v>29</v>
      </c>
      <c r="D514" s="35">
        <v>0</v>
      </c>
      <c r="E514" s="35">
        <v>0</v>
      </c>
      <c r="F514" s="27" t="s">
        <v>30</v>
      </c>
      <c r="G514" s="35">
        <v>0</v>
      </c>
      <c r="H514" s="27" t="s">
        <v>30</v>
      </c>
      <c r="I514" s="35">
        <v>0</v>
      </c>
      <c r="J514" s="27" t="s">
        <v>30</v>
      </c>
      <c r="K514" s="35">
        <v>0</v>
      </c>
      <c r="L514" s="27" t="s">
        <v>30</v>
      </c>
      <c r="M514" s="35">
        <v>0</v>
      </c>
      <c r="N514" s="27" t="s">
        <v>30</v>
      </c>
      <c r="O514" s="35">
        <v>0</v>
      </c>
      <c r="P514" s="27" t="s">
        <v>30</v>
      </c>
      <c r="Q514" s="35">
        <v>0</v>
      </c>
      <c r="R514" s="27" t="s">
        <v>30</v>
      </c>
      <c r="S514" s="92">
        <v>0</v>
      </c>
      <c r="T514" s="46" t="s">
        <v>30</v>
      </c>
    </row>
    <row r="515" spans="1:20" s="31" customFormat="1" ht="126" x14ac:dyDescent="0.25">
      <c r="A515" s="32" t="s">
        <v>932</v>
      </c>
      <c r="B515" s="36" t="s">
        <v>78</v>
      </c>
      <c r="C515" s="34" t="s">
        <v>29</v>
      </c>
      <c r="D515" s="35">
        <f>SUM(D516:D518)</f>
        <v>0</v>
      </c>
      <c r="E515" s="35">
        <f>SUM(E516:E518)</f>
        <v>351.96600000000001</v>
      </c>
      <c r="F515" s="27" t="s">
        <v>30</v>
      </c>
      <c r="G515" s="35">
        <f>SUM(G516:G518)</f>
        <v>1.6025</v>
      </c>
      <c r="H515" s="27" t="s">
        <v>30</v>
      </c>
      <c r="I515" s="35">
        <f>SUM(I516:I518)</f>
        <v>350.36350000000004</v>
      </c>
      <c r="J515" s="27" t="s">
        <v>30</v>
      </c>
      <c r="K515" s="35">
        <f>SUM(K516:K518)</f>
        <v>350.36350000000004</v>
      </c>
      <c r="L515" s="27" t="s">
        <v>30</v>
      </c>
      <c r="M515" s="35">
        <f>SUM(M516:M518)</f>
        <v>1.30369935</v>
      </c>
      <c r="N515" s="27" t="s">
        <v>30</v>
      </c>
      <c r="O515" s="35">
        <f>SUM(O516:O518)</f>
        <v>349.05980065000006</v>
      </c>
      <c r="P515" s="27" t="s">
        <v>30</v>
      </c>
      <c r="Q515" s="35">
        <f>SUM(Q516:Q518)</f>
        <v>-349.05980065000006</v>
      </c>
      <c r="R515" s="27" t="s">
        <v>30</v>
      </c>
      <c r="S515" s="92">
        <v>-0.99627900922898671</v>
      </c>
      <c r="T515" s="46" t="s">
        <v>30</v>
      </c>
    </row>
    <row r="516" spans="1:20" ht="78.75" x14ac:dyDescent="0.25">
      <c r="A516" s="39" t="s">
        <v>932</v>
      </c>
      <c r="B516" s="40" t="s">
        <v>933</v>
      </c>
      <c r="C516" s="30" t="s">
        <v>934</v>
      </c>
      <c r="D516" s="42">
        <v>0</v>
      </c>
      <c r="E516" s="42">
        <v>128.46419564000001</v>
      </c>
      <c r="F516" s="41" t="s">
        <v>30</v>
      </c>
      <c r="G516" s="43">
        <v>0.27850000000000003</v>
      </c>
      <c r="H516" s="41" t="s">
        <v>30</v>
      </c>
      <c r="I516" s="43">
        <f t="shared" ref="I516:I518" si="465">E516-G516</f>
        <v>128.18569564000001</v>
      </c>
      <c r="J516" s="41" t="s">
        <v>30</v>
      </c>
      <c r="K516" s="42">
        <v>128.18569564000001</v>
      </c>
      <c r="L516" s="41" t="s">
        <v>30</v>
      </c>
      <c r="M516" s="42">
        <v>0.40106625000000001</v>
      </c>
      <c r="N516" s="41" t="s">
        <v>30</v>
      </c>
      <c r="O516" s="42">
        <f t="shared" ref="O516:O518" si="466">I516-M516</f>
        <v>127.78462939000001</v>
      </c>
      <c r="P516" s="41" t="s">
        <v>30</v>
      </c>
      <c r="Q516" s="42">
        <f t="shared" ref="Q516:Q518" si="467">M516-K516</f>
        <v>-127.78462939000001</v>
      </c>
      <c r="R516" s="41" t="s">
        <v>30</v>
      </c>
      <c r="S516" s="93">
        <f t="shared" si="435"/>
        <v>-0.99687120900660897</v>
      </c>
      <c r="T516" s="47" t="s">
        <v>1131</v>
      </c>
    </row>
    <row r="517" spans="1:20" ht="78.75" x14ac:dyDescent="0.25">
      <c r="A517" s="39" t="s">
        <v>932</v>
      </c>
      <c r="B517" s="40" t="s">
        <v>935</v>
      </c>
      <c r="C517" s="30" t="s">
        <v>936</v>
      </c>
      <c r="D517" s="42">
        <v>0</v>
      </c>
      <c r="E517" s="42">
        <v>120.20770494</v>
      </c>
      <c r="F517" s="41" t="s">
        <v>30</v>
      </c>
      <c r="G517" s="43">
        <v>0.23849999999999999</v>
      </c>
      <c r="H517" s="41" t="s">
        <v>30</v>
      </c>
      <c r="I517" s="43">
        <f t="shared" si="465"/>
        <v>119.96920494</v>
      </c>
      <c r="J517" s="41" t="s">
        <v>30</v>
      </c>
      <c r="K517" s="42">
        <v>119.96920494</v>
      </c>
      <c r="L517" s="41" t="s">
        <v>30</v>
      </c>
      <c r="M517" s="42">
        <v>0.24867523</v>
      </c>
      <c r="N517" s="41" t="s">
        <v>30</v>
      </c>
      <c r="O517" s="42">
        <f t="shared" si="466"/>
        <v>119.72052970999999</v>
      </c>
      <c r="P517" s="41" t="s">
        <v>30</v>
      </c>
      <c r="Q517" s="42">
        <f t="shared" si="467"/>
        <v>-119.72052970999999</v>
      </c>
      <c r="R517" s="41" t="s">
        <v>30</v>
      </c>
      <c r="S517" s="93">
        <f t="shared" si="435"/>
        <v>-0.99792717447678037</v>
      </c>
      <c r="T517" s="47" t="s">
        <v>1131</v>
      </c>
    </row>
    <row r="518" spans="1:20" ht="110.25" x14ac:dyDescent="0.25">
      <c r="A518" s="39" t="s">
        <v>932</v>
      </c>
      <c r="B518" s="40" t="s">
        <v>937</v>
      </c>
      <c r="C518" s="84" t="s">
        <v>938</v>
      </c>
      <c r="D518" s="42">
        <v>0</v>
      </c>
      <c r="E518" s="42">
        <v>103.29409942000001</v>
      </c>
      <c r="F518" s="41" t="s">
        <v>30</v>
      </c>
      <c r="G518" s="43">
        <v>1.0854999999999999</v>
      </c>
      <c r="H518" s="41" t="s">
        <v>30</v>
      </c>
      <c r="I518" s="43">
        <f t="shared" si="465"/>
        <v>102.20859942000001</v>
      </c>
      <c r="J518" s="41" t="s">
        <v>30</v>
      </c>
      <c r="K518" s="42">
        <v>102.20859942000001</v>
      </c>
      <c r="L518" s="41" t="s">
        <v>30</v>
      </c>
      <c r="M518" s="42">
        <v>0.65395786999999994</v>
      </c>
      <c r="N518" s="41" t="s">
        <v>30</v>
      </c>
      <c r="O518" s="42">
        <f t="shared" si="466"/>
        <v>101.55464155000001</v>
      </c>
      <c r="P518" s="41" t="s">
        <v>30</v>
      </c>
      <c r="Q518" s="42">
        <f t="shared" si="467"/>
        <v>-101.55464155000001</v>
      </c>
      <c r="R518" s="41" t="s">
        <v>30</v>
      </c>
      <c r="S518" s="93">
        <f t="shared" si="435"/>
        <v>-0.99360173337947111</v>
      </c>
      <c r="T518" s="47" t="s">
        <v>1131</v>
      </c>
    </row>
    <row r="519" spans="1:20" s="31" customFormat="1" ht="47.25" x14ac:dyDescent="0.25">
      <c r="A519" s="32" t="s">
        <v>939</v>
      </c>
      <c r="B519" s="36" t="s">
        <v>94</v>
      </c>
      <c r="C519" s="34" t="s">
        <v>29</v>
      </c>
      <c r="D519" s="35">
        <v>0</v>
      </c>
      <c r="E519" s="35">
        <v>0</v>
      </c>
      <c r="F519" s="27" t="s">
        <v>30</v>
      </c>
      <c r="G519" s="35">
        <v>0</v>
      </c>
      <c r="H519" s="27" t="s">
        <v>30</v>
      </c>
      <c r="I519" s="35">
        <v>0</v>
      </c>
      <c r="J519" s="27" t="s">
        <v>30</v>
      </c>
      <c r="K519" s="35">
        <v>0</v>
      </c>
      <c r="L519" s="27" t="s">
        <v>30</v>
      </c>
      <c r="M519" s="35">
        <v>0</v>
      </c>
      <c r="N519" s="27" t="s">
        <v>30</v>
      </c>
      <c r="O519" s="35">
        <v>0</v>
      </c>
      <c r="P519" s="27" t="s">
        <v>30</v>
      </c>
      <c r="Q519" s="35">
        <v>0</v>
      </c>
      <c r="R519" s="27" t="s">
        <v>30</v>
      </c>
      <c r="S519" s="92">
        <v>0</v>
      </c>
      <c r="T519" s="46" t="s">
        <v>30</v>
      </c>
    </row>
    <row r="520" spans="1:20" s="31" customFormat="1" ht="78.75" x14ac:dyDescent="0.25">
      <c r="A520" s="32" t="s">
        <v>940</v>
      </c>
      <c r="B520" s="36" t="s">
        <v>96</v>
      </c>
      <c r="C520" s="34" t="s">
        <v>29</v>
      </c>
      <c r="D520" s="35">
        <f t="shared" ref="D520:E520" si="468">D521+D529+D531+D532</f>
        <v>22.222300000000001</v>
      </c>
      <c r="E520" s="35">
        <f t="shared" si="468"/>
        <v>627.15253265199999</v>
      </c>
      <c r="F520" s="27" t="s">
        <v>30</v>
      </c>
      <c r="G520" s="35">
        <f t="shared" ref="G520" si="469">G521+G529+G531+G532</f>
        <v>129.24875900000001</v>
      </c>
      <c r="H520" s="27" t="s">
        <v>30</v>
      </c>
      <c r="I520" s="35">
        <f t="shared" ref="I520" si="470">I521+I529+I531+I532</f>
        <v>497.90377365200004</v>
      </c>
      <c r="J520" s="27" t="s">
        <v>30</v>
      </c>
      <c r="K520" s="35">
        <f t="shared" ref="K520" si="471">K521+K529+K531+K532</f>
        <v>298.585854181</v>
      </c>
      <c r="L520" s="27" t="s">
        <v>30</v>
      </c>
      <c r="M520" s="35">
        <f t="shared" ref="M520" si="472">M521+M529+M531+M532</f>
        <v>292.60160193000002</v>
      </c>
      <c r="N520" s="27" t="s">
        <v>30</v>
      </c>
      <c r="O520" s="35">
        <f t="shared" ref="O520" si="473">O521+O529+O531+O532</f>
        <v>205.302171722</v>
      </c>
      <c r="P520" s="27" t="s">
        <v>30</v>
      </c>
      <c r="Q520" s="35">
        <f t="shared" ref="Q520" si="474">Q521+Q529+Q531+Q532</f>
        <v>-5.9842522509999805</v>
      </c>
      <c r="R520" s="27" t="s">
        <v>30</v>
      </c>
      <c r="S520" s="92">
        <f t="shared" si="435"/>
        <v>-2.0041981785822921E-2</v>
      </c>
      <c r="T520" s="46" t="s">
        <v>30</v>
      </c>
    </row>
    <row r="521" spans="1:20" s="31" customFormat="1" ht="47.25" x14ac:dyDescent="0.25">
      <c r="A521" s="32" t="s">
        <v>941</v>
      </c>
      <c r="B521" s="36" t="s">
        <v>98</v>
      </c>
      <c r="C521" s="34" t="s">
        <v>29</v>
      </c>
      <c r="D521" s="35">
        <f>SUM(D522:D528)</f>
        <v>0</v>
      </c>
      <c r="E521" s="35">
        <f t="shared" ref="E521" si="475">SUM(E522:E528)</f>
        <v>501.25184094999997</v>
      </c>
      <c r="F521" s="27" t="s">
        <v>30</v>
      </c>
      <c r="G521" s="35">
        <f t="shared" ref="G521" si="476">SUM(G522:G528)</f>
        <v>124.82900000000001</v>
      </c>
      <c r="H521" s="27" t="s">
        <v>30</v>
      </c>
      <c r="I521" s="35">
        <f t="shared" ref="I521" si="477">SUM(I522:I528)</f>
        <v>376.42284095000002</v>
      </c>
      <c r="J521" s="27" t="s">
        <v>30</v>
      </c>
      <c r="K521" s="35">
        <f t="shared" ref="K521" si="478">SUM(K522:K528)</f>
        <v>269.39992147999999</v>
      </c>
      <c r="L521" s="27" t="s">
        <v>30</v>
      </c>
      <c r="M521" s="35">
        <f t="shared" ref="M521" si="479">SUM(M522:M528)</f>
        <v>266.1749107</v>
      </c>
      <c r="N521" s="27" t="s">
        <v>30</v>
      </c>
      <c r="O521" s="35">
        <f t="shared" ref="O521" si="480">SUM(O522:O528)</f>
        <v>110.24793025000001</v>
      </c>
      <c r="P521" s="27" t="s">
        <v>30</v>
      </c>
      <c r="Q521" s="35">
        <f t="shared" ref="Q521" si="481">SUM(Q522:Q528)</f>
        <v>-3.2250107799999803</v>
      </c>
      <c r="R521" s="27" t="s">
        <v>30</v>
      </c>
      <c r="S521" s="92">
        <f t="shared" si="435"/>
        <v>-1.1971090274573083E-2</v>
      </c>
      <c r="T521" s="46" t="s">
        <v>30</v>
      </c>
    </row>
    <row r="522" spans="1:20" ht="31.5" x14ac:dyDescent="0.25">
      <c r="A522" s="39" t="s">
        <v>941</v>
      </c>
      <c r="B522" s="40" t="s">
        <v>942</v>
      </c>
      <c r="C522" s="84" t="s">
        <v>943</v>
      </c>
      <c r="D522" s="50">
        <v>0</v>
      </c>
      <c r="E522" s="42">
        <v>226.01400000000001</v>
      </c>
      <c r="F522" s="41" t="s">
        <v>30</v>
      </c>
      <c r="G522" s="43">
        <v>104.712</v>
      </c>
      <c r="H522" s="41" t="s">
        <v>30</v>
      </c>
      <c r="I522" s="43">
        <f t="shared" ref="I522:I528" si="482">E522-G522</f>
        <v>121.30200000000001</v>
      </c>
      <c r="J522" s="41" t="s">
        <v>30</v>
      </c>
      <c r="K522" s="42">
        <v>121.30199999999999</v>
      </c>
      <c r="L522" s="41" t="s">
        <v>30</v>
      </c>
      <c r="M522" s="42">
        <v>125.58310747</v>
      </c>
      <c r="N522" s="41" t="s">
        <v>30</v>
      </c>
      <c r="O522" s="42">
        <f t="shared" ref="O522:O528" si="483">I522-M522</f>
        <v>-4.2811074699999949</v>
      </c>
      <c r="P522" s="41" t="s">
        <v>30</v>
      </c>
      <c r="Q522" s="42">
        <f t="shared" ref="Q522:Q528" si="484">M522-K522</f>
        <v>4.2811074700000091</v>
      </c>
      <c r="R522" s="41" t="s">
        <v>30</v>
      </c>
      <c r="S522" s="93">
        <f t="shared" si="435"/>
        <v>3.5292966892549252E-2</v>
      </c>
      <c r="T522" s="47" t="s">
        <v>1109</v>
      </c>
    </row>
    <row r="523" spans="1:20" x14ac:dyDescent="0.25">
      <c r="A523" s="39" t="s">
        <v>941</v>
      </c>
      <c r="B523" s="40" t="s">
        <v>944</v>
      </c>
      <c r="C523" s="84" t="s">
        <v>945</v>
      </c>
      <c r="D523" s="50">
        <v>0</v>
      </c>
      <c r="E523" s="42">
        <v>170.7415</v>
      </c>
      <c r="F523" s="41" t="s">
        <v>30</v>
      </c>
      <c r="G523" s="43">
        <v>20.117000000000001</v>
      </c>
      <c r="H523" s="41" t="s">
        <v>30</v>
      </c>
      <c r="I523" s="43">
        <f t="shared" si="482"/>
        <v>150.62450000000001</v>
      </c>
      <c r="J523" s="41" t="s">
        <v>30</v>
      </c>
      <c r="K523" s="42">
        <v>91.522499999999994</v>
      </c>
      <c r="L523" s="41" t="s">
        <v>30</v>
      </c>
      <c r="M523" s="42">
        <v>85.166539830000005</v>
      </c>
      <c r="N523" s="41" t="s">
        <v>30</v>
      </c>
      <c r="O523" s="42">
        <f t="shared" si="483"/>
        <v>65.457960170000007</v>
      </c>
      <c r="P523" s="41" t="s">
        <v>30</v>
      </c>
      <c r="Q523" s="42">
        <f t="shared" si="484"/>
        <v>-6.3559601699999888</v>
      </c>
      <c r="R523" s="41" t="s">
        <v>30</v>
      </c>
      <c r="S523" s="93">
        <f t="shared" si="435"/>
        <v>-6.9446968450380939E-2</v>
      </c>
      <c r="T523" s="47" t="s">
        <v>30</v>
      </c>
    </row>
    <row r="524" spans="1:20" ht="31.5" x14ac:dyDescent="0.25">
      <c r="A524" s="55" t="s">
        <v>941</v>
      </c>
      <c r="B524" s="62" t="s">
        <v>946</v>
      </c>
      <c r="C524" s="84" t="s">
        <v>947</v>
      </c>
      <c r="D524" s="42">
        <v>0</v>
      </c>
      <c r="E524" s="42">
        <v>19.219459729999993</v>
      </c>
      <c r="F524" s="41" t="s">
        <v>30</v>
      </c>
      <c r="G524" s="43">
        <v>0</v>
      </c>
      <c r="H524" s="41" t="s">
        <v>30</v>
      </c>
      <c r="I524" s="43">
        <f t="shared" si="482"/>
        <v>19.219459729999993</v>
      </c>
      <c r="J524" s="41" t="s">
        <v>30</v>
      </c>
      <c r="K524" s="42">
        <v>0</v>
      </c>
      <c r="L524" s="41" t="s">
        <v>30</v>
      </c>
      <c r="M524" s="42">
        <v>0</v>
      </c>
      <c r="N524" s="41" t="s">
        <v>30</v>
      </c>
      <c r="O524" s="42">
        <f t="shared" si="483"/>
        <v>19.219459729999993</v>
      </c>
      <c r="P524" s="41" t="s">
        <v>30</v>
      </c>
      <c r="Q524" s="42">
        <f t="shared" si="484"/>
        <v>0</v>
      </c>
      <c r="R524" s="41" t="s">
        <v>30</v>
      </c>
      <c r="S524" s="93">
        <v>0</v>
      </c>
      <c r="T524" s="47" t="s">
        <v>30</v>
      </c>
    </row>
    <row r="525" spans="1:20" ht="31.5" x14ac:dyDescent="0.25">
      <c r="A525" s="55" t="s">
        <v>941</v>
      </c>
      <c r="B525" s="62" t="s">
        <v>948</v>
      </c>
      <c r="C525" s="84" t="s">
        <v>949</v>
      </c>
      <c r="D525" s="42">
        <v>0</v>
      </c>
      <c r="E525" s="42">
        <v>28.701459739999997</v>
      </c>
      <c r="F525" s="41" t="s">
        <v>30</v>
      </c>
      <c r="G525" s="43">
        <v>0</v>
      </c>
      <c r="H525" s="41" t="s">
        <v>30</v>
      </c>
      <c r="I525" s="43">
        <f t="shared" si="482"/>
        <v>28.701459739999997</v>
      </c>
      <c r="J525" s="41" t="s">
        <v>30</v>
      </c>
      <c r="K525" s="42">
        <v>0</v>
      </c>
      <c r="L525" s="41" t="s">
        <v>30</v>
      </c>
      <c r="M525" s="42">
        <v>0</v>
      </c>
      <c r="N525" s="41" t="s">
        <v>30</v>
      </c>
      <c r="O525" s="42">
        <f t="shared" si="483"/>
        <v>28.701459739999997</v>
      </c>
      <c r="P525" s="41" t="s">
        <v>30</v>
      </c>
      <c r="Q525" s="42">
        <f t="shared" si="484"/>
        <v>0</v>
      </c>
      <c r="R525" s="41" t="s">
        <v>30</v>
      </c>
      <c r="S525" s="93">
        <v>0</v>
      </c>
      <c r="T525" s="47" t="s">
        <v>30</v>
      </c>
    </row>
    <row r="526" spans="1:20" ht="31.5" x14ac:dyDescent="0.25">
      <c r="A526" s="39" t="s">
        <v>941</v>
      </c>
      <c r="B526" s="40" t="s">
        <v>950</v>
      </c>
      <c r="C526" s="84" t="s">
        <v>951</v>
      </c>
      <c r="D526" s="42">
        <v>0</v>
      </c>
      <c r="E526" s="42">
        <v>22.257000000000001</v>
      </c>
      <c r="F526" s="41" t="s">
        <v>30</v>
      </c>
      <c r="G526" s="43">
        <v>0</v>
      </c>
      <c r="H526" s="41" t="s">
        <v>30</v>
      </c>
      <c r="I526" s="43">
        <f t="shared" si="482"/>
        <v>22.257000000000001</v>
      </c>
      <c r="J526" s="41" t="s">
        <v>30</v>
      </c>
      <c r="K526" s="42">
        <v>22.257000000000001</v>
      </c>
      <c r="L526" s="41" t="s">
        <v>30</v>
      </c>
      <c r="M526" s="42">
        <v>21.625577530000001</v>
      </c>
      <c r="N526" s="41" t="s">
        <v>30</v>
      </c>
      <c r="O526" s="42">
        <f t="shared" si="483"/>
        <v>0.6314224700000004</v>
      </c>
      <c r="P526" s="41" t="s">
        <v>30</v>
      </c>
      <c r="Q526" s="42">
        <f t="shared" si="484"/>
        <v>-0.6314224700000004</v>
      </c>
      <c r="R526" s="41" t="s">
        <v>30</v>
      </c>
      <c r="S526" s="93">
        <f t="shared" si="435"/>
        <v>-2.8369612706114947E-2</v>
      </c>
      <c r="T526" s="47" t="s">
        <v>30</v>
      </c>
    </row>
    <row r="527" spans="1:20" ht="31.5" x14ac:dyDescent="0.25">
      <c r="A527" s="39" t="s">
        <v>941</v>
      </c>
      <c r="B527" s="40" t="s">
        <v>952</v>
      </c>
      <c r="C527" s="84" t="s">
        <v>953</v>
      </c>
      <c r="D527" s="42">
        <v>0</v>
      </c>
      <c r="E527" s="42">
        <v>17.132999009999999</v>
      </c>
      <c r="F527" s="41" t="s">
        <v>30</v>
      </c>
      <c r="G527" s="43">
        <v>0</v>
      </c>
      <c r="H527" s="41" t="s">
        <v>30</v>
      </c>
      <c r="I527" s="43">
        <f t="shared" si="482"/>
        <v>17.132999009999999</v>
      </c>
      <c r="J527" s="41" t="s">
        <v>30</v>
      </c>
      <c r="K527" s="42">
        <v>17.132999009999999</v>
      </c>
      <c r="L527" s="41" t="s">
        <v>30</v>
      </c>
      <c r="M527" s="42">
        <v>15.967702620000001</v>
      </c>
      <c r="N527" s="41" t="s">
        <v>30</v>
      </c>
      <c r="O527" s="42">
        <f t="shared" si="483"/>
        <v>1.1652963899999982</v>
      </c>
      <c r="P527" s="41" t="s">
        <v>30</v>
      </c>
      <c r="Q527" s="42">
        <f t="shared" si="484"/>
        <v>-1.1652963899999982</v>
      </c>
      <c r="R527" s="41" t="s">
        <v>30</v>
      </c>
      <c r="S527" s="93">
        <f t="shared" si="435"/>
        <v>-6.801473515056243E-2</v>
      </c>
      <c r="T527" s="47" t="s">
        <v>30</v>
      </c>
    </row>
    <row r="528" spans="1:20" ht="31.5" x14ac:dyDescent="0.25">
      <c r="A528" s="39" t="s">
        <v>941</v>
      </c>
      <c r="B528" s="40" t="s">
        <v>954</v>
      </c>
      <c r="C528" s="84" t="s">
        <v>955</v>
      </c>
      <c r="D528" s="42">
        <v>0</v>
      </c>
      <c r="E528" s="42">
        <v>17.185422469999999</v>
      </c>
      <c r="F528" s="41" t="s">
        <v>30</v>
      </c>
      <c r="G528" s="43">
        <v>0</v>
      </c>
      <c r="H528" s="41" t="s">
        <v>30</v>
      </c>
      <c r="I528" s="43">
        <f t="shared" si="482"/>
        <v>17.185422469999999</v>
      </c>
      <c r="J528" s="41" t="s">
        <v>30</v>
      </c>
      <c r="K528" s="42">
        <v>17.185422469999999</v>
      </c>
      <c r="L528" s="41" t="s">
        <v>30</v>
      </c>
      <c r="M528" s="42">
        <v>17.831983249999997</v>
      </c>
      <c r="N528" s="41" t="s">
        <v>30</v>
      </c>
      <c r="O528" s="42">
        <f t="shared" si="483"/>
        <v>-0.64656077999999795</v>
      </c>
      <c r="P528" s="41" t="s">
        <v>30</v>
      </c>
      <c r="Q528" s="42">
        <f t="shared" si="484"/>
        <v>0.64656077999999795</v>
      </c>
      <c r="R528" s="41" t="s">
        <v>30</v>
      </c>
      <c r="S528" s="93">
        <f t="shared" si="435"/>
        <v>3.7622629360941046E-2</v>
      </c>
      <c r="T528" s="47" t="s">
        <v>1109</v>
      </c>
    </row>
    <row r="529" spans="1:20" s="31" customFormat="1" ht="31.5" x14ac:dyDescent="0.25">
      <c r="A529" s="32" t="s">
        <v>956</v>
      </c>
      <c r="B529" s="85" t="s">
        <v>112</v>
      </c>
      <c r="C529" s="85" t="s">
        <v>29</v>
      </c>
      <c r="D529" s="45">
        <v>0</v>
      </c>
      <c r="E529" s="45">
        <v>0</v>
      </c>
      <c r="F529" s="88" t="s">
        <v>30</v>
      </c>
      <c r="G529" s="45">
        <v>0</v>
      </c>
      <c r="H529" s="88" t="s">
        <v>30</v>
      </c>
      <c r="I529" s="94">
        <v>0</v>
      </c>
      <c r="J529" s="88" t="s">
        <v>30</v>
      </c>
      <c r="K529" s="45">
        <v>0</v>
      </c>
      <c r="L529" s="88" t="s">
        <v>30</v>
      </c>
      <c r="M529" s="45">
        <v>0</v>
      </c>
      <c r="N529" s="88" t="s">
        <v>30</v>
      </c>
      <c r="O529" s="45">
        <v>0</v>
      </c>
      <c r="P529" s="88" t="s">
        <v>30</v>
      </c>
      <c r="Q529" s="45">
        <v>0</v>
      </c>
      <c r="R529" s="88" t="s">
        <v>30</v>
      </c>
      <c r="S529" s="92">
        <v>0</v>
      </c>
      <c r="T529" s="25" t="s">
        <v>30</v>
      </c>
    </row>
    <row r="530" spans="1:20" ht="126" x14ac:dyDescent="0.25">
      <c r="A530" s="39" t="s">
        <v>956</v>
      </c>
      <c r="B530" s="62" t="s">
        <v>957</v>
      </c>
      <c r="C530" s="84" t="s">
        <v>958</v>
      </c>
      <c r="D530" s="86" t="s">
        <v>30</v>
      </c>
      <c r="E530" s="87" t="s">
        <v>30</v>
      </c>
      <c r="F530" s="73" t="s">
        <v>30</v>
      </c>
      <c r="G530" s="86" t="s">
        <v>30</v>
      </c>
      <c r="H530" s="73" t="s">
        <v>30</v>
      </c>
      <c r="I530" s="43" t="s">
        <v>30</v>
      </c>
      <c r="J530" s="73" t="s">
        <v>30</v>
      </c>
      <c r="K530" s="42" t="s">
        <v>30</v>
      </c>
      <c r="L530" s="73" t="s">
        <v>30</v>
      </c>
      <c r="M530" s="42">
        <v>0</v>
      </c>
      <c r="N530" s="73" t="s">
        <v>30</v>
      </c>
      <c r="O530" s="42" t="s">
        <v>30</v>
      </c>
      <c r="P530" s="73" t="s">
        <v>30</v>
      </c>
      <c r="Q530" s="42" t="s">
        <v>30</v>
      </c>
      <c r="R530" s="73" t="s">
        <v>30</v>
      </c>
      <c r="S530" s="73" t="s">
        <v>30</v>
      </c>
      <c r="T530" s="95" t="s">
        <v>1132</v>
      </c>
    </row>
    <row r="531" spans="1:20" s="31" customFormat="1" ht="31.5" x14ac:dyDescent="0.25">
      <c r="A531" s="32" t="s">
        <v>959</v>
      </c>
      <c r="B531" s="36" t="s">
        <v>118</v>
      </c>
      <c r="C531" s="34" t="s">
        <v>29</v>
      </c>
      <c r="D531" s="35">
        <v>0</v>
      </c>
      <c r="E531" s="35">
        <v>0</v>
      </c>
      <c r="F531" s="88" t="s">
        <v>30</v>
      </c>
      <c r="G531" s="35">
        <v>0</v>
      </c>
      <c r="H531" s="88" t="s">
        <v>30</v>
      </c>
      <c r="I531" s="35">
        <v>0</v>
      </c>
      <c r="J531" s="88" t="s">
        <v>30</v>
      </c>
      <c r="K531" s="35">
        <v>0</v>
      </c>
      <c r="L531" s="88" t="s">
        <v>30</v>
      </c>
      <c r="M531" s="35">
        <v>0</v>
      </c>
      <c r="N531" s="88" t="s">
        <v>30</v>
      </c>
      <c r="O531" s="35">
        <v>0</v>
      </c>
      <c r="P531" s="88" t="s">
        <v>30</v>
      </c>
      <c r="Q531" s="35">
        <v>0</v>
      </c>
      <c r="R531" s="88" t="s">
        <v>30</v>
      </c>
      <c r="S531" s="92">
        <v>0</v>
      </c>
      <c r="T531" s="25" t="s">
        <v>30</v>
      </c>
    </row>
    <row r="532" spans="1:20" s="31" customFormat="1" ht="31.5" x14ac:dyDescent="0.25">
      <c r="A532" s="32" t="s">
        <v>960</v>
      </c>
      <c r="B532" s="36" t="s">
        <v>126</v>
      </c>
      <c r="C532" s="34" t="s">
        <v>29</v>
      </c>
      <c r="D532" s="35">
        <f t="shared" ref="D532:E532" si="485">SUM(D533:D534)</f>
        <v>22.222300000000001</v>
      </c>
      <c r="E532" s="35">
        <f t="shared" si="485"/>
        <v>125.90069170199999</v>
      </c>
      <c r="F532" s="88" t="s">
        <v>30</v>
      </c>
      <c r="G532" s="35">
        <f t="shared" ref="G532" si="486">SUM(G533:G534)</f>
        <v>4.419759</v>
      </c>
      <c r="H532" s="88" t="s">
        <v>30</v>
      </c>
      <c r="I532" s="35">
        <f t="shared" ref="I532" si="487">SUM(I533:I534)</f>
        <v>121.48093270199999</v>
      </c>
      <c r="J532" s="88" t="s">
        <v>30</v>
      </c>
      <c r="K532" s="35">
        <f t="shared" ref="K532" si="488">SUM(K533:K534)</f>
        <v>29.185932700999999</v>
      </c>
      <c r="L532" s="88" t="s">
        <v>30</v>
      </c>
      <c r="M532" s="35">
        <f t="shared" ref="M532" si="489">SUM(M533:M534)</f>
        <v>26.426691229999996</v>
      </c>
      <c r="N532" s="88" t="s">
        <v>30</v>
      </c>
      <c r="O532" s="35">
        <f t="shared" ref="O532" si="490">SUM(O533:O534)</f>
        <v>95.054241471999987</v>
      </c>
      <c r="P532" s="88" t="s">
        <v>30</v>
      </c>
      <c r="Q532" s="35">
        <f t="shared" ref="Q532" si="491">SUM(Q533:Q534)</f>
        <v>-2.7592414710000002</v>
      </c>
      <c r="R532" s="88" t="s">
        <v>30</v>
      </c>
      <c r="S532" s="92">
        <f t="shared" si="435"/>
        <v>-9.4540116269967972E-2</v>
      </c>
      <c r="T532" s="25" t="s">
        <v>30</v>
      </c>
    </row>
    <row r="533" spans="1:20" ht="31.5" x14ac:dyDescent="0.25">
      <c r="A533" s="39" t="s">
        <v>960</v>
      </c>
      <c r="B533" s="40" t="s">
        <v>961</v>
      </c>
      <c r="C533" s="30" t="s">
        <v>962</v>
      </c>
      <c r="D533" s="50">
        <v>22.222300000000001</v>
      </c>
      <c r="E533" s="50">
        <v>27.722859</v>
      </c>
      <c r="F533" s="73" t="s">
        <v>30</v>
      </c>
      <c r="G533" s="43">
        <v>2.2708589999999997</v>
      </c>
      <c r="H533" s="73" t="s">
        <v>30</v>
      </c>
      <c r="I533" s="43">
        <f t="shared" ref="I533:I534" si="492">E533-G533</f>
        <v>25.451999999999998</v>
      </c>
      <c r="J533" s="73" t="s">
        <v>30</v>
      </c>
      <c r="K533" s="42">
        <v>25.451999999999998</v>
      </c>
      <c r="L533" s="73" t="s">
        <v>30</v>
      </c>
      <c r="M533" s="42">
        <v>24.907643869999998</v>
      </c>
      <c r="N533" s="73" t="s">
        <v>30</v>
      </c>
      <c r="O533" s="42">
        <f t="shared" ref="O533:O534" si="493">I533-M533</f>
        <v>0.5443561300000006</v>
      </c>
      <c r="P533" s="73" t="s">
        <v>30</v>
      </c>
      <c r="Q533" s="42">
        <f t="shared" ref="Q533:Q534" si="494">M533-K533</f>
        <v>-0.5443561300000006</v>
      </c>
      <c r="R533" s="73" t="s">
        <v>30</v>
      </c>
      <c r="S533" s="93">
        <f t="shared" ref="S533:S596" si="495">Q533/K533</f>
        <v>-2.1387558148672034E-2</v>
      </c>
      <c r="T533" s="95" t="s">
        <v>30</v>
      </c>
    </row>
    <row r="534" spans="1:20" ht="47.25" x14ac:dyDescent="0.25">
      <c r="A534" s="39" t="s">
        <v>960</v>
      </c>
      <c r="B534" s="40" t="s">
        <v>963</v>
      </c>
      <c r="C534" s="30" t="s">
        <v>964</v>
      </c>
      <c r="D534" s="50">
        <v>0</v>
      </c>
      <c r="E534" s="50">
        <v>98.177832701999989</v>
      </c>
      <c r="F534" s="73" t="s">
        <v>30</v>
      </c>
      <c r="G534" s="43">
        <v>2.1489000000000003</v>
      </c>
      <c r="H534" s="73" t="s">
        <v>30</v>
      </c>
      <c r="I534" s="43">
        <f t="shared" si="492"/>
        <v>96.028932701999992</v>
      </c>
      <c r="J534" s="73" t="s">
        <v>30</v>
      </c>
      <c r="K534" s="42">
        <v>3.7339327009999996</v>
      </c>
      <c r="L534" s="73" t="s">
        <v>30</v>
      </c>
      <c r="M534" s="42">
        <v>1.5190473600000001</v>
      </c>
      <c r="N534" s="73" t="s">
        <v>30</v>
      </c>
      <c r="O534" s="42">
        <f t="shared" si="493"/>
        <v>94.50988534199999</v>
      </c>
      <c r="P534" s="73" t="s">
        <v>30</v>
      </c>
      <c r="Q534" s="42">
        <f t="shared" si="494"/>
        <v>-2.2148853409999996</v>
      </c>
      <c r="R534" s="73" t="s">
        <v>30</v>
      </c>
      <c r="S534" s="93">
        <f t="shared" si="495"/>
        <v>-0.59317762754717629</v>
      </c>
      <c r="T534" s="95" t="s">
        <v>1133</v>
      </c>
    </row>
    <row r="535" spans="1:20" s="31" customFormat="1" ht="31.5" x14ac:dyDescent="0.25">
      <c r="A535" s="32" t="s">
        <v>965</v>
      </c>
      <c r="B535" s="36" t="s">
        <v>142</v>
      </c>
      <c r="C535" s="34" t="s">
        <v>29</v>
      </c>
      <c r="D535" s="35">
        <f t="shared" ref="D535:E535" si="496">D536+D537+D538+D539</f>
        <v>0</v>
      </c>
      <c r="E535" s="35">
        <f t="shared" si="496"/>
        <v>307.02976063</v>
      </c>
      <c r="F535" s="88" t="s">
        <v>30</v>
      </c>
      <c r="G535" s="35">
        <f t="shared" ref="G535" si="497">G536+G537+G538+G539</f>
        <v>41.872844990000004</v>
      </c>
      <c r="H535" s="88" t="s">
        <v>30</v>
      </c>
      <c r="I535" s="35">
        <f t="shared" ref="I535" si="498">I536+I537+I538+I539</f>
        <v>265.15691564000002</v>
      </c>
      <c r="J535" s="88" t="s">
        <v>30</v>
      </c>
      <c r="K535" s="35">
        <f t="shared" ref="K535" si="499">K536+K537+K538+K539</f>
        <v>44.595113349999998</v>
      </c>
      <c r="L535" s="88" t="s">
        <v>30</v>
      </c>
      <c r="M535" s="35">
        <f t="shared" ref="M535" si="500">M536+M537+M538+M539</f>
        <v>41.737787670000003</v>
      </c>
      <c r="N535" s="88" t="s">
        <v>30</v>
      </c>
      <c r="O535" s="35">
        <f t="shared" ref="O535" si="501">O536+O537+O538+O539</f>
        <v>223.41912796999998</v>
      </c>
      <c r="P535" s="88" t="s">
        <v>30</v>
      </c>
      <c r="Q535" s="35">
        <f t="shared" ref="Q535" si="502">Q536+Q537+Q538+Q539</f>
        <v>-2.8573256800000002</v>
      </c>
      <c r="R535" s="88" t="s">
        <v>30</v>
      </c>
      <c r="S535" s="92">
        <f t="shared" si="495"/>
        <v>-6.4072618395979483E-2</v>
      </c>
      <c r="T535" s="25" t="s">
        <v>30</v>
      </c>
    </row>
    <row r="536" spans="1:20" s="31" customFormat="1" ht="63" x14ac:dyDescent="0.25">
      <c r="A536" s="32" t="s">
        <v>966</v>
      </c>
      <c r="B536" s="36" t="s">
        <v>144</v>
      </c>
      <c r="C536" s="34" t="s">
        <v>29</v>
      </c>
      <c r="D536" s="35">
        <v>0</v>
      </c>
      <c r="E536" s="35">
        <v>0</v>
      </c>
      <c r="F536" s="88" t="s">
        <v>30</v>
      </c>
      <c r="G536" s="35">
        <v>0</v>
      </c>
      <c r="H536" s="88" t="s">
        <v>30</v>
      </c>
      <c r="I536" s="35">
        <v>0</v>
      </c>
      <c r="J536" s="88" t="s">
        <v>30</v>
      </c>
      <c r="K536" s="35">
        <v>0</v>
      </c>
      <c r="L536" s="88" t="s">
        <v>30</v>
      </c>
      <c r="M536" s="35">
        <v>0</v>
      </c>
      <c r="N536" s="88" t="s">
        <v>30</v>
      </c>
      <c r="O536" s="35">
        <v>0</v>
      </c>
      <c r="P536" s="88" t="s">
        <v>30</v>
      </c>
      <c r="Q536" s="35">
        <v>0</v>
      </c>
      <c r="R536" s="88" t="s">
        <v>30</v>
      </c>
      <c r="S536" s="92">
        <v>0</v>
      </c>
      <c r="T536" s="25" t="s">
        <v>30</v>
      </c>
    </row>
    <row r="537" spans="1:20" s="31" customFormat="1" ht="47.25" x14ac:dyDescent="0.25">
      <c r="A537" s="32" t="s">
        <v>967</v>
      </c>
      <c r="B537" s="36" t="s">
        <v>168</v>
      </c>
      <c r="C537" s="34" t="s">
        <v>29</v>
      </c>
      <c r="D537" s="35">
        <v>0</v>
      </c>
      <c r="E537" s="35">
        <v>0</v>
      </c>
      <c r="F537" s="88" t="s">
        <v>30</v>
      </c>
      <c r="G537" s="35">
        <v>0</v>
      </c>
      <c r="H537" s="88" t="s">
        <v>30</v>
      </c>
      <c r="I537" s="35">
        <v>0</v>
      </c>
      <c r="J537" s="88" t="s">
        <v>30</v>
      </c>
      <c r="K537" s="35">
        <v>0</v>
      </c>
      <c r="L537" s="88" t="s">
        <v>30</v>
      </c>
      <c r="M537" s="35">
        <v>0</v>
      </c>
      <c r="N537" s="88" t="s">
        <v>30</v>
      </c>
      <c r="O537" s="35">
        <v>0</v>
      </c>
      <c r="P537" s="88" t="s">
        <v>30</v>
      </c>
      <c r="Q537" s="35">
        <v>0</v>
      </c>
      <c r="R537" s="88" t="s">
        <v>30</v>
      </c>
      <c r="S537" s="92">
        <v>0</v>
      </c>
      <c r="T537" s="25" t="s">
        <v>30</v>
      </c>
    </row>
    <row r="538" spans="1:20" s="31" customFormat="1" ht="47.25" x14ac:dyDescent="0.25">
      <c r="A538" s="32" t="s">
        <v>968</v>
      </c>
      <c r="B538" s="36" t="s">
        <v>170</v>
      </c>
      <c r="C538" s="34" t="s">
        <v>29</v>
      </c>
      <c r="D538" s="35">
        <v>0</v>
      </c>
      <c r="E538" s="35">
        <v>0</v>
      </c>
      <c r="F538" s="88" t="s">
        <v>30</v>
      </c>
      <c r="G538" s="35">
        <v>0</v>
      </c>
      <c r="H538" s="88" t="s">
        <v>30</v>
      </c>
      <c r="I538" s="35">
        <v>0</v>
      </c>
      <c r="J538" s="88" t="s">
        <v>30</v>
      </c>
      <c r="K538" s="35">
        <v>0</v>
      </c>
      <c r="L538" s="88" t="s">
        <v>30</v>
      </c>
      <c r="M538" s="35">
        <v>0</v>
      </c>
      <c r="N538" s="88" t="s">
        <v>30</v>
      </c>
      <c r="O538" s="35">
        <v>0</v>
      </c>
      <c r="P538" s="88" t="s">
        <v>30</v>
      </c>
      <c r="Q538" s="35">
        <v>0</v>
      </c>
      <c r="R538" s="88" t="s">
        <v>30</v>
      </c>
      <c r="S538" s="92">
        <v>0</v>
      </c>
      <c r="T538" s="25" t="s">
        <v>30</v>
      </c>
    </row>
    <row r="539" spans="1:20" s="31" customFormat="1" ht="47.25" x14ac:dyDescent="0.25">
      <c r="A539" s="32" t="s">
        <v>969</v>
      </c>
      <c r="B539" s="36" t="s">
        <v>200</v>
      </c>
      <c r="C539" s="34" t="s">
        <v>29</v>
      </c>
      <c r="D539" s="35">
        <f>SUM(D540:D546)</f>
        <v>0</v>
      </c>
      <c r="E539" s="35">
        <f>SUM(E540:E546)</f>
        <v>307.02976063</v>
      </c>
      <c r="F539" s="88" t="s">
        <v>30</v>
      </c>
      <c r="G539" s="35">
        <f>SUM(G540:G546)</f>
        <v>41.872844990000004</v>
      </c>
      <c r="H539" s="88" t="s">
        <v>30</v>
      </c>
      <c r="I539" s="35">
        <f t="shared" ref="I539" si="503">SUM(I540:I546)</f>
        <v>265.15691564000002</v>
      </c>
      <c r="J539" s="88" t="s">
        <v>30</v>
      </c>
      <c r="K539" s="35">
        <f t="shared" ref="K539" si="504">SUM(K540:K546)</f>
        <v>44.595113349999998</v>
      </c>
      <c r="L539" s="88" t="s">
        <v>30</v>
      </c>
      <c r="M539" s="35">
        <f t="shared" ref="M539" si="505">SUM(M540:M546)</f>
        <v>41.737787670000003</v>
      </c>
      <c r="N539" s="88" t="s">
        <v>30</v>
      </c>
      <c r="O539" s="35">
        <f t="shared" ref="O539" si="506">SUM(O540:O546)</f>
        <v>223.41912796999998</v>
      </c>
      <c r="P539" s="88" t="s">
        <v>30</v>
      </c>
      <c r="Q539" s="35">
        <f t="shared" ref="Q539" si="507">SUM(Q540:Q546)</f>
        <v>-2.8573256800000002</v>
      </c>
      <c r="R539" s="88" t="s">
        <v>30</v>
      </c>
      <c r="S539" s="92">
        <f t="shared" si="495"/>
        <v>-6.4072618395979483E-2</v>
      </c>
      <c r="T539" s="25" t="s">
        <v>30</v>
      </c>
    </row>
    <row r="540" spans="1:20" ht="47.25" x14ac:dyDescent="0.25">
      <c r="A540" s="39" t="s">
        <v>969</v>
      </c>
      <c r="B540" s="40" t="s">
        <v>970</v>
      </c>
      <c r="C540" s="30" t="s">
        <v>971</v>
      </c>
      <c r="D540" s="42">
        <v>0</v>
      </c>
      <c r="E540" s="42">
        <v>54.320999999999998</v>
      </c>
      <c r="F540" s="73" t="s">
        <v>30</v>
      </c>
      <c r="G540" s="43">
        <v>11.740048490000001</v>
      </c>
      <c r="H540" s="73" t="s">
        <v>30</v>
      </c>
      <c r="I540" s="43">
        <f t="shared" ref="I540:I546" si="508">E540-G540</f>
        <v>42.580951509999998</v>
      </c>
      <c r="J540" s="73" t="s">
        <v>30</v>
      </c>
      <c r="K540" s="42">
        <v>5</v>
      </c>
      <c r="L540" s="73" t="s">
        <v>30</v>
      </c>
      <c r="M540" s="42">
        <v>4.7995483499999994</v>
      </c>
      <c r="N540" s="73" t="s">
        <v>30</v>
      </c>
      <c r="O540" s="42">
        <f t="shared" ref="O540:O546" si="509">I540-M540</f>
        <v>37.781403159999996</v>
      </c>
      <c r="P540" s="73" t="s">
        <v>30</v>
      </c>
      <c r="Q540" s="42">
        <f t="shared" ref="Q540:Q546" si="510">M540-K540</f>
        <v>-0.20045165000000065</v>
      </c>
      <c r="R540" s="73" t="s">
        <v>30</v>
      </c>
      <c r="S540" s="93">
        <f t="shared" si="495"/>
        <v>-4.0090330000000132E-2</v>
      </c>
      <c r="T540" s="95" t="s">
        <v>30</v>
      </c>
    </row>
    <row r="541" spans="1:20" ht="47.25" x14ac:dyDescent="0.25">
      <c r="A541" s="39" t="s">
        <v>969</v>
      </c>
      <c r="B541" s="40" t="s">
        <v>972</v>
      </c>
      <c r="C541" s="30" t="s">
        <v>973</v>
      </c>
      <c r="D541" s="42">
        <v>0</v>
      </c>
      <c r="E541" s="42">
        <v>131.333</v>
      </c>
      <c r="F541" s="73" t="s">
        <v>30</v>
      </c>
      <c r="G541" s="43">
        <v>17.696999999999999</v>
      </c>
      <c r="H541" s="73" t="s">
        <v>30</v>
      </c>
      <c r="I541" s="43">
        <f t="shared" si="508"/>
        <v>113.636</v>
      </c>
      <c r="J541" s="73" t="s">
        <v>30</v>
      </c>
      <c r="K541" s="42">
        <v>7.2160000000000002</v>
      </c>
      <c r="L541" s="73" t="s">
        <v>30</v>
      </c>
      <c r="M541" s="42">
        <v>7.0014269999999996</v>
      </c>
      <c r="N541" s="73" t="s">
        <v>30</v>
      </c>
      <c r="O541" s="42">
        <f t="shared" si="509"/>
        <v>106.63457299999999</v>
      </c>
      <c r="P541" s="73" t="s">
        <v>30</v>
      </c>
      <c r="Q541" s="42">
        <f t="shared" si="510"/>
        <v>-0.21457300000000057</v>
      </c>
      <c r="R541" s="73" t="s">
        <v>30</v>
      </c>
      <c r="S541" s="93">
        <f t="shared" si="495"/>
        <v>-2.9735726164079899E-2</v>
      </c>
      <c r="T541" s="95" t="s">
        <v>30</v>
      </c>
    </row>
    <row r="542" spans="1:20" ht="47.25" x14ac:dyDescent="0.25">
      <c r="A542" s="39" t="s">
        <v>969</v>
      </c>
      <c r="B542" s="89" t="s">
        <v>974</v>
      </c>
      <c r="C542" s="49" t="s">
        <v>975</v>
      </c>
      <c r="D542" s="42">
        <v>0</v>
      </c>
      <c r="E542" s="42">
        <v>62.811999999999998</v>
      </c>
      <c r="F542" s="73" t="s">
        <v>30</v>
      </c>
      <c r="G542" s="43">
        <v>10.752796500000001</v>
      </c>
      <c r="H542" s="73" t="s">
        <v>30</v>
      </c>
      <c r="I542" s="43">
        <f t="shared" si="508"/>
        <v>52.059203499999995</v>
      </c>
      <c r="J542" s="73" t="s">
        <v>30</v>
      </c>
      <c r="K542" s="42">
        <v>14.70589335</v>
      </c>
      <c r="L542" s="73" t="s">
        <v>30</v>
      </c>
      <c r="M542" s="42">
        <v>14.705893470000001</v>
      </c>
      <c r="N542" s="73" t="s">
        <v>30</v>
      </c>
      <c r="O542" s="42">
        <f t="shared" si="509"/>
        <v>37.353310029999996</v>
      </c>
      <c r="P542" s="73" t="s">
        <v>30</v>
      </c>
      <c r="Q542" s="42">
        <f t="shared" si="510"/>
        <v>1.2000000104706032E-7</v>
      </c>
      <c r="R542" s="73" t="s">
        <v>30</v>
      </c>
      <c r="S542" s="93">
        <f t="shared" si="495"/>
        <v>8.1599939691566118E-9</v>
      </c>
      <c r="T542" s="95" t="s">
        <v>30</v>
      </c>
    </row>
    <row r="543" spans="1:20" ht="31.5" x14ac:dyDescent="0.25">
      <c r="A543" s="39" t="s">
        <v>969</v>
      </c>
      <c r="B543" s="89" t="s">
        <v>976</v>
      </c>
      <c r="C543" s="49" t="s">
        <v>977</v>
      </c>
      <c r="D543" s="42">
        <v>0</v>
      </c>
      <c r="E543" s="42">
        <v>33.132840000000002</v>
      </c>
      <c r="F543" s="73" t="s">
        <v>30</v>
      </c>
      <c r="G543" s="43">
        <v>1.6830000000000001</v>
      </c>
      <c r="H543" s="73" t="s">
        <v>30</v>
      </c>
      <c r="I543" s="43">
        <f t="shared" si="508"/>
        <v>31.449840000000002</v>
      </c>
      <c r="J543" s="73" t="s">
        <v>30</v>
      </c>
      <c r="K543" s="42">
        <v>13.583</v>
      </c>
      <c r="L543" s="73" t="s">
        <v>30</v>
      </c>
      <c r="M543" s="42">
        <v>13.57691885</v>
      </c>
      <c r="N543" s="73" t="s">
        <v>30</v>
      </c>
      <c r="O543" s="42">
        <f t="shared" si="509"/>
        <v>17.872921150000003</v>
      </c>
      <c r="P543" s="73" t="s">
        <v>30</v>
      </c>
      <c r="Q543" s="42">
        <f t="shared" si="510"/>
        <v>-6.0811499999999796E-3</v>
      </c>
      <c r="R543" s="73" t="s">
        <v>30</v>
      </c>
      <c r="S543" s="93">
        <f t="shared" si="495"/>
        <v>-4.4770301111683573E-4</v>
      </c>
      <c r="T543" s="95" t="s">
        <v>30</v>
      </c>
    </row>
    <row r="544" spans="1:20" ht="47.25" x14ac:dyDescent="0.25">
      <c r="A544" s="39" t="s">
        <v>969</v>
      </c>
      <c r="B544" s="48" t="s">
        <v>978</v>
      </c>
      <c r="C544" s="49" t="s">
        <v>979</v>
      </c>
      <c r="D544" s="42">
        <v>0</v>
      </c>
      <c r="E544" s="42">
        <v>7.8315697300000009</v>
      </c>
      <c r="F544" s="73" t="s">
        <v>30</v>
      </c>
      <c r="G544" s="43">
        <v>0</v>
      </c>
      <c r="H544" s="73" t="s">
        <v>30</v>
      </c>
      <c r="I544" s="43">
        <f t="shared" si="508"/>
        <v>7.8315697300000009</v>
      </c>
      <c r="J544" s="73" t="s">
        <v>30</v>
      </c>
      <c r="K544" s="42">
        <v>1.5454100000000002</v>
      </c>
      <c r="L544" s="73" t="s">
        <v>30</v>
      </c>
      <c r="M544" s="42">
        <v>0.46</v>
      </c>
      <c r="N544" s="73" t="s">
        <v>30</v>
      </c>
      <c r="O544" s="42">
        <f t="shared" si="509"/>
        <v>7.3715697300000009</v>
      </c>
      <c r="P544" s="73" t="s">
        <v>30</v>
      </c>
      <c r="Q544" s="42">
        <f t="shared" si="510"/>
        <v>-1.0854100000000002</v>
      </c>
      <c r="R544" s="73" t="s">
        <v>30</v>
      </c>
      <c r="S544" s="93">
        <f t="shared" si="495"/>
        <v>-0.70234436169042525</v>
      </c>
      <c r="T544" s="95" t="s">
        <v>1083</v>
      </c>
    </row>
    <row r="545" spans="1:20" ht="47.25" x14ac:dyDescent="0.25">
      <c r="A545" s="39" t="s">
        <v>969</v>
      </c>
      <c r="B545" s="48" t="s">
        <v>980</v>
      </c>
      <c r="C545" s="49" t="s">
        <v>981</v>
      </c>
      <c r="D545" s="42">
        <v>0</v>
      </c>
      <c r="E545" s="42">
        <v>2.6903508999999999</v>
      </c>
      <c r="F545" s="73" t="s">
        <v>30</v>
      </c>
      <c r="G545" s="43">
        <v>0</v>
      </c>
      <c r="H545" s="73" t="s">
        <v>30</v>
      </c>
      <c r="I545" s="43">
        <f t="shared" si="508"/>
        <v>2.6903508999999999</v>
      </c>
      <c r="J545" s="73" t="s">
        <v>30</v>
      </c>
      <c r="K545" s="42">
        <v>0.54480999999999991</v>
      </c>
      <c r="L545" s="73" t="s">
        <v>30</v>
      </c>
      <c r="M545" s="42">
        <v>0.19500000000000001</v>
      </c>
      <c r="N545" s="73" t="s">
        <v>30</v>
      </c>
      <c r="O545" s="42">
        <f t="shared" si="509"/>
        <v>2.4953509</v>
      </c>
      <c r="P545" s="73" t="s">
        <v>30</v>
      </c>
      <c r="Q545" s="42">
        <f t="shared" si="510"/>
        <v>-0.3498099999999999</v>
      </c>
      <c r="R545" s="73" t="s">
        <v>30</v>
      </c>
      <c r="S545" s="93">
        <f t="shared" si="495"/>
        <v>-0.64207705438593266</v>
      </c>
      <c r="T545" s="95" t="s">
        <v>1083</v>
      </c>
    </row>
    <row r="546" spans="1:20" ht="31.5" x14ac:dyDescent="0.25">
      <c r="A546" s="39" t="s">
        <v>969</v>
      </c>
      <c r="B546" s="89" t="s">
        <v>982</v>
      </c>
      <c r="C546" s="49" t="s">
        <v>983</v>
      </c>
      <c r="D546" s="42">
        <v>0</v>
      </c>
      <c r="E546" s="42">
        <v>14.909000000000001</v>
      </c>
      <c r="F546" s="73" t="s">
        <v>30</v>
      </c>
      <c r="G546" s="43">
        <v>0</v>
      </c>
      <c r="H546" s="73" t="s">
        <v>30</v>
      </c>
      <c r="I546" s="43">
        <f t="shared" si="508"/>
        <v>14.909000000000001</v>
      </c>
      <c r="J546" s="73" t="s">
        <v>30</v>
      </c>
      <c r="K546" s="42">
        <v>2</v>
      </c>
      <c r="L546" s="73" t="s">
        <v>30</v>
      </c>
      <c r="M546" s="42">
        <v>0.999</v>
      </c>
      <c r="N546" s="73" t="s">
        <v>30</v>
      </c>
      <c r="O546" s="42">
        <f t="shared" si="509"/>
        <v>13.91</v>
      </c>
      <c r="P546" s="73" t="s">
        <v>30</v>
      </c>
      <c r="Q546" s="42">
        <f t="shared" si="510"/>
        <v>-1.0009999999999999</v>
      </c>
      <c r="R546" s="73" t="s">
        <v>30</v>
      </c>
      <c r="S546" s="93">
        <f t="shared" si="495"/>
        <v>-0.50049999999999994</v>
      </c>
      <c r="T546" s="95" t="s">
        <v>1083</v>
      </c>
    </row>
    <row r="547" spans="1:20" s="31" customFormat="1" ht="63" x14ac:dyDescent="0.25">
      <c r="A547" s="32" t="s">
        <v>984</v>
      </c>
      <c r="B547" s="36" t="s">
        <v>232</v>
      </c>
      <c r="C547" s="34" t="s">
        <v>29</v>
      </c>
      <c r="D547" s="35">
        <f>D548</f>
        <v>0</v>
      </c>
      <c r="E547" s="35">
        <f>E548</f>
        <v>0</v>
      </c>
      <c r="F547" s="88" t="s">
        <v>30</v>
      </c>
      <c r="G547" s="35">
        <f>G548</f>
        <v>0</v>
      </c>
      <c r="H547" s="88" t="s">
        <v>30</v>
      </c>
      <c r="I547" s="35">
        <f t="shared" ref="I547" si="511">I548</f>
        <v>0</v>
      </c>
      <c r="J547" s="88" t="s">
        <v>30</v>
      </c>
      <c r="K547" s="35">
        <f t="shared" ref="K547" si="512">K548</f>
        <v>0</v>
      </c>
      <c r="L547" s="88" t="s">
        <v>30</v>
      </c>
      <c r="M547" s="35">
        <f t="shared" ref="M547" si="513">M548</f>
        <v>0</v>
      </c>
      <c r="N547" s="88" t="s">
        <v>30</v>
      </c>
      <c r="O547" s="35">
        <f t="shared" ref="O547" si="514">O548</f>
        <v>0</v>
      </c>
      <c r="P547" s="88" t="s">
        <v>30</v>
      </c>
      <c r="Q547" s="35">
        <f t="shared" ref="Q547" si="515">Q548</f>
        <v>0</v>
      </c>
      <c r="R547" s="88" t="s">
        <v>30</v>
      </c>
      <c r="S547" s="92">
        <v>0</v>
      </c>
      <c r="T547" s="25" t="s">
        <v>30</v>
      </c>
    </row>
    <row r="548" spans="1:20" s="31" customFormat="1" ht="31.5" x14ac:dyDescent="0.25">
      <c r="A548" s="32" t="s">
        <v>985</v>
      </c>
      <c r="B548" s="36" t="s">
        <v>242</v>
      </c>
      <c r="C548" s="34" t="s">
        <v>29</v>
      </c>
      <c r="D548" s="35">
        <v>0</v>
      </c>
      <c r="E548" s="35">
        <v>0</v>
      </c>
      <c r="F548" s="88" t="s">
        <v>30</v>
      </c>
      <c r="G548" s="35">
        <v>0</v>
      </c>
      <c r="H548" s="88" t="s">
        <v>30</v>
      </c>
      <c r="I548" s="35">
        <f t="shared" ref="I548" si="516">I549+I550</f>
        <v>0</v>
      </c>
      <c r="J548" s="88" t="s">
        <v>30</v>
      </c>
      <c r="K548" s="35">
        <v>0</v>
      </c>
      <c r="L548" s="88" t="s">
        <v>30</v>
      </c>
      <c r="M548" s="35">
        <v>0</v>
      </c>
      <c r="N548" s="88" t="s">
        <v>30</v>
      </c>
      <c r="O548" s="35">
        <v>0</v>
      </c>
      <c r="P548" s="88" t="s">
        <v>30</v>
      </c>
      <c r="Q548" s="35">
        <v>0</v>
      </c>
      <c r="R548" s="88" t="s">
        <v>30</v>
      </c>
      <c r="S548" s="92">
        <v>0</v>
      </c>
      <c r="T548" s="25" t="s">
        <v>30</v>
      </c>
    </row>
    <row r="549" spans="1:20" s="31" customFormat="1" ht="63" x14ac:dyDescent="0.25">
      <c r="A549" s="32" t="s">
        <v>986</v>
      </c>
      <c r="B549" s="36" t="s">
        <v>236</v>
      </c>
      <c r="C549" s="34" t="s">
        <v>29</v>
      </c>
      <c r="D549" s="35">
        <v>0</v>
      </c>
      <c r="E549" s="35">
        <v>0</v>
      </c>
      <c r="F549" s="88" t="s">
        <v>30</v>
      </c>
      <c r="G549" s="35">
        <v>0</v>
      </c>
      <c r="H549" s="88" t="s">
        <v>30</v>
      </c>
      <c r="I549" s="35">
        <v>0</v>
      </c>
      <c r="J549" s="88" t="s">
        <v>30</v>
      </c>
      <c r="K549" s="35">
        <v>0</v>
      </c>
      <c r="L549" s="88" t="s">
        <v>30</v>
      </c>
      <c r="M549" s="35">
        <v>0</v>
      </c>
      <c r="N549" s="88" t="s">
        <v>30</v>
      </c>
      <c r="O549" s="35">
        <v>0</v>
      </c>
      <c r="P549" s="88" t="s">
        <v>30</v>
      </c>
      <c r="Q549" s="35">
        <v>0</v>
      </c>
      <c r="R549" s="88" t="s">
        <v>30</v>
      </c>
      <c r="S549" s="92">
        <v>0</v>
      </c>
      <c r="T549" s="25" t="s">
        <v>30</v>
      </c>
    </row>
    <row r="550" spans="1:20" s="31" customFormat="1" ht="63" x14ac:dyDescent="0.25">
      <c r="A550" s="32" t="s">
        <v>987</v>
      </c>
      <c r="B550" s="36" t="s">
        <v>238</v>
      </c>
      <c r="C550" s="34" t="s">
        <v>29</v>
      </c>
      <c r="D550" s="35">
        <v>0</v>
      </c>
      <c r="E550" s="35">
        <v>0</v>
      </c>
      <c r="F550" s="88" t="s">
        <v>30</v>
      </c>
      <c r="G550" s="35">
        <v>0</v>
      </c>
      <c r="H550" s="88" t="s">
        <v>30</v>
      </c>
      <c r="I550" s="35">
        <v>0</v>
      </c>
      <c r="J550" s="88" t="s">
        <v>30</v>
      </c>
      <c r="K550" s="35">
        <v>0</v>
      </c>
      <c r="L550" s="88" t="s">
        <v>30</v>
      </c>
      <c r="M550" s="35">
        <v>0</v>
      </c>
      <c r="N550" s="88" t="s">
        <v>30</v>
      </c>
      <c r="O550" s="35">
        <v>0</v>
      </c>
      <c r="P550" s="88" t="s">
        <v>30</v>
      </c>
      <c r="Q550" s="35">
        <v>0</v>
      </c>
      <c r="R550" s="88" t="s">
        <v>30</v>
      </c>
      <c r="S550" s="92">
        <v>0</v>
      </c>
      <c r="T550" s="25" t="s">
        <v>30</v>
      </c>
    </row>
    <row r="551" spans="1:20" s="31" customFormat="1" ht="31.5" x14ac:dyDescent="0.25">
      <c r="A551" s="32" t="s">
        <v>988</v>
      </c>
      <c r="B551" s="36" t="s">
        <v>242</v>
      </c>
      <c r="C551" s="34" t="s">
        <v>29</v>
      </c>
      <c r="D551" s="35">
        <v>0</v>
      </c>
      <c r="E551" s="35">
        <v>0</v>
      </c>
      <c r="F551" s="88" t="s">
        <v>30</v>
      </c>
      <c r="G551" s="35">
        <v>0</v>
      </c>
      <c r="H551" s="88" t="s">
        <v>30</v>
      </c>
      <c r="I551" s="35">
        <v>0</v>
      </c>
      <c r="J551" s="88" t="s">
        <v>30</v>
      </c>
      <c r="K551" s="35">
        <v>0</v>
      </c>
      <c r="L551" s="88" t="s">
        <v>30</v>
      </c>
      <c r="M551" s="35">
        <v>0</v>
      </c>
      <c r="N551" s="88" t="s">
        <v>30</v>
      </c>
      <c r="O551" s="35">
        <v>0</v>
      </c>
      <c r="P551" s="88" t="s">
        <v>30</v>
      </c>
      <c r="Q551" s="35">
        <v>0</v>
      </c>
      <c r="R551" s="88" t="s">
        <v>30</v>
      </c>
      <c r="S551" s="92">
        <v>0</v>
      </c>
      <c r="T551" s="25" t="s">
        <v>30</v>
      </c>
    </row>
    <row r="552" spans="1:20" s="31" customFormat="1" ht="63" x14ac:dyDescent="0.25">
      <c r="A552" s="32" t="s">
        <v>989</v>
      </c>
      <c r="B552" s="36" t="s">
        <v>236</v>
      </c>
      <c r="C552" s="34" t="s">
        <v>29</v>
      </c>
      <c r="D552" s="35">
        <v>0</v>
      </c>
      <c r="E552" s="35">
        <v>0</v>
      </c>
      <c r="F552" s="88" t="s">
        <v>30</v>
      </c>
      <c r="G552" s="35">
        <v>0</v>
      </c>
      <c r="H552" s="88" t="s">
        <v>30</v>
      </c>
      <c r="I552" s="35">
        <v>0</v>
      </c>
      <c r="J552" s="88" t="s">
        <v>30</v>
      </c>
      <c r="K552" s="35">
        <v>0</v>
      </c>
      <c r="L552" s="88" t="s">
        <v>30</v>
      </c>
      <c r="M552" s="35">
        <v>0</v>
      </c>
      <c r="N552" s="88" t="s">
        <v>30</v>
      </c>
      <c r="O552" s="35">
        <v>0</v>
      </c>
      <c r="P552" s="88" t="s">
        <v>30</v>
      </c>
      <c r="Q552" s="35">
        <v>0</v>
      </c>
      <c r="R552" s="88" t="s">
        <v>30</v>
      </c>
      <c r="S552" s="92">
        <v>0</v>
      </c>
      <c r="T552" s="25" t="s">
        <v>30</v>
      </c>
    </row>
    <row r="553" spans="1:20" s="31" customFormat="1" ht="63" x14ac:dyDescent="0.25">
      <c r="A553" s="32" t="s">
        <v>990</v>
      </c>
      <c r="B553" s="36" t="s">
        <v>238</v>
      </c>
      <c r="C553" s="34" t="s">
        <v>29</v>
      </c>
      <c r="D553" s="35">
        <v>0</v>
      </c>
      <c r="E553" s="35">
        <v>0</v>
      </c>
      <c r="F553" s="88" t="s">
        <v>30</v>
      </c>
      <c r="G553" s="35">
        <v>0</v>
      </c>
      <c r="H553" s="88" t="s">
        <v>30</v>
      </c>
      <c r="I553" s="35">
        <v>0</v>
      </c>
      <c r="J553" s="88" t="s">
        <v>30</v>
      </c>
      <c r="K553" s="35">
        <v>0</v>
      </c>
      <c r="L553" s="88" t="s">
        <v>30</v>
      </c>
      <c r="M553" s="35">
        <v>0</v>
      </c>
      <c r="N553" s="88" t="s">
        <v>30</v>
      </c>
      <c r="O553" s="35">
        <v>0</v>
      </c>
      <c r="P553" s="88" t="s">
        <v>30</v>
      </c>
      <c r="Q553" s="35">
        <v>0</v>
      </c>
      <c r="R553" s="88" t="s">
        <v>30</v>
      </c>
      <c r="S553" s="92">
        <v>0</v>
      </c>
      <c r="T553" s="25" t="s">
        <v>30</v>
      </c>
    </row>
    <row r="554" spans="1:20" s="31" customFormat="1" ht="31.5" x14ac:dyDescent="0.25">
      <c r="A554" s="32" t="s">
        <v>991</v>
      </c>
      <c r="B554" s="36" t="s">
        <v>246</v>
      </c>
      <c r="C554" s="34" t="s">
        <v>29</v>
      </c>
      <c r="D554" s="35">
        <f t="shared" ref="D554:E554" si="517">D555+D556+D558+D559</f>
        <v>0</v>
      </c>
      <c r="E554" s="35">
        <f t="shared" si="517"/>
        <v>2173.9780000000001</v>
      </c>
      <c r="F554" s="88" t="s">
        <v>30</v>
      </c>
      <c r="G554" s="35">
        <f t="shared" ref="G554" si="518">G555+G556+G558+G559</f>
        <v>0</v>
      </c>
      <c r="H554" s="88" t="s">
        <v>30</v>
      </c>
      <c r="I554" s="35">
        <f t="shared" ref="I554" si="519">I555+I556+I558+I559</f>
        <v>2173.9780000000001</v>
      </c>
      <c r="J554" s="88" t="s">
        <v>30</v>
      </c>
      <c r="K554" s="35">
        <f t="shared" ref="K554" si="520">K555+K556+K558+K559</f>
        <v>33.928241</v>
      </c>
      <c r="L554" s="88" t="s">
        <v>30</v>
      </c>
      <c r="M554" s="35">
        <f t="shared" ref="M554" si="521">M555+M556+M558+M559</f>
        <v>2.8003270200000001</v>
      </c>
      <c r="N554" s="88" t="s">
        <v>30</v>
      </c>
      <c r="O554" s="35">
        <f t="shared" ref="O554" si="522">O555+O556+O558+O559</f>
        <v>2171.8259113200002</v>
      </c>
      <c r="P554" s="88" t="s">
        <v>30</v>
      </c>
      <c r="Q554" s="35">
        <f t="shared" ref="Q554" si="523">Q555+Q556+Q558+Q559</f>
        <v>-31.776152320000001</v>
      </c>
      <c r="R554" s="88" t="s">
        <v>30</v>
      </c>
      <c r="S554" s="92">
        <f t="shared" si="495"/>
        <v>-0.93656940010535772</v>
      </c>
      <c r="T554" s="25" t="s">
        <v>30</v>
      </c>
    </row>
    <row r="555" spans="1:20" s="31" customFormat="1" ht="47.25" x14ac:dyDescent="0.25">
      <c r="A555" s="32" t="s">
        <v>992</v>
      </c>
      <c r="B555" s="27" t="s">
        <v>248</v>
      </c>
      <c r="C555" s="27" t="s">
        <v>29</v>
      </c>
      <c r="D555" s="35">
        <v>0</v>
      </c>
      <c r="E555" s="35">
        <v>0</v>
      </c>
      <c r="F555" s="88" t="s">
        <v>30</v>
      </c>
      <c r="G555" s="35">
        <v>0</v>
      </c>
      <c r="H555" s="88" t="s">
        <v>30</v>
      </c>
      <c r="I555" s="35">
        <v>0</v>
      </c>
      <c r="J555" s="88" t="s">
        <v>30</v>
      </c>
      <c r="K555" s="35">
        <v>0</v>
      </c>
      <c r="L555" s="88" t="s">
        <v>30</v>
      </c>
      <c r="M555" s="35">
        <v>0</v>
      </c>
      <c r="N555" s="88" t="s">
        <v>30</v>
      </c>
      <c r="O555" s="35">
        <v>0</v>
      </c>
      <c r="P555" s="88" t="s">
        <v>30</v>
      </c>
      <c r="Q555" s="35">
        <v>0</v>
      </c>
      <c r="R555" s="88" t="s">
        <v>30</v>
      </c>
      <c r="S555" s="92">
        <v>0</v>
      </c>
      <c r="T555" s="25" t="s">
        <v>30</v>
      </c>
    </row>
    <row r="556" spans="1:20" s="31" customFormat="1" ht="31.5" x14ac:dyDescent="0.25">
      <c r="A556" s="32" t="s">
        <v>993</v>
      </c>
      <c r="B556" s="27" t="s">
        <v>250</v>
      </c>
      <c r="C556" s="27" t="s">
        <v>29</v>
      </c>
      <c r="D556" s="45">
        <f>SUM(D557)</f>
        <v>0</v>
      </c>
      <c r="E556" s="45">
        <f>SUM(E557)</f>
        <v>0</v>
      </c>
      <c r="F556" s="88" t="s">
        <v>30</v>
      </c>
      <c r="G556" s="45">
        <f>SUM(G557)</f>
        <v>0</v>
      </c>
      <c r="H556" s="88" t="s">
        <v>30</v>
      </c>
      <c r="I556" s="45">
        <f t="shared" ref="I556" si="524">SUM(I557)</f>
        <v>0</v>
      </c>
      <c r="J556" s="88" t="s">
        <v>30</v>
      </c>
      <c r="K556" s="45">
        <f t="shared" ref="K556" si="525">SUM(K557)</f>
        <v>0</v>
      </c>
      <c r="L556" s="88" t="s">
        <v>30</v>
      </c>
      <c r="M556" s="45">
        <f t="shared" ref="M556" si="526">SUM(M557)</f>
        <v>0.64823834000000002</v>
      </c>
      <c r="N556" s="88" t="s">
        <v>30</v>
      </c>
      <c r="O556" s="45">
        <f t="shared" ref="O556" si="527">SUM(O557)</f>
        <v>0</v>
      </c>
      <c r="P556" s="88" t="s">
        <v>30</v>
      </c>
      <c r="Q556" s="45">
        <f t="shared" ref="Q556" si="528">SUM(Q557)</f>
        <v>0</v>
      </c>
      <c r="R556" s="88" t="s">
        <v>30</v>
      </c>
      <c r="S556" s="92">
        <v>0</v>
      </c>
      <c r="T556" s="25" t="s">
        <v>30</v>
      </c>
    </row>
    <row r="557" spans="1:20" ht="47.25" x14ac:dyDescent="0.25">
      <c r="A557" s="39" t="s">
        <v>993</v>
      </c>
      <c r="B557" s="48" t="s">
        <v>994</v>
      </c>
      <c r="C557" s="49" t="s">
        <v>995</v>
      </c>
      <c r="D557" s="42" t="s">
        <v>30</v>
      </c>
      <c r="E557" s="42" t="s">
        <v>30</v>
      </c>
      <c r="F557" s="73" t="s">
        <v>30</v>
      </c>
      <c r="G557" s="42" t="s">
        <v>30</v>
      </c>
      <c r="H557" s="73" t="s">
        <v>30</v>
      </c>
      <c r="I557" s="43" t="s">
        <v>30</v>
      </c>
      <c r="J557" s="73" t="s">
        <v>30</v>
      </c>
      <c r="K557" s="42" t="s">
        <v>30</v>
      </c>
      <c r="L557" s="73" t="s">
        <v>30</v>
      </c>
      <c r="M557" s="42">
        <v>0.64823834000000002</v>
      </c>
      <c r="N557" s="73" t="s">
        <v>30</v>
      </c>
      <c r="O557" s="42" t="s">
        <v>30</v>
      </c>
      <c r="P557" s="73" t="s">
        <v>30</v>
      </c>
      <c r="Q557" s="42" t="s">
        <v>30</v>
      </c>
      <c r="R557" s="73" t="s">
        <v>30</v>
      </c>
      <c r="S557" s="73" t="s">
        <v>30</v>
      </c>
      <c r="T557" s="95" t="s">
        <v>1134</v>
      </c>
    </row>
    <row r="558" spans="1:20" s="31" customFormat="1" ht="31.5" x14ac:dyDescent="0.25">
      <c r="A558" s="32" t="s">
        <v>996</v>
      </c>
      <c r="B558" s="71" t="s">
        <v>254</v>
      </c>
      <c r="C558" s="71" t="s">
        <v>29</v>
      </c>
      <c r="D558" s="45">
        <v>0</v>
      </c>
      <c r="E558" s="45">
        <v>0</v>
      </c>
      <c r="F558" s="88" t="s">
        <v>30</v>
      </c>
      <c r="G558" s="45">
        <v>0</v>
      </c>
      <c r="H558" s="88" t="s">
        <v>30</v>
      </c>
      <c r="I558" s="35">
        <v>0</v>
      </c>
      <c r="J558" s="88" t="s">
        <v>30</v>
      </c>
      <c r="K558" s="45">
        <v>0</v>
      </c>
      <c r="L558" s="88" t="s">
        <v>30</v>
      </c>
      <c r="M558" s="45">
        <v>0</v>
      </c>
      <c r="N558" s="88" t="s">
        <v>30</v>
      </c>
      <c r="O558" s="45">
        <v>0</v>
      </c>
      <c r="P558" s="88" t="s">
        <v>30</v>
      </c>
      <c r="Q558" s="45">
        <v>0</v>
      </c>
      <c r="R558" s="88" t="s">
        <v>30</v>
      </c>
      <c r="S558" s="92">
        <v>0</v>
      </c>
      <c r="T558" s="25" t="s">
        <v>30</v>
      </c>
    </row>
    <row r="559" spans="1:20" s="31" customFormat="1" ht="31.5" x14ac:dyDescent="0.25">
      <c r="A559" s="32" t="s">
        <v>997</v>
      </c>
      <c r="B559" s="36" t="s">
        <v>260</v>
      </c>
      <c r="C559" s="34" t="s">
        <v>29</v>
      </c>
      <c r="D559" s="35">
        <f t="shared" ref="D559:E559" si="529">SUM(D560:D560)</f>
        <v>0</v>
      </c>
      <c r="E559" s="35">
        <f t="shared" si="529"/>
        <v>2173.9780000000001</v>
      </c>
      <c r="F559" s="88" t="s">
        <v>30</v>
      </c>
      <c r="G559" s="35">
        <f t="shared" ref="G559" si="530">SUM(G560:G560)</f>
        <v>0</v>
      </c>
      <c r="H559" s="88" t="s">
        <v>30</v>
      </c>
      <c r="I559" s="35">
        <f t="shared" ref="I559" si="531">SUM(I560:I560)</f>
        <v>2173.9780000000001</v>
      </c>
      <c r="J559" s="88" t="s">
        <v>30</v>
      </c>
      <c r="K559" s="35">
        <f t="shared" ref="K559" si="532">SUM(K560:K560)</f>
        <v>33.928241</v>
      </c>
      <c r="L559" s="88" t="s">
        <v>30</v>
      </c>
      <c r="M559" s="35">
        <f t="shared" ref="M559" si="533">SUM(M560:M560)</f>
        <v>2.1520886800000003</v>
      </c>
      <c r="N559" s="88" t="s">
        <v>30</v>
      </c>
      <c r="O559" s="35">
        <f t="shared" ref="O559" si="534">SUM(O560:O560)</f>
        <v>2171.8259113200002</v>
      </c>
      <c r="P559" s="88" t="s">
        <v>30</v>
      </c>
      <c r="Q559" s="35">
        <f t="shared" ref="Q559" si="535">SUM(Q560:Q560)</f>
        <v>-31.776152320000001</v>
      </c>
      <c r="R559" s="88" t="s">
        <v>30</v>
      </c>
      <c r="S559" s="92">
        <f t="shared" si="495"/>
        <v>-0.93656940010535772</v>
      </c>
      <c r="T559" s="25" t="s">
        <v>30</v>
      </c>
    </row>
    <row r="560" spans="1:20" ht="63" x14ac:dyDescent="0.25">
      <c r="A560" s="39" t="s">
        <v>997</v>
      </c>
      <c r="B560" s="48" t="s">
        <v>998</v>
      </c>
      <c r="C560" s="49" t="s">
        <v>999</v>
      </c>
      <c r="D560" s="50">
        <v>0</v>
      </c>
      <c r="E560" s="42">
        <v>2173.9780000000001</v>
      </c>
      <c r="F560" s="73" t="s">
        <v>30</v>
      </c>
      <c r="G560" s="43">
        <v>0</v>
      </c>
      <c r="H560" s="73" t="s">
        <v>30</v>
      </c>
      <c r="I560" s="43">
        <f>E560-G560</f>
        <v>2173.9780000000001</v>
      </c>
      <c r="J560" s="73" t="s">
        <v>30</v>
      </c>
      <c r="K560" s="42">
        <v>33.928241</v>
      </c>
      <c r="L560" s="73" t="s">
        <v>30</v>
      </c>
      <c r="M560" s="42">
        <v>2.1520886800000003</v>
      </c>
      <c r="N560" s="73" t="s">
        <v>30</v>
      </c>
      <c r="O560" s="42">
        <f>I560-M560</f>
        <v>2171.8259113200002</v>
      </c>
      <c r="P560" s="73" t="s">
        <v>30</v>
      </c>
      <c r="Q560" s="42">
        <f>M560-K560</f>
        <v>-31.776152320000001</v>
      </c>
      <c r="R560" s="73" t="s">
        <v>30</v>
      </c>
      <c r="S560" s="93">
        <f t="shared" si="495"/>
        <v>-0.93656940010535772</v>
      </c>
      <c r="T560" s="95" t="s">
        <v>1135</v>
      </c>
    </row>
    <row r="561" spans="1:20" s="31" customFormat="1" ht="47.25" x14ac:dyDescent="0.25">
      <c r="A561" s="32" t="s">
        <v>1000</v>
      </c>
      <c r="B561" s="36" t="s">
        <v>276</v>
      </c>
      <c r="C561" s="34" t="s">
        <v>29</v>
      </c>
      <c r="D561" s="35">
        <v>0</v>
      </c>
      <c r="E561" s="35">
        <v>0</v>
      </c>
      <c r="F561" s="88" t="s">
        <v>30</v>
      </c>
      <c r="G561" s="35">
        <v>0</v>
      </c>
      <c r="H561" s="88" t="s">
        <v>30</v>
      </c>
      <c r="I561" s="35">
        <v>0</v>
      </c>
      <c r="J561" s="88" t="s">
        <v>30</v>
      </c>
      <c r="K561" s="35">
        <v>0</v>
      </c>
      <c r="L561" s="88" t="s">
        <v>30</v>
      </c>
      <c r="M561" s="35">
        <v>0</v>
      </c>
      <c r="N561" s="88" t="s">
        <v>30</v>
      </c>
      <c r="O561" s="35">
        <v>0</v>
      </c>
      <c r="P561" s="88" t="s">
        <v>30</v>
      </c>
      <c r="Q561" s="35">
        <v>0</v>
      </c>
      <c r="R561" s="88" t="s">
        <v>30</v>
      </c>
      <c r="S561" s="92">
        <v>0</v>
      </c>
      <c r="T561" s="25" t="s">
        <v>30</v>
      </c>
    </row>
    <row r="562" spans="1:20" s="31" customFormat="1" ht="31.5" x14ac:dyDescent="0.25">
      <c r="A562" s="32" t="s">
        <v>1001</v>
      </c>
      <c r="B562" s="36" t="s">
        <v>278</v>
      </c>
      <c r="C562" s="34" t="s">
        <v>29</v>
      </c>
      <c r="D562" s="35">
        <f>SUM(D564:D566,D567:D567,D563:D563)</f>
        <v>0</v>
      </c>
      <c r="E562" s="35">
        <f t="shared" ref="E562:I562" si="536">SUM(E564:E566,E567:E567,E563:E563)</f>
        <v>139.72746989000001</v>
      </c>
      <c r="F562" s="35" t="s">
        <v>30</v>
      </c>
      <c r="G562" s="35">
        <f t="shared" si="536"/>
        <v>35.309250349999999</v>
      </c>
      <c r="H562" s="35" t="s">
        <v>30</v>
      </c>
      <c r="I562" s="35">
        <f t="shared" si="536"/>
        <v>104.41821954</v>
      </c>
      <c r="J562" s="88" t="s">
        <v>30</v>
      </c>
      <c r="K562" s="35">
        <f>SUM(K564:K566,K567:K567,K563:K563)</f>
        <v>59.548219539999998</v>
      </c>
      <c r="L562" s="88" t="s">
        <v>30</v>
      </c>
      <c r="M562" s="35">
        <f>SUM(M564:M566,M567:M567,M563:M563)</f>
        <v>59.057708629999993</v>
      </c>
      <c r="N562" s="35" t="s">
        <v>30</v>
      </c>
      <c r="O562" s="35">
        <f>SUM(O564:O566,O567:O567,O563:O563)</f>
        <v>45.710460900000001</v>
      </c>
      <c r="P562" s="35">
        <f t="shared" ref="P562:Q562" si="537">SUM(P564:P566,P567:P567,P563:P563)</f>
        <v>0</v>
      </c>
      <c r="Q562" s="35">
        <f t="shared" si="537"/>
        <v>-0.84046090000000384</v>
      </c>
      <c r="R562" s="88" t="s">
        <v>30</v>
      </c>
      <c r="S562" s="92">
        <f t="shared" si="495"/>
        <v>-1.4113955152520482E-2</v>
      </c>
      <c r="T562" s="25" t="s">
        <v>30</v>
      </c>
    </row>
    <row r="563" spans="1:20" ht="78.75" x14ac:dyDescent="0.25">
      <c r="A563" s="39" t="s">
        <v>1001</v>
      </c>
      <c r="B563" s="48" t="s">
        <v>1002</v>
      </c>
      <c r="C563" s="49" t="s">
        <v>1003</v>
      </c>
      <c r="D563" s="50">
        <v>0</v>
      </c>
      <c r="E563" s="42">
        <v>1</v>
      </c>
      <c r="F563" s="73" t="s">
        <v>30</v>
      </c>
      <c r="G563" s="43">
        <v>0</v>
      </c>
      <c r="H563" s="73" t="s">
        <v>30</v>
      </c>
      <c r="I563" s="43">
        <f t="shared" ref="I563:I567" si="538">E563-G563</f>
        <v>1</v>
      </c>
      <c r="J563" s="73" t="s">
        <v>30</v>
      </c>
      <c r="K563" s="42">
        <v>1</v>
      </c>
      <c r="L563" s="73" t="s">
        <v>30</v>
      </c>
      <c r="M563" s="42">
        <v>0.55953999999999993</v>
      </c>
      <c r="N563" s="73" t="s">
        <v>30</v>
      </c>
      <c r="O563" s="42">
        <f t="shared" ref="O563:O567" si="539">I563-M563</f>
        <v>0.44046000000000007</v>
      </c>
      <c r="P563" s="73" t="s">
        <v>30</v>
      </c>
      <c r="Q563" s="42">
        <f t="shared" ref="Q563:Q567" si="540">M563-K563</f>
        <v>-0.44046000000000007</v>
      </c>
      <c r="R563" s="73" t="s">
        <v>30</v>
      </c>
      <c r="S563" s="93">
        <f t="shared" si="495"/>
        <v>-0.44046000000000007</v>
      </c>
      <c r="T563" s="95" t="s">
        <v>1083</v>
      </c>
    </row>
    <row r="564" spans="1:20" ht="47.25" x14ac:dyDescent="0.25">
      <c r="A564" s="39" t="s">
        <v>1001</v>
      </c>
      <c r="B564" s="54" t="s">
        <v>1004</v>
      </c>
      <c r="C564" s="41" t="s">
        <v>1005</v>
      </c>
      <c r="D564" s="50">
        <v>0</v>
      </c>
      <c r="E564" s="42">
        <v>19.528254240000003</v>
      </c>
      <c r="F564" s="73" t="s">
        <v>30</v>
      </c>
      <c r="G564" s="43">
        <v>5.5282542399999999</v>
      </c>
      <c r="H564" s="73" t="s">
        <v>30</v>
      </c>
      <c r="I564" s="43">
        <f t="shared" si="538"/>
        <v>14.000000000000004</v>
      </c>
      <c r="J564" s="73" t="s">
        <v>30</v>
      </c>
      <c r="K564" s="42">
        <v>6.4</v>
      </c>
      <c r="L564" s="73" t="s">
        <v>30</v>
      </c>
      <c r="M564" s="42">
        <v>6</v>
      </c>
      <c r="N564" s="73" t="s">
        <v>30</v>
      </c>
      <c r="O564" s="42">
        <f t="shared" si="539"/>
        <v>8.0000000000000036</v>
      </c>
      <c r="P564" s="73" t="s">
        <v>30</v>
      </c>
      <c r="Q564" s="42">
        <f t="shared" si="540"/>
        <v>-0.40000000000000036</v>
      </c>
      <c r="R564" s="73" t="s">
        <v>30</v>
      </c>
      <c r="S564" s="93">
        <f t="shared" si="495"/>
        <v>-6.2500000000000056E-2</v>
      </c>
      <c r="T564" s="95" t="s">
        <v>30</v>
      </c>
    </row>
    <row r="565" spans="1:20" ht="31.5" x14ac:dyDescent="0.25">
      <c r="A565" s="39" t="s">
        <v>1001</v>
      </c>
      <c r="B565" s="54" t="s">
        <v>1006</v>
      </c>
      <c r="C565" s="41" t="s">
        <v>1007</v>
      </c>
      <c r="D565" s="42">
        <v>0</v>
      </c>
      <c r="E565" s="42">
        <v>100.11921565</v>
      </c>
      <c r="F565" s="73" t="s">
        <v>30</v>
      </c>
      <c r="G565" s="43">
        <v>29.78099611</v>
      </c>
      <c r="H565" s="73" t="s">
        <v>30</v>
      </c>
      <c r="I565" s="43">
        <f t="shared" si="538"/>
        <v>70.338219539999997</v>
      </c>
      <c r="J565" s="73" t="s">
        <v>30</v>
      </c>
      <c r="K565" s="42">
        <v>33.068219540000001</v>
      </c>
      <c r="L565" s="73" t="s">
        <v>30</v>
      </c>
      <c r="M565" s="42">
        <v>33.068219549999995</v>
      </c>
      <c r="N565" s="73" t="s">
        <v>30</v>
      </c>
      <c r="O565" s="42">
        <f t="shared" si="539"/>
        <v>37.269999990000002</v>
      </c>
      <c r="P565" s="73" t="s">
        <v>30</v>
      </c>
      <c r="Q565" s="42">
        <f t="shared" si="540"/>
        <v>9.9999937219763524E-9</v>
      </c>
      <c r="R565" s="73" t="s">
        <v>30</v>
      </c>
      <c r="S565" s="93">
        <f t="shared" si="495"/>
        <v>3.0240496346893289E-10</v>
      </c>
      <c r="T565" s="95" t="s">
        <v>30</v>
      </c>
    </row>
    <row r="566" spans="1:20" ht="47.25" x14ac:dyDescent="0.25">
      <c r="A566" s="39" t="s">
        <v>1001</v>
      </c>
      <c r="B566" s="54" t="s">
        <v>1008</v>
      </c>
      <c r="C566" s="41" t="s">
        <v>1009</v>
      </c>
      <c r="D566" s="50" t="s">
        <v>30</v>
      </c>
      <c r="E566" s="50" t="s">
        <v>30</v>
      </c>
      <c r="F566" s="73" t="s">
        <v>30</v>
      </c>
      <c r="G566" s="50" t="s">
        <v>30</v>
      </c>
      <c r="H566" s="73" t="s">
        <v>30</v>
      </c>
      <c r="I566" s="43" t="s">
        <v>30</v>
      </c>
      <c r="J566" s="73" t="s">
        <v>30</v>
      </c>
      <c r="K566" s="42" t="s">
        <v>30</v>
      </c>
      <c r="L566" s="73" t="s">
        <v>30</v>
      </c>
      <c r="M566" s="42">
        <v>0.34994998999999999</v>
      </c>
      <c r="N566" s="73" t="s">
        <v>30</v>
      </c>
      <c r="O566" s="42" t="s">
        <v>30</v>
      </c>
      <c r="P566" s="73" t="s">
        <v>30</v>
      </c>
      <c r="Q566" s="42" t="s">
        <v>30</v>
      </c>
      <c r="R566" s="73" t="s">
        <v>30</v>
      </c>
      <c r="S566" s="73" t="s">
        <v>30</v>
      </c>
      <c r="T566" s="95" t="s">
        <v>1101</v>
      </c>
    </row>
    <row r="567" spans="1:20" ht="63" x14ac:dyDescent="0.25">
      <c r="A567" s="39" t="s">
        <v>1001</v>
      </c>
      <c r="B567" s="48" t="s">
        <v>1010</v>
      </c>
      <c r="C567" s="49" t="s">
        <v>1011</v>
      </c>
      <c r="D567" s="50">
        <v>0</v>
      </c>
      <c r="E567" s="42">
        <v>19.079999999999998</v>
      </c>
      <c r="F567" s="73" t="s">
        <v>30</v>
      </c>
      <c r="G567" s="43">
        <v>0</v>
      </c>
      <c r="H567" s="73" t="s">
        <v>30</v>
      </c>
      <c r="I567" s="43">
        <f t="shared" si="538"/>
        <v>19.079999999999998</v>
      </c>
      <c r="J567" s="73" t="s">
        <v>30</v>
      </c>
      <c r="K567" s="42">
        <v>19.079999999999998</v>
      </c>
      <c r="L567" s="73" t="s">
        <v>30</v>
      </c>
      <c r="M567" s="42">
        <v>19.079999090000001</v>
      </c>
      <c r="N567" s="73" t="s">
        <v>30</v>
      </c>
      <c r="O567" s="42">
        <f t="shared" si="539"/>
        <v>9.0999999713403668E-7</v>
      </c>
      <c r="P567" s="73" t="s">
        <v>30</v>
      </c>
      <c r="Q567" s="42">
        <f t="shared" si="540"/>
        <v>-9.0999999713403668E-7</v>
      </c>
      <c r="R567" s="73" t="s">
        <v>30</v>
      </c>
      <c r="S567" s="93">
        <f t="shared" si="495"/>
        <v>-4.7693920185222056E-8</v>
      </c>
      <c r="T567" s="95" t="s">
        <v>30</v>
      </c>
    </row>
    <row r="568" spans="1:20" s="31" customFormat="1" x14ac:dyDescent="0.25">
      <c r="A568" s="32" t="s">
        <v>1012</v>
      </c>
      <c r="B568" s="27" t="s">
        <v>1013</v>
      </c>
      <c r="C568" s="27" t="s">
        <v>29</v>
      </c>
      <c r="D568" s="28">
        <f t="shared" ref="D568:E568" si="541">SUM(D569,D584,D592,D601,D608,D613,D614)</f>
        <v>0</v>
      </c>
      <c r="E568" s="28">
        <f t="shared" si="541"/>
        <v>646.18759986585189</v>
      </c>
      <c r="F568" s="88" t="s">
        <v>30</v>
      </c>
      <c r="G568" s="28">
        <f t="shared" ref="G568" si="542">SUM(G569,G584,G592,G601,G608,G613,G614)</f>
        <v>137.57197019999998</v>
      </c>
      <c r="H568" s="88" t="s">
        <v>30</v>
      </c>
      <c r="I568" s="28">
        <f t="shared" ref="I568" si="543">SUM(I569,I584,I592,I601,I608,I613,I614)</f>
        <v>508.61562966585194</v>
      </c>
      <c r="J568" s="88" t="s">
        <v>30</v>
      </c>
      <c r="K568" s="28">
        <f t="shared" ref="K568" si="544">SUM(K569,K584,K592,K601,K608,K613,K614)</f>
        <v>57.241431570000003</v>
      </c>
      <c r="L568" s="88" t="s">
        <v>30</v>
      </c>
      <c r="M568" s="28">
        <f t="shared" ref="M568" si="545">SUM(M569,M584,M592,M601,M608,M613,M614)</f>
        <v>46.671934309999997</v>
      </c>
      <c r="N568" s="88" t="s">
        <v>30</v>
      </c>
      <c r="O568" s="28">
        <f t="shared" ref="O568" si="546">SUM(O569,O584,O592,O601,O608,O613,O614)</f>
        <v>461.9436953558519</v>
      </c>
      <c r="P568" s="88" t="s">
        <v>30</v>
      </c>
      <c r="Q568" s="28">
        <f t="shared" ref="Q568" si="547">SUM(Q569,Q584,Q592,Q601,Q608,Q613,Q614)</f>
        <v>-10.56949726</v>
      </c>
      <c r="R568" s="88" t="s">
        <v>30</v>
      </c>
      <c r="S568" s="92">
        <f t="shared" si="495"/>
        <v>-0.18464767512102948</v>
      </c>
      <c r="T568" s="25" t="s">
        <v>30</v>
      </c>
    </row>
    <row r="569" spans="1:20" s="31" customFormat="1" ht="31.5" x14ac:dyDescent="0.25">
      <c r="A569" s="32" t="s">
        <v>1014</v>
      </c>
      <c r="B569" s="33" t="s">
        <v>48</v>
      </c>
      <c r="C569" s="34" t="s">
        <v>29</v>
      </c>
      <c r="D569" s="35">
        <f>SUM(D570,D573,D576,D583)</f>
        <v>0</v>
      </c>
      <c r="E569" s="35">
        <f>SUM(E570,E573,E576,E583)</f>
        <v>320.23805172585196</v>
      </c>
      <c r="F569" s="88" t="s">
        <v>30</v>
      </c>
      <c r="G569" s="35">
        <f t="shared" ref="G569" si="548">SUM(G570,G573,G576,G583)</f>
        <v>55.273000000000003</v>
      </c>
      <c r="H569" s="88" t="s">
        <v>30</v>
      </c>
      <c r="I569" s="35">
        <f t="shared" ref="I569" si="549">SUM(I570,I573,I576,I583)</f>
        <v>264.96505172585194</v>
      </c>
      <c r="J569" s="88" t="s">
        <v>30</v>
      </c>
      <c r="K569" s="35">
        <f t="shared" ref="K569" si="550">SUM(K570,K573,K576,K583)</f>
        <v>14.415049680000001</v>
      </c>
      <c r="L569" s="88" t="s">
        <v>30</v>
      </c>
      <c r="M569" s="35">
        <f t="shared" ref="M569" si="551">SUM(M570,M573,M576,M583)</f>
        <v>9.3728732699999995</v>
      </c>
      <c r="N569" s="88" t="s">
        <v>30</v>
      </c>
      <c r="O569" s="35">
        <f t="shared" ref="O569" si="552">SUM(O570,O573,O576,O583)</f>
        <v>255.59217845585192</v>
      </c>
      <c r="P569" s="88" t="s">
        <v>30</v>
      </c>
      <c r="Q569" s="35">
        <f t="shared" ref="Q569" si="553">SUM(Q570,Q573,Q576,Q583)</f>
        <v>-5.0421764100000015</v>
      </c>
      <c r="R569" s="88" t="s">
        <v>30</v>
      </c>
      <c r="S569" s="92">
        <f t="shared" si="495"/>
        <v>-0.34978557285138689</v>
      </c>
      <c r="T569" s="25" t="s">
        <v>30</v>
      </c>
    </row>
    <row r="570" spans="1:20" s="31" customFormat="1" ht="126" x14ac:dyDescent="0.25">
      <c r="A570" s="36" t="s">
        <v>1015</v>
      </c>
      <c r="B570" s="36" t="s">
        <v>50</v>
      </c>
      <c r="C570" s="34" t="s">
        <v>29</v>
      </c>
      <c r="D570" s="35">
        <f t="shared" ref="D570:E570" si="554">D571+D572</f>
        <v>0</v>
      </c>
      <c r="E570" s="35">
        <f t="shared" si="554"/>
        <v>0</v>
      </c>
      <c r="F570" s="88" t="s">
        <v>30</v>
      </c>
      <c r="G570" s="35">
        <f t="shared" ref="G570" si="555">G571+G572</f>
        <v>0</v>
      </c>
      <c r="H570" s="88" t="s">
        <v>30</v>
      </c>
      <c r="I570" s="35">
        <f t="shared" ref="I570" si="556">I571+I572</f>
        <v>0</v>
      </c>
      <c r="J570" s="88" t="s">
        <v>30</v>
      </c>
      <c r="K570" s="35">
        <f t="shared" ref="K570" si="557">K571+K572</f>
        <v>0</v>
      </c>
      <c r="L570" s="88" t="s">
        <v>30</v>
      </c>
      <c r="M570" s="35">
        <f t="shared" ref="M570" si="558">M571+M572</f>
        <v>0</v>
      </c>
      <c r="N570" s="88" t="s">
        <v>30</v>
      </c>
      <c r="O570" s="35">
        <f t="shared" ref="O570" si="559">O571+O572</f>
        <v>0</v>
      </c>
      <c r="P570" s="88" t="s">
        <v>30</v>
      </c>
      <c r="Q570" s="35">
        <f t="shared" ref="Q570" si="560">Q571+Q572</f>
        <v>0</v>
      </c>
      <c r="R570" s="88" t="s">
        <v>30</v>
      </c>
      <c r="S570" s="92">
        <v>0</v>
      </c>
      <c r="T570" s="25" t="s">
        <v>30</v>
      </c>
    </row>
    <row r="571" spans="1:20" s="31" customFormat="1" ht="47.25" x14ac:dyDescent="0.25">
      <c r="A571" s="36" t="s">
        <v>1016</v>
      </c>
      <c r="B571" s="36" t="s">
        <v>56</v>
      </c>
      <c r="C571" s="34" t="s">
        <v>29</v>
      </c>
      <c r="D571" s="35">
        <v>0</v>
      </c>
      <c r="E571" s="35">
        <v>0</v>
      </c>
      <c r="F571" s="88" t="s">
        <v>30</v>
      </c>
      <c r="G571" s="35">
        <v>0</v>
      </c>
      <c r="H571" s="88" t="s">
        <v>30</v>
      </c>
      <c r="I571" s="35">
        <v>0</v>
      </c>
      <c r="J571" s="88" t="s">
        <v>30</v>
      </c>
      <c r="K571" s="35">
        <v>0</v>
      </c>
      <c r="L571" s="88" t="s">
        <v>30</v>
      </c>
      <c r="M571" s="35">
        <v>0</v>
      </c>
      <c r="N571" s="88" t="s">
        <v>30</v>
      </c>
      <c r="O571" s="35">
        <v>0</v>
      </c>
      <c r="P571" s="88" t="s">
        <v>30</v>
      </c>
      <c r="Q571" s="35">
        <v>0</v>
      </c>
      <c r="R571" s="88" t="s">
        <v>30</v>
      </c>
      <c r="S571" s="92">
        <v>0</v>
      </c>
      <c r="T571" s="25" t="s">
        <v>30</v>
      </c>
    </row>
    <row r="572" spans="1:20" s="31" customFormat="1" ht="47.25" x14ac:dyDescent="0.25">
      <c r="A572" s="36" t="s">
        <v>1017</v>
      </c>
      <c r="B572" s="36" t="s">
        <v>56</v>
      </c>
      <c r="C572" s="34" t="s">
        <v>29</v>
      </c>
      <c r="D572" s="35">
        <v>0</v>
      </c>
      <c r="E572" s="35">
        <v>0</v>
      </c>
      <c r="F572" s="88" t="s">
        <v>30</v>
      </c>
      <c r="G572" s="35">
        <v>0</v>
      </c>
      <c r="H572" s="88" t="s">
        <v>30</v>
      </c>
      <c r="I572" s="35">
        <v>0</v>
      </c>
      <c r="J572" s="88" t="s">
        <v>30</v>
      </c>
      <c r="K572" s="35">
        <v>0</v>
      </c>
      <c r="L572" s="88" t="s">
        <v>30</v>
      </c>
      <c r="M572" s="35">
        <v>0</v>
      </c>
      <c r="N572" s="88" t="s">
        <v>30</v>
      </c>
      <c r="O572" s="35">
        <v>0</v>
      </c>
      <c r="P572" s="88" t="s">
        <v>30</v>
      </c>
      <c r="Q572" s="35">
        <v>0</v>
      </c>
      <c r="R572" s="88" t="s">
        <v>30</v>
      </c>
      <c r="S572" s="92">
        <v>0</v>
      </c>
      <c r="T572" s="25" t="s">
        <v>30</v>
      </c>
    </row>
    <row r="573" spans="1:20" s="31" customFormat="1" ht="78.75" x14ac:dyDescent="0.25">
      <c r="A573" s="32" t="s">
        <v>1018</v>
      </c>
      <c r="B573" s="36" t="s">
        <v>58</v>
      </c>
      <c r="C573" s="34" t="s">
        <v>29</v>
      </c>
      <c r="D573" s="35">
        <f t="shared" ref="D573:E573" si="561">D574+D575</f>
        <v>0</v>
      </c>
      <c r="E573" s="35">
        <f t="shared" si="561"/>
        <v>0</v>
      </c>
      <c r="F573" s="88" t="s">
        <v>30</v>
      </c>
      <c r="G573" s="35">
        <f t="shared" ref="G573" si="562">G574+G575</f>
        <v>0</v>
      </c>
      <c r="H573" s="88" t="s">
        <v>30</v>
      </c>
      <c r="I573" s="35">
        <f t="shared" ref="I573" si="563">I574+I575</f>
        <v>0</v>
      </c>
      <c r="J573" s="88" t="s">
        <v>30</v>
      </c>
      <c r="K573" s="35">
        <f t="shared" ref="K573" si="564">K574+K575</f>
        <v>0</v>
      </c>
      <c r="L573" s="88" t="s">
        <v>30</v>
      </c>
      <c r="M573" s="35">
        <f t="shared" ref="M573" si="565">M574+M575</f>
        <v>0</v>
      </c>
      <c r="N573" s="88" t="s">
        <v>30</v>
      </c>
      <c r="O573" s="35">
        <f t="shared" ref="O573" si="566">O574+O575</f>
        <v>0</v>
      </c>
      <c r="P573" s="88" t="s">
        <v>30</v>
      </c>
      <c r="Q573" s="35">
        <f t="shared" ref="Q573" si="567">Q574+Q575</f>
        <v>0</v>
      </c>
      <c r="R573" s="88" t="s">
        <v>30</v>
      </c>
      <c r="S573" s="92">
        <v>0</v>
      </c>
      <c r="T573" s="25" t="s">
        <v>30</v>
      </c>
    </row>
    <row r="574" spans="1:20" s="31" customFormat="1" ht="47.25" x14ac:dyDescent="0.25">
      <c r="A574" s="32" t="s">
        <v>1019</v>
      </c>
      <c r="B574" s="36" t="s">
        <v>925</v>
      </c>
      <c r="C574" s="34" t="s">
        <v>29</v>
      </c>
      <c r="D574" s="35">
        <v>0</v>
      </c>
      <c r="E574" s="35">
        <v>0</v>
      </c>
      <c r="F574" s="88" t="s">
        <v>30</v>
      </c>
      <c r="G574" s="35">
        <v>0</v>
      </c>
      <c r="H574" s="88" t="s">
        <v>30</v>
      </c>
      <c r="I574" s="35">
        <v>0</v>
      </c>
      <c r="J574" s="88" t="s">
        <v>30</v>
      </c>
      <c r="K574" s="35">
        <v>0</v>
      </c>
      <c r="L574" s="88" t="s">
        <v>30</v>
      </c>
      <c r="M574" s="35">
        <v>0</v>
      </c>
      <c r="N574" s="88" t="s">
        <v>30</v>
      </c>
      <c r="O574" s="35">
        <v>0</v>
      </c>
      <c r="P574" s="88" t="s">
        <v>30</v>
      </c>
      <c r="Q574" s="35">
        <v>0</v>
      </c>
      <c r="R574" s="88" t="s">
        <v>30</v>
      </c>
      <c r="S574" s="92">
        <v>0</v>
      </c>
      <c r="T574" s="25" t="s">
        <v>30</v>
      </c>
    </row>
    <row r="575" spans="1:20" s="31" customFormat="1" ht="47.25" x14ac:dyDescent="0.25">
      <c r="A575" s="32" t="s">
        <v>1020</v>
      </c>
      <c r="B575" s="36" t="s">
        <v>56</v>
      </c>
      <c r="C575" s="34" t="s">
        <v>29</v>
      </c>
      <c r="D575" s="35">
        <v>0</v>
      </c>
      <c r="E575" s="35">
        <v>0</v>
      </c>
      <c r="F575" s="88" t="s">
        <v>30</v>
      </c>
      <c r="G575" s="35">
        <v>0</v>
      </c>
      <c r="H575" s="88" t="s">
        <v>30</v>
      </c>
      <c r="I575" s="35">
        <v>0</v>
      </c>
      <c r="J575" s="88" t="s">
        <v>30</v>
      </c>
      <c r="K575" s="35">
        <v>0</v>
      </c>
      <c r="L575" s="88" t="s">
        <v>30</v>
      </c>
      <c r="M575" s="35">
        <v>0</v>
      </c>
      <c r="N575" s="88" t="s">
        <v>30</v>
      </c>
      <c r="O575" s="35">
        <v>0</v>
      </c>
      <c r="P575" s="88" t="s">
        <v>30</v>
      </c>
      <c r="Q575" s="35">
        <v>0</v>
      </c>
      <c r="R575" s="88" t="s">
        <v>30</v>
      </c>
      <c r="S575" s="92">
        <v>0</v>
      </c>
      <c r="T575" s="25" t="s">
        <v>30</v>
      </c>
    </row>
    <row r="576" spans="1:20" s="31" customFormat="1" ht="63" x14ac:dyDescent="0.25">
      <c r="A576" s="32" t="s">
        <v>1021</v>
      </c>
      <c r="B576" s="36" t="s">
        <v>62</v>
      </c>
      <c r="C576" s="34" t="s">
        <v>29</v>
      </c>
      <c r="D576" s="35">
        <f>SUM(D577,D578,D579,D580,D581)</f>
        <v>0</v>
      </c>
      <c r="E576" s="35">
        <f>SUM(E577,E578,E579,E580,E581)</f>
        <v>320.23805172585196</v>
      </c>
      <c r="F576" s="88" t="s">
        <v>30</v>
      </c>
      <c r="G576" s="35">
        <f t="shared" ref="G576" si="568">SUM(G577,G578,G579,G580,G581)</f>
        <v>55.273000000000003</v>
      </c>
      <c r="H576" s="88" t="s">
        <v>30</v>
      </c>
      <c r="I576" s="35">
        <f t="shared" ref="I576" si="569">SUM(I577,I578,I579,I580,I581)</f>
        <v>264.96505172585194</v>
      </c>
      <c r="J576" s="88" t="s">
        <v>30</v>
      </c>
      <c r="K576" s="35">
        <f t="shared" ref="K576" si="570">SUM(K577,K578,K579,K580,K581)</f>
        <v>14.415049680000001</v>
      </c>
      <c r="L576" s="88" t="s">
        <v>30</v>
      </c>
      <c r="M576" s="35">
        <f t="shared" ref="M576" si="571">SUM(M577,M578,M579,M580,M581)</f>
        <v>9.3728732699999995</v>
      </c>
      <c r="N576" s="88" t="s">
        <v>30</v>
      </c>
      <c r="O576" s="35">
        <f t="shared" ref="O576" si="572">SUM(O577,O578,O579,O580,O581)</f>
        <v>255.59217845585192</v>
      </c>
      <c r="P576" s="88" t="s">
        <v>30</v>
      </c>
      <c r="Q576" s="35">
        <f t="shared" ref="Q576" si="573">SUM(Q577,Q578,Q579,Q580,Q581)</f>
        <v>-5.0421764100000015</v>
      </c>
      <c r="R576" s="88" t="s">
        <v>30</v>
      </c>
      <c r="S576" s="92">
        <f t="shared" si="495"/>
        <v>-0.34978557285138689</v>
      </c>
      <c r="T576" s="25" t="s">
        <v>30</v>
      </c>
    </row>
    <row r="577" spans="1:20" s="31" customFormat="1" ht="94.5" x14ac:dyDescent="0.25">
      <c r="A577" s="32" t="s">
        <v>1022</v>
      </c>
      <c r="B577" s="36" t="s">
        <v>64</v>
      </c>
      <c r="C577" s="34" t="s">
        <v>29</v>
      </c>
      <c r="D577" s="35">
        <v>0</v>
      </c>
      <c r="E577" s="35">
        <v>0</v>
      </c>
      <c r="F577" s="88" t="s">
        <v>30</v>
      </c>
      <c r="G577" s="35">
        <v>0</v>
      </c>
      <c r="H577" s="88" t="s">
        <v>30</v>
      </c>
      <c r="I577" s="35">
        <v>0</v>
      </c>
      <c r="J577" s="88" t="s">
        <v>30</v>
      </c>
      <c r="K577" s="35">
        <v>0</v>
      </c>
      <c r="L577" s="88" t="s">
        <v>30</v>
      </c>
      <c r="M577" s="35">
        <v>0</v>
      </c>
      <c r="N577" s="88" t="s">
        <v>30</v>
      </c>
      <c r="O577" s="35">
        <v>0</v>
      </c>
      <c r="P577" s="88" t="s">
        <v>30</v>
      </c>
      <c r="Q577" s="35">
        <v>0</v>
      </c>
      <c r="R577" s="88" t="s">
        <v>30</v>
      </c>
      <c r="S577" s="92">
        <v>0</v>
      </c>
      <c r="T577" s="25" t="s">
        <v>30</v>
      </c>
    </row>
    <row r="578" spans="1:20" s="31" customFormat="1" ht="94.5" x14ac:dyDescent="0.25">
      <c r="A578" s="32" t="s">
        <v>1023</v>
      </c>
      <c r="B578" s="27" t="s">
        <v>66</v>
      </c>
      <c r="C578" s="27" t="s">
        <v>29</v>
      </c>
      <c r="D578" s="45">
        <v>0</v>
      </c>
      <c r="E578" s="45">
        <v>0</v>
      </c>
      <c r="F578" s="88" t="s">
        <v>30</v>
      </c>
      <c r="G578" s="45">
        <v>0</v>
      </c>
      <c r="H578" s="88" t="s">
        <v>30</v>
      </c>
      <c r="I578" s="45">
        <v>0</v>
      </c>
      <c r="J578" s="88" t="s">
        <v>30</v>
      </c>
      <c r="K578" s="45">
        <v>0</v>
      </c>
      <c r="L578" s="88" t="s">
        <v>30</v>
      </c>
      <c r="M578" s="45">
        <v>0</v>
      </c>
      <c r="N578" s="88" t="s">
        <v>30</v>
      </c>
      <c r="O578" s="45">
        <v>0</v>
      </c>
      <c r="P578" s="88" t="s">
        <v>30</v>
      </c>
      <c r="Q578" s="45">
        <v>0</v>
      </c>
      <c r="R578" s="88" t="s">
        <v>30</v>
      </c>
      <c r="S578" s="92">
        <v>0</v>
      </c>
      <c r="T578" s="25" t="s">
        <v>30</v>
      </c>
    </row>
    <row r="579" spans="1:20" s="31" customFormat="1" ht="94.5" x14ac:dyDescent="0.25">
      <c r="A579" s="32" t="s">
        <v>1024</v>
      </c>
      <c r="B579" s="33" t="s">
        <v>68</v>
      </c>
      <c r="C579" s="34" t="s">
        <v>29</v>
      </c>
      <c r="D579" s="35">
        <v>0</v>
      </c>
      <c r="E579" s="35">
        <v>0</v>
      </c>
      <c r="F579" s="88" t="s">
        <v>30</v>
      </c>
      <c r="G579" s="35">
        <v>0</v>
      </c>
      <c r="H579" s="88" t="s">
        <v>30</v>
      </c>
      <c r="I579" s="35">
        <v>0</v>
      </c>
      <c r="J579" s="88" t="s">
        <v>30</v>
      </c>
      <c r="K579" s="35">
        <v>0</v>
      </c>
      <c r="L579" s="88" t="s">
        <v>30</v>
      </c>
      <c r="M579" s="35">
        <v>0</v>
      </c>
      <c r="N579" s="88" t="s">
        <v>30</v>
      </c>
      <c r="O579" s="35">
        <v>0</v>
      </c>
      <c r="P579" s="88" t="s">
        <v>30</v>
      </c>
      <c r="Q579" s="35">
        <v>0</v>
      </c>
      <c r="R579" s="88" t="s">
        <v>30</v>
      </c>
      <c r="S579" s="92">
        <v>0</v>
      </c>
      <c r="T579" s="25" t="s">
        <v>30</v>
      </c>
    </row>
    <row r="580" spans="1:20" s="31" customFormat="1" ht="126" x14ac:dyDescent="0.25">
      <c r="A580" s="32" t="s">
        <v>1025</v>
      </c>
      <c r="B580" s="33" t="s">
        <v>74</v>
      </c>
      <c r="C580" s="34" t="s">
        <v>29</v>
      </c>
      <c r="D580" s="35">
        <v>0</v>
      </c>
      <c r="E580" s="35">
        <v>0</v>
      </c>
      <c r="F580" s="88" t="s">
        <v>30</v>
      </c>
      <c r="G580" s="35">
        <v>0</v>
      </c>
      <c r="H580" s="88" t="s">
        <v>30</v>
      </c>
      <c r="I580" s="35">
        <v>0</v>
      </c>
      <c r="J580" s="88" t="s">
        <v>30</v>
      </c>
      <c r="K580" s="35">
        <v>0</v>
      </c>
      <c r="L580" s="88" t="s">
        <v>30</v>
      </c>
      <c r="M580" s="35">
        <v>0</v>
      </c>
      <c r="N580" s="88" t="s">
        <v>30</v>
      </c>
      <c r="O580" s="35">
        <v>0</v>
      </c>
      <c r="P580" s="88" t="s">
        <v>30</v>
      </c>
      <c r="Q580" s="35">
        <v>0</v>
      </c>
      <c r="R580" s="88" t="s">
        <v>30</v>
      </c>
      <c r="S580" s="92">
        <v>0</v>
      </c>
      <c r="T580" s="25" t="s">
        <v>30</v>
      </c>
    </row>
    <row r="581" spans="1:20" s="31" customFormat="1" ht="126" x14ac:dyDescent="0.25">
      <c r="A581" s="27" t="s">
        <v>1026</v>
      </c>
      <c r="B581" s="27" t="s">
        <v>78</v>
      </c>
      <c r="C581" s="27" t="s">
        <v>29</v>
      </c>
      <c r="D581" s="35">
        <f t="shared" ref="D581:E581" si="574">SUM(D582)</f>
        <v>0</v>
      </c>
      <c r="E581" s="35">
        <f t="shared" si="574"/>
        <v>320.23805172585196</v>
      </c>
      <c r="F581" s="88" t="s">
        <v>30</v>
      </c>
      <c r="G581" s="35">
        <f t="shared" ref="G581" si="575">SUM(G582)</f>
        <v>55.273000000000003</v>
      </c>
      <c r="H581" s="88" t="s">
        <v>30</v>
      </c>
      <c r="I581" s="35">
        <f t="shared" ref="I581" si="576">SUM(I582)</f>
        <v>264.96505172585194</v>
      </c>
      <c r="J581" s="88" t="s">
        <v>30</v>
      </c>
      <c r="K581" s="35">
        <f t="shared" ref="K581" si="577">SUM(K582)</f>
        <v>14.415049680000001</v>
      </c>
      <c r="L581" s="88" t="s">
        <v>30</v>
      </c>
      <c r="M581" s="35">
        <f t="shared" ref="M581" si="578">SUM(M582)</f>
        <v>9.3728732699999995</v>
      </c>
      <c r="N581" s="88" t="s">
        <v>30</v>
      </c>
      <c r="O581" s="35">
        <f t="shared" ref="O581" si="579">SUM(O582)</f>
        <v>255.59217845585192</v>
      </c>
      <c r="P581" s="88" t="s">
        <v>30</v>
      </c>
      <c r="Q581" s="35">
        <f t="shared" ref="Q581" si="580">SUM(Q582)</f>
        <v>-5.0421764100000015</v>
      </c>
      <c r="R581" s="88" t="s">
        <v>30</v>
      </c>
      <c r="S581" s="92">
        <f t="shared" si="495"/>
        <v>-0.34978557285138689</v>
      </c>
      <c r="T581" s="25" t="s">
        <v>30</v>
      </c>
    </row>
    <row r="582" spans="1:20" ht="78.75" x14ac:dyDescent="0.25">
      <c r="A582" s="41" t="s">
        <v>1026</v>
      </c>
      <c r="B582" s="54" t="s">
        <v>1027</v>
      </c>
      <c r="C582" s="41" t="s">
        <v>1028</v>
      </c>
      <c r="D582" s="42">
        <v>0</v>
      </c>
      <c r="E582" s="42">
        <v>320.23805172585196</v>
      </c>
      <c r="F582" s="73" t="s">
        <v>30</v>
      </c>
      <c r="G582" s="43">
        <v>55.273000000000003</v>
      </c>
      <c r="H582" s="73" t="s">
        <v>30</v>
      </c>
      <c r="I582" s="43">
        <f>E582-G582</f>
        <v>264.96505172585194</v>
      </c>
      <c r="J582" s="73" t="s">
        <v>30</v>
      </c>
      <c r="K582" s="42">
        <v>14.415049680000001</v>
      </c>
      <c r="L582" s="73" t="s">
        <v>30</v>
      </c>
      <c r="M582" s="42">
        <v>9.3728732699999995</v>
      </c>
      <c r="N582" s="73" t="s">
        <v>30</v>
      </c>
      <c r="O582" s="42">
        <f>I582-M582</f>
        <v>255.59217845585192</v>
      </c>
      <c r="P582" s="73" t="s">
        <v>30</v>
      </c>
      <c r="Q582" s="42">
        <f>M582-K582</f>
        <v>-5.0421764100000015</v>
      </c>
      <c r="R582" s="73" t="s">
        <v>30</v>
      </c>
      <c r="S582" s="93">
        <f t="shared" si="495"/>
        <v>-0.34978557285138689</v>
      </c>
      <c r="T582" s="95" t="s">
        <v>1076</v>
      </c>
    </row>
    <row r="583" spans="1:20" s="31" customFormat="1" ht="47.25" x14ac:dyDescent="0.25">
      <c r="A583" s="27" t="s">
        <v>1029</v>
      </c>
      <c r="B583" s="27" t="s">
        <v>94</v>
      </c>
      <c r="C583" s="27" t="s">
        <v>29</v>
      </c>
      <c r="D583" s="35">
        <v>0</v>
      </c>
      <c r="E583" s="35">
        <v>0</v>
      </c>
      <c r="F583" s="88" t="s">
        <v>30</v>
      </c>
      <c r="G583" s="35">
        <v>0</v>
      </c>
      <c r="H583" s="88" t="s">
        <v>30</v>
      </c>
      <c r="I583" s="35">
        <v>0</v>
      </c>
      <c r="J583" s="88" t="s">
        <v>30</v>
      </c>
      <c r="K583" s="35">
        <v>0</v>
      </c>
      <c r="L583" s="88" t="s">
        <v>30</v>
      </c>
      <c r="M583" s="35">
        <v>0</v>
      </c>
      <c r="N583" s="88" t="s">
        <v>30</v>
      </c>
      <c r="O583" s="35">
        <v>0</v>
      </c>
      <c r="P583" s="88" t="s">
        <v>30</v>
      </c>
      <c r="Q583" s="35">
        <v>0</v>
      </c>
      <c r="R583" s="88" t="s">
        <v>30</v>
      </c>
      <c r="S583" s="92">
        <v>0</v>
      </c>
      <c r="T583" s="25" t="s">
        <v>30</v>
      </c>
    </row>
    <row r="584" spans="1:20" s="31" customFormat="1" ht="78.75" x14ac:dyDescent="0.25">
      <c r="A584" s="27" t="s">
        <v>1030</v>
      </c>
      <c r="B584" s="27" t="s">
        <v>96</v>
      </c>
      <c r="C584" s="27" t="s">
        <v>29</v>
      </c>
      <c r="D584" s="35">
        <f t="shared" ref="D584:E584" si="581">D585+D586+D588+D589</f>
        <v>0</v>
      </c>
      <c r="E584" s="35">
        <f t="shared" si="581"/>
        <v>131.04732542000002</v>
      </c>
      <c r="F584" s="88" t="s">
        <v>30</v>
      </c>
      <c r="G584" s="35">
        <f t="shared" ref="G584" si="582">G585+G586+G588+G589</f>
        <v>37.709364569999998</v>
      </c>
      <c r="H584" s="88" t="s">
        <v>30</v>
      </c>
      <c r="I584" s="35">
        <f t="shared" ref="I584" si="583">I585+I586+I588+I589</f>
        <v>93.337960850000002</v>
      </c>
      <c r="J584" s="88" t="s">
        <v>30</v>
      </c>
      <c r="K584" s="35">
        <f t="shared" ref="K584" si="584">K585+K586+K588+K589</f>
        <v>30.952010850000001</v>
      </c>
      <c r="L584" s="88" t="s">
        <v>30</v>
      </c>
      <c r="M584" s="35">
        <f t="shared" ref="M584" si="585">M585+M586+M588+M589</f>
        <v>26.009063259999998</v>
      </c>
      <c r="N584" s="88" t="s">
        <v>30</v>
      </c>
      <c r="O584" s="35">
        <f t="shared" ref="O584" si="586">O585+O586+O588+O589</f>
        <v>67.328897590000011</v>
      </c>
      <c r="P584" s="88" t="s">
        <v>30</v>
      </c>
      <c r="Q584" s="35">
        <f t="shared" ref="Q584" si="587">Q585+Q586+Q588+Q589</f>
        <v>-4.9429475899999993</v>
      </c>
      <c r="R584" s="88" t="s">
        <v>30</v>
      </c>
      <c r="S584" s="92">
        <f t="shared" si="495"/>
        <v>-0.15969713935403326</v>
      </c>
      <c r="T584" s="25" t="s">
        <v>30</v>
      </c>
    </row>
    <row r="585" spans="1:20" s="31" customFormat="1" ht="47.25" x14ac:dyDescent="0.25">
      <c r="A585" s="27" t="s">
        <v>1031</v>
      </c>
      <c r="B585" s="27" t="s">
        <v>98</v>
      </c>
      <c r="C585" s="27" t="s">
        <v>29</v>
      </c>
      <c r="D585" s="35">
        <v>0</v>
      </c>
      <c r="E585" s="35">
        <v>0</v>
      </c>
      <c r="F585" s="88" t="s">
        <v>30</v>
      </c>
      <c r="G585" s="35">
        <v>0</v>
      </c>
      <c r="H585" s="88" t="s">
        <v>30</v>
      </c>
      <c r="I585" s="35">
        <v>0</v>
      </c>
      <c r="J585" s="88" t="s">
        <v>30</v>
      </c>
      <c r="K585" s="35">
        <v>0</v>
      </c>
      <c r="L585" s="88" t="s">
        <v>30</v>
      </c>
      <c r="M585" s="35">
        <v>0</v>
      </c>
      <c r="N585" s="88" t="s">
        <v>30</v>
      </c>
      <c r="O585" s="35">
        <v>0</v>
      </c>
      <c r="P585" s="88" t="s">
        <v>30</v>
      </c>
      <c r="Q585" s="35">
        <v>0</v>
      </c>
      <c r="R585" s="88" t="s">
        <v>30</v>
      </c>
      <c r="S585" s="92">
        <v>0</v>
      </c>
      <c r="T585" s="25" t="s">
        <v>30</v>
      </c>
    </row>
    <row r="586" spans="1:20" s="31" customFormat="1" ht="31.5" x14ac:dyDescent="0.25">
      <c r="A586" s="27" t="s">
        <v>1032</v>
      </c>
      <c r="B586" s="27" t="s">
        <v>112</v>
      </c>
      <c r="C586" s="27" t="s">
        <v>29</v>
      </c>
      <c r="D586" s="35">
        <f t="shared" ref="D586:E586" si="588">SUM(D587:D587)</f>
        <v>0</v>
      </c>
      <c r="E586" s="35">
        <f t="shared" si="588"/>
        <v>34.9</v>
      </c>
      <c r="F586" s="88" t="s">
        <v>30</v>
      </c>
      <c r="G586" s="35">
        <f t="shared" ref="G586" si="589">SUM(G587:G587)</f>
        <v>0.23599999999999999</v>
      </c>
      <c r="H586" s="88" t="s">
        <v>30</v>
      </c>
      <c r="I586" s="35">
        <f t="shared" ref="I586" si="590">SUM(I587:I587)</f>
        <v>34.664000000000001</v>
      </c>
      <c r="J586" s="88" t="s">
        <v>30</v>
      </c>
      <c r="K586" s="35">
        <f t="shared" ref="K586" si="591">SUM(K587:K587)</f>
        <v>1.8240000000000001</v>
      </c>
      <c r="L586" s="88" t="s">
        <v>30</v>
      </c>
      <c r="M586" s="35">
        <f t="shared" ref="M586" si="592">SUM(M587:M587)</f>
        <v>1.7887690399999998</v>
      </c>
      <c r="N586" s="88" t="s">
        <v>30</v>
      </c>
      <c r="O586" s="35">
        <f t="shared" ref="O586" si="593">SUM(O587:O587)</f>
        <v>32.875230960000003</v>
      </c>
      <c r="P586" s="88" t="s">
        <v>30</v>
      </c>
      <c r="Q586" s="35">
        <f t="shared" ref="Q586" si="594">SUM(Q587:Q587)</f>
        <v>-3.5230960000000255E-2</v>
      </c>
      <c r="R586" s="88" t="s">
        <v>30</v>
      </c>
      <c r="S586" s="92">
        <f t="shared" si="495"/>
        <v>-1.9315219298245753E-2</v>
      </c>
      <c r="T586" s="25" t="s">
        <v>30</v>
      </c>
    </row>
    <row r="587" spans="1:20" ht="31.5" x14ac:dyDescent="0.25">
      <c r="A587" s="41" t="s">
        <v>1032</v>
      </c>
      <c r="B587" s="54" t="s">
        <v>1033</v>
      </c>
      <c r="C587" s="41" t="s">
        <v>1034</v>
      </c>
      <c r="D587" s="50">
        <v>0</v>
      </c>
      <c r="E587" s="50">
        <v>34.9</v>
      </c>
      <c r="F587" s="73" t="s">
        <v>30</v>
      </c>
      <c r="G587" s="43">
        <v>0.23599999999999999</v>
      </c>
      <c r="H587" s="73" t="s">
        <v>30</v>
      </c>
      <c r="I587" s="43">
        <f>E587-G587</f>
        <v>34.664000000000001</v>
      </c>
      <c r="J587" s="73" t="s">
        <v>30</v>
      </c>
      <c r="K587" s="42">
        <v>1.8240000000000001</v>
      </c>
      <c r="L587" s="73" t="s">
        <v>30</v>
      </c>
      <c r="M587" s="42">
        <v>1.7887690399999998</v>
      </c>
      <c r="N587" s="73" t="s">
        <v>30</v>
      </c>
      <c r="O587" s="42">
        <f>I587-M587</f>
        <v>32.875230960000003</v>
      </c>
      <c r="P587" s="73" t="s">
        <v>30</v>
      </c>
      <c r="Q587" s="42">
        <f>M587-K587</f>
        <v>-3.5230960000000255E-2</v>
      </c>
      <c r="R587" s="73" t="s">
        <v>30</v>
      </c>
      <c r="S587" s="93">
        <f t="shared" si="495"/>
        <v>-1.9315219298245753E-2</v>
      </c>
      <c r="T587" s="95" t="s">
        <v>30</v>
      </c>
    </row>
    <row r="588" spans="1:20" s="31" customFormat="1" ht="31.5" x14ac:dyDescent="0.25">
      <c r="A588" s="27" t="s">
        <v>1035</v>
      </c>
      <c r="B588" s="27" t="s">
        <v>118</v>
      </c>
      <c r="C588" s="27" t="s">
        <v>29</v>
      </c>
      <c r="D588" s="35">
        <v>0</v>
      </c>
      <c r="E588" s="35">
        <v>0</v>
      </c>
      <c r="F588" s="88" t="s">
        <v>30</v>
      </c>
      <c r="G588" s="35">
        <v>0</v>
      </c>
      <c r="H588" s="88" t="s">
        <v>30</v>
      </c>
      <c r="I588" s="35">
        <v>0</v>
      </c>
      <c r="J588" s="88" t="s">
        <v>30</v>
      </c>
      <c r="K588" s="35">
        <v>0</v>
      </c>
      <c r="L588" s="88" t="s">
        <v>30</v>
      </c>
      <c r="M588" s="35">
        <v>0</v>
      </c>
      <c r="N588" s="88" t="s">
        <v>30</v>
      </c>
      <c r="O588" s="35">
        <v>0</v>
      </c>
      <c r="P588" s="88" t="s">
        <v>30</v>
      </c>
      <c r="Q588" s="35">
        <v>0</v>
      </c>
      <c r="R588" s="88" t="s">
        <v>30</v>
      </c>
      <c r="S588" s="92">
        <v>0</v>
      </c>
      <c r="T588" s="25" t="s">
        <v>30</v>
      </c>
    </row>
    <row r="589" spans="1:20" s="31" customFormat="1" ht="31.5" x14ac:dyDescent="0.25">
      <c r="A589" s="27" t="s">
        <v>1036</v>
      </c>
      <c r="B589" s="27" t="s">
        <v>126</v>
      </c>
      <c r="C589" s="27" t="s">
        <v>29</v>
      </c>
      <c r="D589" s="35">
        <f>SUM(D590:D591)</f>
        <v>0</v>
      </c>
      <c r="E589" s="35">
        <f>SUM(E590:E591)</f>
        <v>96.147325420000016</v>
      </c>
      <c r="F589" s="88" t="s">
        <v>30</v>
      </c>
      <c r="G589" s="35">
        <f t="shared" ref="G589" si="595">SUM(G590:G591)</f>
        <v>37.473364570000001</v>
      </c>
      <c r="H589" s="88" t="s">
        <v>30</v>
      </c>
      <c r="I589" s="35">
        <f t="shared" ref="I589" si="596">SUM(I590:I591)</f>
        <v>58.673960850000007</v>
      </c>
      <c r="J589" s="88" t="s">
        <v>30</v>
      </c>
      <c r="K589" s="35">
        <f t="shared" ref="K589" si="597">SUM(K590:K591)</f>
        <v>29.128010849999999</v>
      </c>
      <c r="L589" s="88" t="s">
        <v>30</v>
      </c>
      <c r="M589" s="35">
        <f t="shared" ref="M589" si="598">SUM(M590:M591)</f>
        <v>24.22029422</v>
      </c>
      <c r="N589" s="88" t="s">
        <v>30</v>
      </c>
      <c r="O589" s="35">
        <f t="shared" ref="O589" si="599">SUM(O590:O591)</f>
        <v>34.453666630000008</v>
      </c>
      <c r="P589" s="88" t="s">
        <v>30</v>
      </c>
      <c r="Q589" s="35">
        <f t="shared" ref="Q589" si="600">SUM(Q590:Q591)</f>
        <v>-4.9077166299999995</v>
      </c>
      <c r="R589" s="88" t="s">
        <v>30</v>
      </c>
      <c r="S589" s="92">
        <f t="shared" si="495"/>
        <v>-0.16848787427583645</v>
      </c>
      <c r="T589" s="25" t="s">
        <v>30</v>
      </c>
    </row>
    <row r="590" spans="1:20" ht="63" x14ac:dyDescent="0.25">
      <c r="A590" s="41" t="s">
        <v>1036</v>
      </c>
      <c r="B590" s="54" t="s">
        <v>1037</v>
      </c>
      <c r="C590" s="41" t="s">
        <v>1038</v>
      </c>
      <c r="D590" s="42">
        <v>0</v>
      </c>
      <c r="E590" s="42">
        <v>63.13937542</v>
      </c>
      <c r="F590" s="73" t="s">
        <v>30</v>
      </c>
      <c r="G590" s="43">
        <v>37.473364570000001</v>
      </c>
      <c r="H590" s="73" t="s">
        <v>30</v>
      </c>
      <c r="I590" s="43">
        <f t="shared" ref="I590:I591" si="601">E590-G590</f>
        <v>25.666010849999999</v>
      </c>
      <c r="J590" s="73" t="s">
        <v>30</v>
      </c>
      <c r="K590" s="42">
        <v>25.666010849999999</v>
      </c>
      <c r="L590" s="73" t="s">
        <v>30</v>
      </c>
      <c r="M590" s="42">
        <v>24.22029422</v>
      </c>
      <c r="N590" s="73" t="s">
        <v>30</v>
      </c>
      <c r="O590" s="42">
        <f t="shared" ref="O590:O591" si="602">I590-M590</f>
        <v>1.4457166299999997</v>
      </c>
      <c r="P590" s="73" t="s">
        <v>30</v>
      </c>
      <c r="Q590" s="42">
        <f t="shared" ref="Q590:Q591" si="603">M590-K590</f>
        <v>-1.4457166299999997</v>
      </c>
      <c r="R590" s="73" t="s">
        <v>30</v>
      </c>
      <c r="S590" s="93">
        <f t="shared" si="495"/>
        <v>-5.6328061203169008E-2</v>
      </c>
      <c r="T590" s="95" t="s">
        <v>30</v>
      </c>
    </row>
    <row r="591" spans="1:20" ht="63" x14ac:dyDescent="0.25">
      <c r="A591" s="41" t="s">
        <v>1036</v>
      </c>
      <c r="B591" s="54" t="s">
        <v>1039</v>
      </c>
      <c r="C591" s="41" t="s">
        <v>1040</v>
      </c>
      <c r="D591" s="50">
        <v>0</v>
      </c>
      <c r="E591" s="42">
        <v>33.007950000000008</v>
      </c>
      <c r="F591" s="73" t="s">
        <v>30</v>
      </c>
      <c r="G591" s="43">
        <v>0</v>
      </c>
      <c r="H591" s="73" t="s">
        <v>30</v>
      </c>
      <c r="I591" s="43">
        <f t="shared" si="601"/>
        <v>33.007950000000008</v>
      </c>
      <c r="J591" s="73" t="s">
        <v>30</v>
      </c>
      <c r="K591" s="42">
        <v>3.4620000000000002</v>
      </c>
      <c r="L591" s="73" t="s">
        <v>30</v>
      </c>
      <c r="M591" s="42">
        <v>0</v>
      </c>
      <c r="N591" s="73" t="s">
        <v>30</v>
      </c>
      <c r="O591" s="42">
        <f t="shared" si="602"/>
        <v>33.007950000000008</v>
      </c>
      <c r="P591" s="73" t="s">
        <v>30</v>
      </c>
      <c r="Q591" s="42">
        <f t="shared" si="603"/>
        <v>-3.4620000000000002</v>
      </c>
      <c r="R591" s="73" t="s">
        <v>30</v>
      </c>
      <c r="S591" s="93">
        <f t="shared" si="495"/>
        <v>-1</v>
      </c>
      <c r="T591" s="95" t="s">
        <v>1077</v>
      </c>
    </row>
    <row r="592" spans="1:20" s="31" customFormat="1" ht="31.5" x14ac:dyDescent="0.25">
      <c r="A592" s="27" t="s">
        <v>1041</v>
      </c>
      <c r="B592" s="27" t="s">
        <v>142</v>
      </c>
      <c r="C592" s="27" t="s">
        <v>29</v>
      </c>
      <c r="D592" s="35">
        <f t="shared" ref="D592:E592" si="604">D593+D594+D595+D596</f>
        <v>0</v>
      </c>
      <c r="E592" s="35">
        <f t="shared" si="604"/>
        <v>179.57935315</v>
      </c>
      <c r="F592" s="88" t="s">
        <v>30</v>
      </c>
      <c r="G592" s="35">
        <f t="shared" ref="G592" si="605">G593+G594+G595+G596</f>
        <v>44.159266429999995</v>
      </c>
      <c r="H592" s="88" t="s">
        <v>30</v>
      </c>
      <c r="I592" s="35">
        <f t="shared" ref="I592" si="606">I593+I594+I595+I596</f>
        <v>135.42008672000003</v>
      </c>
      <c r="J592" s="88" t="s">
        <v>30</v>
      </c>
      <c r="K592" s="35">
        <f t="shared" ref="K592" si="607">K593+K594+K595+K596</f>
        <v>4.4818406700000004</v>
      </c>
      <c r="L592" s="88" t="s">
        <v>30</v>
      </c>
      <c r="M592" s="35">
        <f t="shared" ref="M592" si="608">M593+M594+M595+M596</f>
        <v>4.3994653700000006</v>
      </c>
      <c r="N592" s="88" t="s">
        <v>30</v>
      </c>
      <c r="O592" s="35">
        <f t="shared" ref="O592" si="609">O593+O594+O595+O596</f>
        <v>131.02062135</v>
      </c>
      <c r="P592" s="88" t="s">
        <v>30</v>
      </c>
      <c r="Q592" s="35">
        <f t="shared" ref="Q592" si="610">Q593+Q594+Q595+Q596</f>
        <v>-8.2375299999999596E-2</v>
      </c>
      <c r="R592" s="88" t="s">
        <v>30</v>
      </c>
      <c r="S592" s="92">
        <f t="shared" si="495"/>
        <v>-1.8379792158028586E-2</v>
      </c>
      <c r="T592" s="25" t="s">
        <v>30</v>
      </c>
    </row>
    <row r="593" spans="1:20" s="31" customFormat="1" ht="63" x14ac:dyDescent="0.25">
      <c r="A593" s="27" t="s">
        <v>1042</v>
      </c>
      <c r="B593" s="27" t="s">
        <v>144</v>
      </c>
      <c r="C593" s="27" t="s">
        <v>29</v>
      </c>
      <c r="D593" s="35">
        <v>0</v>
      </c>
      <c r="E593" s="35">
        <v>0</v>
      </c>
      <c r="F593" s="88" t="s">
        <v>30</v>
      </c>
      <c r="G593" s="35">
        <v>0</v>
      </c>
      <c r="H593" s="88" t="s">
        <v>30</v>
      </c>
      <c r="I593" s="35">
        <v>0</v>
      </c>
      <c r="J593" s="88" t="s">
        <v>30</v>
      </c>
      <c r="K593" s="35">
        <v>0</v>
      </c>
      <c r="L593" s="88" t="s">
        <v>30</v>
      </c>
      <c r="M593" s="35">
        <v>0</v>
      </c>
      <c r="N593" s="88" t="s">
        <v>30</v>
      </c>
      <c r="O593" s="35">
        <v>0</v>
      </c>
      <c r="P593" s="88" t="s">
        <v>30</v>
      </c>
      <c r="Q593" s="35">
        <v>0</v>
      </c>
      <c r="R593" s="88" t="s">
        <v>30</v>
      </c>
      <c r="S593" s="92">
        <v>0</v>
      </c>
      <c r="T593" s="25" t="s">
        <v>30</v>
      </c>
    </row>
    <row r="594" spans="1:20" s="31" customFormat="1" ht="47.25" x14ac:dyDescent="0.25">
      <c r="A594" s="27" t="s">
        <v>1043</v>
      </c>
      <c r="B594" s="27" t="s">
        <v>168</v>
      </c>
      <c r="C594" s="27" t="s">
        <v>29</v>
      </c>
      <c r="D594" s="35">
        <v>0</v>
      </c>
      <c r="E594" s="35">
        <v>0</v>
      </c>
      <c r="F594" s="88" t="s">
        <v>30</v>
      </c>
      <c r="G594" s="35">
        <v>0</v>
      </c>
      <c r="H594" s="88" t="s">
        <v>30</v>
      </c>
      <c r="I594" s="35">
        <v>0</v>
      </c>
      <c r="J594" s="88" t="s">
        <v>30</v>
      </c>
      <c r="K594" s="35">
        <v>0</v>
      </c>
      <c r="L594" s="88" t="s">
        <v>30</v>
      </c>
      <c r="M594" s="35">
        <v>0</v>
      </c>
      <c r="N594" s="88" t="s">
        <v>30</v>
      </c>
      <c r="O594" s="35">
        <v>0</v>
      </c>
      <c r="P594" s="88" t="s">
        <v>30</v>
      </c>
      <c r="Q594" s="35">
        <v>0</v>
      </c>
      <c r="R594" s="88" t="s">
        <v>30</v>
      </c>
      <c r="S594" s="92">
        <v>0</v>
      </c>
      <c r="T594" s="25" t="s">
        <v>30</v>
      </c>
    </row>
    <row r="595" spans="1:20" s="31" customFormat="1" ht="47.25" x14ac:dyDescent="0.25">
      <c r="A595" s="27" t="s">
        <v>1044</v>
      </c>
      <c r="B595" s="27" t="s">
        <v>170</v>
      </c>
      <c r="C595" s="27" t="s">
        <v>29</v>
      </c>
      <c r="D595" s="35">
        <v>0</v>
      </c>
      <c r="E595" s="35">
        <v>0</v>
      </c>
      <c r="F595" s="88" t="s">
        <v>30</v>
      </c>
      <c r="G595" s="35">
        <v>0</v>
      </c>
      <c r="H595" s="88" t="s">
        <v>30</v>
      </c>
      <c r="I595" s="35">
        <v>0</v>
      </c>
      <c r="J595" s="88" t="s">
        <v>30</v>
      </c>
      <c r="K595" s="35">
        <v>0</v>
      </c>
      <c r="L595" s="88" t="s">
        <v>30</v>
      </c>
      <c r="M595" s="35">
        <v>0</v>
      </c>
      <c r="N595" s="88" t="s">
        <v>30</v>
      </c>
      <c r="O595" s="35">
        <v>0</v>
      </c>
      <c r="P595" s="88" t="s">
        <v>30</v>
      </c>
      <c r="Q595" s="35">
        <v>0</v>
      </c>
      <c r="R595" s="88" t="s">
        <v>30</v>
      </c>
      <c r="S595" s="92">
        <v>0</v>
      </c>
      <c r="T595" s="25" t="s">
        <v>30</v>
      </c>
    </row>
    <row r="596" spans="1:20" s="31" customFormat="1" ht="47.25" x14ac:dyDescent="0.25">
      <c r="A596" s="27" t="s">
        <v>1045</v>
      </c>
      <c r="B596" s="27" t="s">
        <v>200</v>
      </c>
      <c r="C596" s="27" t="s">
        <v>29</v>
      </c>
      <c r="D596" s="35">
        <f>SUM(D597:D600)</f>
        <v>0</v>
      </c>
      <c r="E596" s="35">
        <f>SUM(E597:E600)</f>
        <v>179.57935315</v>
      </c>
      <c r="F596" s="88" t="s">
        <v>30</v>
      </c>
      <c r="G596" s="35">
        <f t="shared" ref="G596" si="611">SUM(G597:G600)</f>
        <v>44.159266429999995</v>
      </c>
      <c r="H596" s="88" t="s">
        <v>30</v>
      </c>
      <c r="I596" s="35">
        <f t="shared" ref="I596" si="612">SUM(I597:I600)</f>
        <v>135.42008672000003</v>
      </c>
      <c r="J596" s="88" t="s">
        <v>30</v>
      </c>
      <c r="K596" s="35">
        <f t="shared" ref="K596" si="613">SUM(K597:K600)</f>
        <v>4.4818406700000004</v>
      </c>
      <c r="L596" s="88" t="s">
        <v>30</v>
      </c>
      <c r="M596" s="35">
        <f t="shared" ref="M596" si="614">SUM(M597:M600)</f>
        <v>4.3994653700000006</v>
      </c>
      <c r="N596" s="88" t="s">
        <v>30</v>
      </c>
      <c r="O596" s="35">
        <f t="shared" ref="O596" si="615">SUM(O597:O600)</f>
        <v>131.02062135</v>
      </c>
      <c r="P596" s="88" t="s">
        <v>30</v>
      </c>
      <c r="Q596" s="35">
        <f t="shared" ref="Q596" si="616">SUM(Q597:Q600)</f>
        <v>-8.2375299999999596E-2</v>
      </c>
      <c r="R596" s="88" t="s">
        <v>30</v>
      </c>
      <c r="S596" s="92">
        <f t="shared" si="495"/>
        <v>-1.8379792158028586E-2</v>
      </c>
      <c r="T596" s="25" t="s">
        <v>30</v>
      </c>
    </row>
    <row r="597" spans="1:20" ht="63" x14ac:dyDescent="0.25">
      <c r="A597" s="41" t="s">
        <v>1045</v>
      </c>
      <c r="B597" s="54" t="s">
        <v>1046</v>
      </c>
      <c r="C597" s="41" t="s">
        <v>1047</v>
      </c>
      <c r="D597" s="50">
        <v>0</v>
      </c>
      <c r="E597" s="42">
        <v>11.375353150000002</v>
      </c>
      <c r="F597" s="73" t="s">
        <v>30</v>
      </c>
      <c r="G597" s="43">
        <v>11.185512480000002</v>
      </c>
      <c r="H597" s="73" t="s">
        <v>30</v>
      </c>
      <c r="I597" s="43">
        <f t="shared" ref="I597:I600" si="617">E597-G597</f>
        <v>0.1898406700000006</v>
      </c>
      <c r="J597" s="73" t="s">
        <v>30</v>
      </c>
      <c r="K597" s="42">
        <v>0.18984066999999999</v>
      </c>
      <c r="L597" s="73" t="s">
        <v>30</v>
      </c>
      <c r="M597" s="42">
        <v>0.18984067000000002</v>
      </c>
      <c r="N597" s="73" t="s">
        <v>30</v>
      </c>
      <c r="O597" s="42">
        <f t="shared" ref="O597:O600" si="618">I597-M597</f>
        <v>5.8286708792820718E-16</v>
      </c>
      <c r="P597" s="73" t="s">
        <v>30</v>
      </c>
      <c r="Q597" s="42">
        <f t="shared" ref="Q597:Q600" si="619">M597-K597</f>
        <v>0</v>
      </c>
      <c r="R597" s="73" t="s">
        <v>30</v>
      </c>
      <c r="S597" s="93">
        <f t="shared" ref="S597:S618" si="620">Q597/K597</f>
        <v>0</v>
      </c>
      <c r="T597" s="95" t="s">
        <v>30</v>
      </c>
    </row>
    <row r="598" spans="1:20" ht="63" x14ac:dyDescent="0.25">
      <c r="A598" s="41" t="s">
        <v>1045</v>
      </c>
      <c r="B598" s="54" t="s">
        <v>1048</v>
      </c>
      <c r="C598" s="41" t="s">
        <v>1049</v>
      </c>
      <c r="D598" s="42">
        <v>0</v>
      </c>
      <c r="E598" s="42">
        <v>63.988</v>
      </c>
      <c r="F598" s="73" t="s">
        <v>30</v>
      </c>
      <c r="G598" s="43">
        <v>20.932541379999996</v>
      </c>
      <c r="H598" s="73" t="s">
        <v>30</v>
      </c>
      <c r="I598" s="43">
        <f t="shared" si="617"/>
        <v>43.055458620000003</v>
      </c>
      <c r="J598" s="73" t="s">
        <v>30</v>
      </c>
      <c r="K598" s="42">
        <v>3</v>
      </c>
      <c r="L598" s="73" t="s">
        <v>30</v>
      </c>
      <c r="M598" s="42">
        <v>2.9172825700000002</v>
      </c>
      <c r="N598" s="73" t="s">
        <v>30</v>
      </c>
      <c r="O598" s="42">
        <f t="shared" si="618"/>
        <v>40.138176050000006</v>
      </c>
      <c r="P598" s="73" t="s">
        <v>30</v>
      </c>
      <c r="Q598" s="42">
        <f t="shared" si="619"/>
        <v>-8.2717429999999759E-2</v>
      </c>
      <c r="R598" s="73" t="s">
        <v>30</v>
      </c>
      <c r="S598" s="93">
        <f t="shared" si="620"/>
        <v>-2.7572476666666585E-2</v>
      </c>
      <c r="T598" s="95" t="s">
        <v>30</v>
      </c>
    </row>
    <row r="599" spans="1:20" ht="47.25" x14ac:dyDescent="0.25">
      <c r="A599" s="41" t="s">
        <v>1045</v>
      </c>
      <c r="B599" s="54" t="s">
        <v>1050</v>
      </c>
      <c r="C599" s="41" t="s">
        <v>1051</v>
      </c>
      <c r="D599" s="50">
        <v>0</v>
      </c>
      <c r="E599" s="42">
        <v>34.781000000000006</v>
      </c>
      <c r="F599" s="73" t="s">
        <v>30</v>
      </c>
      <c r="G599" s="43">
        <v>0</v>
      </c>
      <c r="H599" s="73" t="s">
        <v>30</v>
      </c>
      <c r="I599" s="43">
        <f t="shared" si="617"/>
        <v>34.781000000000006</v>
      </c>
      <c r="J599" s="73" t="s">
        <v>30</v>
      </c>
      <c r="K599" s="42">
        <v>1.292</v>
      </c>
      <c r="L599" s="73" t="s">
        <v>30</v>
      </c>
      <c r="M599" s="42">
        <v>1.2923421300000002</v>
      </c>
      <c r="N599" s="73" t="s">
        <v>30</v>
      </c>
      <c r="O599" s="42">
        <f t="shared" si="618"/>
        <v>33.488657870000004</v>
      </c>
      <c r="P599" s="73" t="s">
        <v>30</v>
      </c>
      <c r="Q599" s="42">
        <f t="shared" si="619"/>
        <v>3.4213000000016258E-4</v>
      </c>
      <c r="R599" s="73" t="s">
        <v>30</v>
      </c>
      <c r="S599" s="93">
        <f t="shared" si="620"/>
        <v>2.6480650154811345E-4</v>
      </c>
      <c r="T599" s="95" t="s">
        <v>30</v>
      </c>
    </row>
    <row r="600" spans="1:20" ht="47.25" x14ac:dyDescent="0.25">
      <c r="A600" s="41" t="s">
        <v>1045</v>
      </c>
      <c r="B600" s="54" t="s">
        <v>1052</v>
      </c>
      <c r="C600" s="41" t="s">
        <v>1053</v>
      </c>
      <c r="D600" s="50">
        <v>0</v>
      </c>
      <c r="E600" s="50">
        <v>69.435000000000002</v>
      </c>
      <c r="F600" s="73" t="s">
        <v>30</v>
      </c>
      <c r="G600" s="50">
        <v>12.041212569999999</v>
      </c>
      <c r="H600" s="73" t="s">
        <v>30</v>
      </c>
      <c r="I600" s="43">
        <f t="shared" si="617"/>
        <v>57.393787430000003</v>
      </c>
      <c r="J600" s="73" t="s">
        <v>30</v>
      </c>
      <c r="K600" s="42">
        <v>0</v>
      </c>
      <c r="L600" s="73" t="s">
        <v>30</v>
      </c>
      <c r="M600" s="42">
        <v>0</v>
      </c>
      <c r="N600" s="73" t="s">
        <v>30</v>
      </c>
      <c r="O600" s="42">
        <f t="shared" si="618"/>
        <v>57.393787430000003</v>
      </c>
      <c r="P600" s="73" t="s">
        <v>30</v>
      </c>
      <c r="Q600" s="42">
        <f t="shared" si="619"/>
        <v>0</v>
      </c>
      <c r="R600" s="73" t="s">
        <v>30</v>
      </c>
      <c r="S600" s="93">
        <v>0</v>
      </c>
      <c r="T600" s="95" t="s">
        <v>30</v>
      </c>
    </row>
    <row r="601" spans="1:20" s="31" customFormat="1" ht="63" x14ac:dyDescent="0.25">
      <c r="A601" s="27" t="s">
        <v>1054</v>
      </c>
      <c r="B601" s="27" t="s">
        <v>232</v>
      </c>
      <c r="C601" s="27" t="s">
        <v>29</v>
      </c>
      <c r="D601" s="35">
        <v>0</v>
      </c>
      <c r="E601" s="35">
        <v>0</v>
      </c>
      <c r="F601" s="88" t="s">
        <v>30</v>
      </c>
      <c r="G601" s="35">
        <v>0</v>
      </c>
      <c r="H601" s="88" t="s">
        <v>30</v>
      </c>
      <c r="I601" s="35">
        <v>0</v>
      </c>
      <c r="J601" s="88" t="s">
        <v>30</v>
      </c>
      <c r="K601" s="35">
        <v>0</v>
      </c>
      <c r="L601" s="88" t="s">
        <v>30</v>
      </c>
      <c r="M601" s="35">
        <v>0</v>
      </c>
      <c r="N601" s="88" t="s">
        <v>30</v>
      </c>
      <c r="O601" s="35">
        <v>0</v>
      </c>
      <c r="P601" s="88" t="s">
        <v>30</v>
      </c>
      <c r="Q601" s="35">
        <v>0</v>
      </c>
      <c r="R601" s="88" t="s">
        <v>30</v>
      </c>
      <c r="S601" s="92">
        <v>0</v>
      </c>
      <c r="T601" s="25" t="s">
        <v>30</v>
      </c>
    </row>
    <row r="602" spans="1:20" s="31" customFormat="1" ht="31.5" x14ac:dyDescent="0.25">
      <c r="A602" s="27" t="s">
        <v>1055</v>
      </c>
      <c r="B602" s="27" t="s">
        <v>242</v>
      </c>
      <c r="C602" s="27" t="s">
        <v>29</v>
      </c>
      <c r="D602" s="35">
        <v>0</v>
      </c>
      <c r="E602" s="35">
        <v>0</v>
      </c>
      <c r="F602" s="88" t="s">
        <v>30</v>
      </c>
      <c r="G602" s="35">
        <v>0</v>
      </c>
      <c r="H602" s="88" t="s">
        <v>30</v>
      </c>
      <c r="I602" s="35">
        <v>0</v>
      </c>
      <c r="J602" s="88" t="s">
        <v>30</v>
      </c>
      <c r="K602" s="35">
        <v>0</v>
      </c>
      <c r="L602" s="88" t="s">
        <v>30</v>
      </c>
      <c r="M602" s="35">
        <v>0</v>
      </c>
      <c r="N602" s="88" t="s">
        <v>30</v>
      </c>
      <c r="O602" s="35">
        <v>0</v>
      </c>
      <c r="P602" s="88" t="s">
        <v>30</v>
      </c>
      <c r="Q602" s="35">
        <v>0</v>
      </c>
      <c r="R602" s="88" t="s">
        <v>30</v>
      </c>
      <c r="S602" s="92">
        <v>0</v>
      </c>
      <c r="T602" s="25" t="s">
        <v>30</v>
      </c>
    </row>
    <row r="603" spans="1:20" s="31" customFormat="1" ht="63" x14ac:dyDescent="0.25">
      <c r="A603" s="27" t="s">
        <v>1056</v>
      </c>
      <c r="B603" s="27" t="s">
        <v>236</v>
      </c>
      <c r="C603" s="27" t="s">
        <v>29</v>
      </c>
      <c r="D603" s="35">
        <v>0</v>
      </c>
      <c r="E603" s="35">
        <v>0</v>
      </c>
      <c r="F603" s="88" t="s">
        <v>30</v>
      </c>
      <c r="G603" s="35">
        <v>0</v>
      </c>
      <c r="H603" s="88" t="s">
        <v>30</v>
      </c>
      <c r="I603" s="35">
        <v>0</v>
      </c>
      <c r="J603" s="88" t="s">
        <v>30</v>
      </c>
      <c r="K603" s="35">
        <v>0</v>
      </c>
      <c r="L603" s="88" t="s">
        <v>30</v>
      </c>
      <c r="M603" s="35">
        <v>0</v>
      </c>
      <c r="N603" s="88" t="s">
        <v>30</v>
      </c>
      <c r="O603" s="35">
        <v>0</v>
      </c>
      <c r="P603" s="88" t="s">
        <v>30</v>
      </c>
      <c r="Q603" s="35">
        <v>0</v>
      </c>
      <c r="R603" s="88" t="s">
        <v>30</v>
      </c>
      <c r="S603" s="92">
        <v>0</v>
      </c>
      <c r="T603" s="25" t="s">
        <v>30</v>
      </c>
    </row>
    <row r="604" spans="1:20" s="31" customFormat="1" ht="63" x14ac:dyDescent="0.25">
      <c r="A604" s="27" t="s">
        <v>1057</v>
      </c>
      <c r="B604" s="27" t="s">
        <v>238</v>
      </c>
      <c r="C604" s="27" t="s">
        <v>29</v>
      </c>
      <c r="D604" s="35">
        <v>0</v>
      </c>
      <c r="E604" s="35">
        <v>0</v>
      </c>
      <c r="F604" s="88" t="s">
        <v>30</v>
      </c>
      <c r="G604" s="35">
        <v>0</v>
      </c>
      <c r="H604" s="88" t="s">
        <v>30</v>
      </c>
      <c r="I604" s="35">
        <v>0</v>
      </c>
      <c r="J604" s="88" t="s">
        <v>30</v>
      </c>
      <c r="K604" s="35">
        <v>0</v>
      </c>
      <c r="L604" s="88" t="s">
        <v>30</v>
      </c>
      <c r="M604" s="35">
        <v>0</v>
      </c>
      <c r="N604" s="88" t="s">
        <v>30</v>
      </c>
      <c r="O604" s="35">
        <v>0</v>
      </c>
      <c r="P604" s="88" t="s">
        <v>30</v>
      </c>
      <c r="Q604" s="35">
        <v>0</v>
      </c>
      <c r="R604" s="88" t="s">
        <v>30</v>
      </c>
      <c r="S604" s="92">
        <v>0</v>
      </c>
      <c r="T604" s="25" t="s">
        <v>30</v>
      </c>
    </row>
    <row r="605" spans="1:20" s="31" customFormat="1" ht="31.5" x14ac:dyDescent="0.25">
      <c r="A605" s="27" t="s">
        <v>1058</v>
      </c>
      <c r="B605" s="27" t="s">
        <v>242</v>
      </c>
      <c r="C605" s="27" t="s">
        <v>29</v>
      </c>
      <c r="D605" s="35">
        <v>0</v>
      </c>
      <c r="E605" s="35">
        <v>0</v>
      </c>
      <c r="F605" s="88" t="s">
        <v>30</v>
      </c>
      <c r="G605" s="35">
        <v>0</v>
      </c>
      <c r="H605" s="88" t="s">
        <v>30</v>
      </c>
      <c r="I605" s="35">
        <v>0</v>
      </c>
      <c r="J605" s="88" t="s">
        <v>30</v>
      </c>
      <c r="K605" s="35">
        <v>0</v>
      </c>
      <c r="L605" s="88" t="s">
        <v>30</v>
      </c>
      <c r="M605" s="35">
        <v>0</v>
      </c>
      <c r="N605" s="88" t="s">
        <v>30</v>
      </c>
      <c r="O605" s="35">
        <v>0</v>
      </c>
      <c r="P605" s="88" t="s">
        <v>30</v>
      </c>
      <c r="Q605" s="35">
        <v>0</v>
      </c>
      <c r="R605" s="88" t="s">
        <v>30</v>
      </c>
      <c r="S605" s="92">
        <v>0</v>
      </c>
      <c r="T605" s="25" t="s">
        <v>30</v>
      </c>
    </row>
    <row r="606" spans="1:20" s="31" customFormat="1" ht="63" x14ac:dyDescent="0.25">
      <c r="A606" s="27" t="s">
        <v>1059</v>
      </c>
      <c r="B606" s="27" t="s">
        <v>236</v>
      </c>
      <c r="C606" s="27" t="s">
        <v>29</v>
      </c>
      <c r="D606" s="35">
        <v>0</v>
      </c>
      <c r="E606" s="35">
        <v>0</v>
      </c>
      <c r="F606" s="88" t="s">
        <v>30</v>
      </c>
      <c r="G606" s="35">
        <v>0</v>
      </c>
      <c r="H606" s="88" t="s">
        <v>30</v>
      </c>
      <c r="I606" s="35">
        <v>0</v>
      </c>
      <c r="J606" s="88" t="s">
        <v>30</v>
      </c>
      <c r="K606" s="35">
        <v>0</v>
      </c>
      <c r="L606" s="88" t="s">
        <v>30</v>
      </c>
      <c r="M606" s="35">
        <v>0</v>
      </c>
      <c r="N606" s="88" t="s">
        <v>30</v>
      </c>
      <c r="O606" s="35">
        <v>0</v>
      </c>
      <c r="P606" s="88" t="s">
        <v>30</v>
      </c>
      <c r="Q606" s="35">
        <v>0</v>
      </c>
      <c r="R606" s="88" t="s">
        <v>30</v>
      </c>
      <c r="S606" s="92">
        <v>0</v>
      </c>
      <c r="T606" s="25" t="s">
        <v>30</v>
      </c>
    </row>
    <row r="607" spans="1:20" s="31" customFormat="1" ht="63" x14ac:dyDescent="0.25">
      <c r="A607" s="27" t="s">
        <v>1060</v>
      </c>
      <c r="B607" s="27" t="s">
        <v>238</v>
      </c>
      <c r="C607" s="27" t="s">
        <v>29</v>
      </c>
      <c r="D607" s="35">
        <v>0</v>
      </c>
      <c r="E607" s="35">
        <v>0</v>
      </c>
      <c r="F607" s="88" t="s">
        <v>30</v>
      </c>
      <c r="G607" s="35">
        <v>0</v>
      </c>
      <c r="H607" s="88" t="s">
        <v>30</v>
      </c>
      <c r="I607" s="35">
        <v>0</v>
      </c>
      <c r="J607" s="88" t="s">
        <v>30</v>
      </c>
      <c r="K607" s="35">
        <v>0</v>
      </c>
      <c r="L607" s="88" t="s">
        <v>30</v>
      </c>
      <c r="M607" s="35">
        <v>0</v>
      </c>
      <c r="N607" s="88" t="s">
        <v>30</v>
      </c>
      <c r="O607" s="35">
        <v>0</v>
      </c>
      <c r="P607" s="88" t="s">
        <v>30</v>
      </c>
      <c r="Q607" s="35">
        <v>0</v>
      </c>
      <c r="R607" s="88" t="s">
        <v>30</v>
      </c>
      <c r="S607" s="92">
        <v>0</v>
      </c>
      <c r="T607" s="25" t="s">
        <v>30</v>
      </c>
    </row>
    <row r="608" spans="1:20" s="31" customFormat="1" ht="31.5" x14ac:dyDescent="0.25">
      <c r="A608" s="27" t="s">
        <v>1061</v>
      </c>
      <c r="B608" s="27" t="s">
        <v>246</v>
      </c>
      <c r="C608" s="27" t="s">
        <v>29</v>
      </c>
      <c r="D608" s="35">
        <f t="shared" ref="D608:E608" si="621">SUM(D609,D610,D611,D612)</f>
        <v>0</v>
      </c>
      <c r="E608" s="35">
        <f t="shared" si="621"/>
        <v>0</v>
      </c>
      <c r="F608" s="88" t="s">
        <v>30</v>
      </c>
      <c r="G608" s="35">
        <f t="shared" ref="G608" si="622">SUM(G609,G610,G611,G612)</f>
        <v>0</v>
      </c>
      <c r="H608" s="88" t="s">
        <v>30</v>
      </c>
      <c r="I608" s="35">
        <f t="shared" ref="I608" si="623">SUM(I609,I610,I611,I612)</f>
        <v>0</v>
      </c>
      <c r="J608" s="88" t="s">
        <v>30</v>
      </c>
      <c r="K608" s="35">
        <f t="shared" ref="K608" si="624">SUM(K609,K610,K611,K612)</f>
        <v>0</v>
      </c>
      <c r="L608" s="88" t="s">
        <v>30</v>
      </c>
      <c r="M608" s="35">
        <f t="shared" ref="M608" si="625">SUM(M609,M610,M611,M612)</f>
        <v>0</v>
      </c>
      <c r="N608" s="88" t="s">
        <v>30</v>
      </c>
      <c r="O608" s="35">
        <f t="shared" ref="O608" si="626">SUM(O609,O610,O611,O612)</f>
        <v>0</v>
      </c>
      <c r="P608" s="88" t="s">
        <v>30</v>
      </c>
      <c r="Q608" s="35">
        <f t="shared" ref="Q608" si="627">SUM(Q609,Q610,Q611,Q612)</f>
        <v>0</v>
      </c>
      <c r="R608" s="88" t="s">
        <v>30</v>
      </c>
      <c r="S608" s="92">
        <v>0</v>
      </c>
      <c r="T608" s="25" t="s">
        <v>30</v>
      </c>
    </row>
    <row r="609" spans="1:20" s="31" customFormat="1" ht="47.25" x14ac:dyDescent="0.25">
      <c r="A609" s="27" t="s">
        <v>1062</v>
      </c>
      <c r="B609" s="27" t="s">
        <v>248</v>
      </c>
      <c r="C609" s="27" t="s">
        <v>29</v>
      </c>
      <c r="D609" s="35">
        <v>0</v>
      </c>
      <c r="E609" s="35">
        <v>0</v>
      </c>
      <c r="F609" s="88" t="s">
        <v>30</v>
      </c>
      <c r="G609" s="35">
        <v>0</v>
      </c>
      <c r="H609" s="88" t="s">
        <v>30</v>
      </c>
      <c r="I609" s="35">
        <v>0</v>
      </c>
      <c r="J609" s="88" t="s">
        <v>30</v>
      </c>
      <c r="K609" s="35">
        <v>0</v>
      </c>
      <c r="L609" s="88" t="s">
        <v>30</v>
      </c>
      <c r="M609" s="35">
        <v>0</v>
      </c>
      <c r="N609" s="88" t="s">
        <v>30</v>
      </c>
      <c r="O609" s="35">
        <v>0</v>
      </c>
      <c r="P609" s="88" t="s">
        <v>30</v>
      </c>
      <c r="Q609" s="35">
        <v>0</v>
      </c>
      <c r="R609" s="88" t="s">
        <v>30</v>
      </c>
      <c r="S609" s="92">
        <v>0</v>
      </c>
      <c r="T609" s="25" t="s">
        <v>30</v>
      </c>
    </row>
    <row r="610" spans="1:20" s="31" customFormat="1" ht="31.5" x14ac:dyDescent="0.25">
      <c r="A610" s="27" t="s">
        <v>1063</v>
      </c>
      <c r="B610" s="27" t="s">
        <v>250</v>
      </c>
      <c r="C610" s="27" t="s">
        <v>29</v>
      </c>
      <c r="D610" s="35">
        <v>0</v>
      </c>
      <c r="E610" s="35">
        <v>0</v>
      </c>
      <c r="F610" s="88" t="s">
        <v>30</v>
      </c>
      <c r="G610" s="35">
        <v>0</v>
      </c>
      <c r="H610" s="88" t="s">
        <v>30</v>
      </c>
      <c r="I610" s="35">
        <v>0</v>
      </c>
      <c r="J610" s="88" t="s">
        <v>30</v>
      </c>
      <c r="K610" s="35">
        <v>0</v>
      </c>
      <c r="L610" s="88" t="s">
        <v>30</v>
      </c>
      <c r="M610" s="35">
        <v>0</v>
      </c>
      <c r="N610" s="88" t="s">
        <v>30</v>
      </c>
      <c r="O610" s="35">
        <v>0</v>
      </c>
      <c r="P610" s="88" t="s">
        <v>30</v>
      </c>
      <c r="Q610" s="35">
        <v>0</v>
      </c>
      <c r="R610" s="88" t="s">
        <v>30</v>
      </c>
      <c r="S610" s="92">
        <v>0</v>
      </c>
      <c r="T610" s="25" t="s">
        <v>30</v>
      </c>
    </row>
    <row r="611" spans="1:20" s="31" customFormat="1" ht="31.5" x14ac:dyDescent="0.25">
      <c r="A611" s="27" t="s">
        <v>1064</v>
      </c>
      <c r="B611" s="27" t="s">
        <v>254</v>
      </c>
      <c r="C611" s="27" t="s">
        <v>29</v>
      </c>
      <c r="D611" s="35">
        <v>0</v>
      </c>
      <c r="E611" s="35">
        <v>0</v>
      </c>
      <c r="F611" s="88" t="s">
        <v>30</v>
      </c>
      <c r="G611" s="35">
        <v>0</v>
      </c>
      <c r="H611" s="88" t="s">
        <v>30</v>
      </c>
      <c r="I611" s="35">
        <v>0</v>
      </c>
      <c r="J611" s="88" t="s">
        <v>30</v>
      </c>
      <c r="K611" s="35">
        <v>0</v>
      </c>
      <c r="L611" s="88" t="s">
        <v>30</v>
      </c>
      <c r="M611" s="35">
        <v>0</v>
      </c>
      <c r="N611" s="88" t="s">
        <v>30</v>
      </c>
      <c r="O611" s="35">
        <v>0</v>
      </c>
      <c r="P611" s="88" t="s">
        <v>30</v>
      </c>
      <c r="Q611" s="35">
        <v>0</v>
      </c>
      <c r="R611" s="88" t="s">
        <v>30</v>
      </c>
      <c r="S611" s="92">
        <v>0</v>
      </c>
      <c r="T611" s="25" t="s">
        <v>30</v>
      </c>
    </row>
    <row r="612" spans="1:20" s="31" customFormat="1" ht="31.5" x14ac:dyDescent="0.25">
      <c r="A612" s="27" t="s">
        <v>1065</v>
      </c>
      <c r="B612" s="27" t="s">
        <v>260</v>
      </c>
      <c r="C612" s="27" t="s">
        <v>29</v>
      </c>
      <c r="D612" s="35">
        <v>0</v>
      </c>
      <c r="E612" s="35">
        <v>0</v>
      </c>
      <c r="F612" s="88" t="s">
        <v>30</v>
      </c>
      <c r="G612" s="35">
        <v>0</v>
      </c>
      <c r="H612" s="88" t="s">
        <v>30</v>
      </c>
      <c r="I612" s="35">
        <v>0</v>
      </c>
      <c r="J612" s="88" t="s">
        <v>30</v>
      </c>
      <c r="K612" s="35">
        <v>0</v>
      </c>
      <c r="L612" s="88" t="s">
        <v>30</v>
      </c>
      <c r="M612" s="35">
        <v>0</v>
      </c>
      <c r="N612" s="88" t="s">
        <v>30</v>
      </c>
      <c r="O612" s="35">
        <v>0</v>
      </c>
      <c r="P612" s="88" t="s">
        <v>30</v>
      </c>
      <c r="Q612" s="35">
        <v>0</v>
      </c>
      <c r="R612" s="88" t="s">
        <v>30</v>
      </c>
      <c r="S612" s="92">
        <v>0</v>
      </c>
      <c r="T612" s="25" t="s">
        <v>30</v>
      </c>
    </row>
    <row r="613" spans="1:20" s="31" customFormat="1" ht="47.25" x14ac:dyDescent="0.25">
      <c r="A613" s="27" t="s">
        <v>1066</v>
      </c>
      <c r="B613" s="27" t="s">
        <v>276</v>
      </c>
      <c r="C613" s="27" t="s">
        <v>29</v>
      </c>
      <c r="D613" s="35">
        <v>0</v>
      </c>
      <c r="E613" s="35">
        <v>0</v>
      </c>
      <c r="F613" s="88" t="s">
        <v>30</v>
      </c>
      <c r="G613" s="35">
        <v>0</v>
      </c>
      <c r="H613" s="88" t="s">
        <v>30</v>
      </c>
      <c r="I613" s="35">
        <v>0</v>
      </c>
      <c r="J613" s="88" t="s">
        <v>30</v>
      </c>
      <c r="K613" s="35">
        <v>0</v>
      </c>
      <c r="L613" s="88" t="s">
        <v>30</v>
      </c>
      <c r="M613" s="35">
        <v>0</v>
      </c>
      <c r="N613" s="88" t="s">
        <v>30</v>
      </c>
      <c r="O613" s="35">
        <v>0</v>
      </c>
      <c r="P613" s="88" t="s">
        <v>30</v>
      </c>
      <c r="Q613" s="35">
        <v>0</v>
      </c>
      <c r="R613" s="88" t="s">
        <v>30</v>
      </c>
      <c r="S613" s="92">
        <v>0</v>
      </c>
      <c r="T613" s="25" t="s">
        <v>30</v>
      </c>
    </row>
    <row r="614" spans="1:20" s="31" customFormat="1" ht="31.5" x14ac:dyDescent="0.25">
      <c r="A614" s="27" t="s">
        <v>1067</v>
      </c>
      <c r="B614" s="27" t="s">
        <v>278</v>
      </c>
      <c r="C614" s="27" t="s">
        <v>29</v>
      </c>
      <c r="D614" s="35">
        <f t="shared" ref="D614:E614" si="628">SUM(D615:D618,)</f>
        <v>0</v>
      </c>
      <c r="E614" s="35">
        <f t="shared" si="628"/>
        <v>15.32286957</v>
      </c>
      <c r="F614" s="88" t="s">
        <v>30</v>
      </c>
      <c r="G614" s="35">
        <f t="shared" ref="G614" si="629">SUM(G615:G618,)</f>
        <v>0.43033920000000003</v>
      </c>
      <c r="H614" s="88" t="s">
        <v>30</v>
      </c>
      <c r="I614" s="35">
        <f t="shared" ref="I614" si="630">SUM(I615:I618,)</f>
        <v>14.892530369999999</v>
      </c>
      <c r="J614" s="88" t="s">
        <v>30</v>
      </c>
      <c r="K614" s="35">
        <f t="shared" ref="K614" si="631">SUM(K615:K618,)</f>
        <v>7.3925303700000002</v>
      </c>
      <c r="L614" s="88" t="s">
        <v>30</v>
      </c>
      <c r="M614" s="35">
        <f t="shared" ref="M614" si="632">SUM(M615:M618,)</f>
        <v>6.8905324100000005</v>
      </c>
      <c r="N614" s="88" t="s">
        <v>30</v>
      </c>
      <c r="O614" s="35">
        <f t="shared" ref="O614" si="633">SUM(O615:O618,)</f>
        <v>8.0019979600000006</v>
      </c>
      <c r="P614" s="88" t="s">
        <v>30</v>
      </c>
      <c r="Q614" s="35">
        <f t="shared" ref="Q614" si="634">SUM(Q615:Q618,)</f>
        <v>-0.50199795999999997</v>
      </c>
      <c r="R614" s="88" t="s">
        <v>30</v>
      </c>
      <c r="S614" s="92">
        <f t="shared" si="620"/>
        <v>-6.7906107229154328E-2</v>
      </c>
      <c r="T614" s="25" t="s">
        <v>30</v>
      </c>
    </row>
    <row r="615" spans="1:20" ht="47.25" x14ac:dyDescent="0.25">
      <c r="A615" s="90" t="s">
        <v>1067</v>
      </c>
      <c r="B615" s="56" t="s">
        <v>1068</v>
      </c>
      <c r="C615" s="57" t="s">
        <v>1069</v>
      </c>
      <c r="D615" s="43">
        <v>0</v>
      </c>
      <c r="E615" s="43">
        <v>0.43033920000000003</v>
      </c>
      <c r="F615" s="73" t="s">
        <v>30</v>
      </c>
      <c r="G615" s="43">
        <v>0.43033920000000003</v>
      </c>
      <c r="H615" s="73" t="s">
        <v>30</v>
      </c>
      <c r="I615" s="43">
        <f t="shared" ref="I615:I618" si="635">E615-G615</f>
        <v>0</v>
      </c>
      <c r="J615" s="73" t="s">
        <v>30</v>
      </c>
      <c r="K615" s="42">
        <v>0</v>
      </c>
      <c r="L615" s="73" t="s">
        <v>30</v>
      </c>
      <c r="M615" s="42">
        <v>0</v>
      </c>
      <c r="N615" s="73" t="s">
        <v>30</v>
      </c>
      <c r="O615" s="42">
        <f t="shared" ref="O615:O618" si="636">I615-M615</f>
        <v>0</v>
      </c>
      <c r="P615" s="73" t="s">
        <v>30</v>
      </c>
      <c r="Q615" s="42">
        <f t="shared" ref="Q615:Q618" si="637">M615-K615</f>
        <v>0</v>
      </c>
      <c r="R615" s="73" t="s">
        <v>30</v>
      </c>
      <c r="S615" s="93">
        <v>0</v>
      </c>
      <c r="T615" s="95" t="s">
        <v>30</v>
      </c>
    </row>
    <row r="616" spans="1:20" ht="31.5" x14ac:dyDescent="0.25">
      <c r="A616" s="41" t="s">
        <v>1067</v>
      </c>
      <c r="B616" s="54" t="s">
        <v>1070</v>
      </c>
      <c r="C616" s="41" t="s">
        <v>1071</v>
      </c>
      <c r="D616" s="43">
        <v>0</v>
      </c>
      <c r="E616" s="43">
        <v>14.5</v>
      </c>
      <c r="F616" s="73" t="s">
        <v>30</v>
      </c>
      <c r="G616" s="43">
        <v>0</v>
      </c>
      <c r="H616" s="73" t="s">
        <v>30</v>
      </c>
      <c r="I616" s="43">
        <f t="shared" si="635"/>
        <v>14.5</v>
      </c>
      <c r="J616" s="73" t="s">
        <v>30</v>
      </c>
      <c r="K616" s="42">
        <v>7</v>
      </c>
      <c r="L616" s="73" t="s">
        <v>30</v>
      </c>
      <c r="M616" s="42">
        <v>6.5</v>
      </c>
      <c r="N616" s="73" t="s">
        <v>30</v>
      </c>
      <c r="O616" s="42">
        <f t="shared" si="636"/>
        <v>8</v>
      </c>
      <c r="P616" s="73" t="s">
        <v>30</v>
      </c>
      <c r="Q616" s="42">
        <f t="shared" si="637"/>
        <v>-0.5</v>
      </c>
      <c r="R616" s="73" t="s">
        <v>30</v>
      </c>
      <c r="S616" s="93">
        <f t="shared" si="620"/>
        <v>-7.1428571428571425E-2</v>
      </c>
      <c r="T616" s="95" t="s">
        <v>30</v>
      </c>
    </row>
    <row r="617" spans="1:20" ht="63" x14ac:dyDescent="0.25">
      <c r="A617" s="41" t="s">
        <v>1067</v>
      </c>
      <c r="B617" s="54" t="s">
        <v>1072</v>
      </c>
      <c r="C617" s="41" t="s">
        <v>1073</v>
      </c>
      <c r="D617" s="43">
        <v>0</v>
      </c>
      <c r="E617" s="43">
        <v>0.11987783</v>
      </c>
      <c r="F617" s="73" t="s">
        <v>30</v>
      </c>
      <c r="G617" s="43">
        <v>0</v>
      </c>
      <c r="H617" s="73" t="s">
        <v>30</v>
      </c>
      <c r="I617" s="43">
        <f t="shared" si="635"/>
        <v>0.11987783</v>
      </c>
      <c r="J617" s="73" t="s">
        <v>30</v>
      </c>
      <c r="K617" s="42">
        <v>0.11987783</v>
      </c>
      <c r="L617" s="73" t="s">
        <v>30</v>
      </c>
      <c r="M617" s="42">
        <v>0.11787987</v>
      </c>
      <c r="N617" s="73" t="s">
        <v>30</v>
      </c>
      <c r="O617" s="42">
        <f t="shared" si="636"/>
        <v>1.997960000000007E-3</v>
      </c>
      <c r="P617" s="73" t="s">
        <v>30</v>
      </c>
      <c r="Q617" s="42">
        <f t="shared" si="637"/>
        <v>-1.997960000000007E-3</v>
      </c>
      <c r="R617" s="73" t="s">
        <v>30</v>
      </c>
      <c r="S617" s="93">
        <f t="shared" si="620"/>
        <v>-1.6666634689667028E-2</v>
      </c>
      <c r="T617" s="95" t="s">
        <v>30</v>
      </c>
    </row>
    <row r="618" spans="1:20" ht="47.25" x14ac:dyDescent="0.25">
      <c r="A618" s="90" t="s">
        <v>1067</v>
      </c>
      <c r="B618" s="56" t="s">
        <v>1074</v>
      </c>
      <c r="C618" s="57" t="s">
        <v>1075</v>
      </c>
      <c r="D618" s="43">
        <v>0</v>
      </c>
      <c r="E618" s="43">
        <v>0.27265254</v>
      </c>
      <c r="F618" s="73" t="s">
        <v>30</v>
      </c>
      <c r="G618" s="43">
        <v>0</v>
      </c>
      <c r="H618" s="73" t="s">
        <v>30</v>
      </c>
      <c r="I618" s="43">
        <f t="shared" si="635"/>
        <v>0.27265254</v>
      </c>
      <c r="J618" s="73" t="s">
        <v>30</v>
      </c>
      <c r="K618" s="42">
        <v>0.27265254</v>
      </c>
      <c r="L618" s="73" t="s">
        <v>30</v>
      </c>
      <c r="M618" s="42">
        <v>0.27265254</v>
      </c>
      <c r="N618" s="73" t="s">
        <v>30</v>
      </c>
      <c r="O618" s="42">
        <f t="shared" si="636"/>
        <v>0</v>
      </c>
      <c r="P618" s="73" t="s">
        <v>30</v>
      </c>
      <c r="Q618" s="42">
        <f t="shared" si="637"/>
        <v>0</v>
      </c>
      <c r="R618" s="73" t="s">
        <v>30</v>
      </c>
      <c r="S618" s="93">
        <f t="shared" si="620"/>
        <v>0</v>
      </c>
      <c r="T618" s="95" t="s">
        <v>30</v>
      </c>
    </row>
  </sheetData>
  <mergeCells count="23">
    <mergeCell ref="N15:O17"/>
    <mergeCell ref="P15:S16"/>
    <mergeCell ref="T15:T18"/>
    <mergeCell ref="J17:K17"/>
    <mergeCell ref="L17:M17"/>
    <mergeCell ref="P17:Q17"/>
    <mergeCell ref="R17:S17"/>
    <mergeCell ref="A13:T13"/>
    <mergeCell ref="A14:T14"/>
    <mergeCell ref="A15:A18"/>
    <mergeCell ref="B15:B18"/>
    <mergeCell ref="C15:C18"/>
    <mergeCell ref="D15:D18"/>
    <mergeCell ref="E15:E18"/>
    <mergeCell ref="F15:G17"/>
    <mergeCell ref="H15:I17"/>
    <mergeCell ref="J15:M16"/>
    <mergeCell ref="A4:T4"/>
    <mergeCell ref="A5:T5"/>
    <mergeCell ref="A7:T7"/>
    <mergeCell ref="A8:T8"/>
    <mergeCell ref="A10:T10"/>
    <mergeCell ref="A12:T12"/>
  </mergeCells>
  <conditionalFormatting sqref="T20:T528 F20:F528 H20:H528 J20:J528 L20:L528 N20:N528 P20:P528 R20:R528 S117 S180:S183 S198 S289 S401 S433">
    <cfRule type="containsBlanks" dxfId="843" priority="819">
      <formula>LEN(TRIM(F20))=0</formula>
    </cfRule>
  </conditionalFormatting>
  <conditionalFormatting sqref="G32 G41:G126 G133:G143 G147:G217 G224:G228 G231:G235 G239:G246 G251 G260 G263:G290 G302 G305:G306 G308:G329 G333:G335 G339:G342 G345:G361 G364:G387 G389:G409 G422:G423 G426:G501 G516:G518 G522:G528 G533:G534 G540:G546 G557 G560 G563:G567 G582 G587 G590:G591 G597:G600">
    <cfRule type="containsBlanks" dxfId="842" priority="422">
      <formula>LEN(TRIM(G32))=0</formula>
    </cfRule>
  </conditionalFormatting>
  <conditionalFormatting sqref="G144">
    <cfRule type="containsBlanks" dxfId="841" priority="421">
      <formula>LEN(TRIM(G144))=0</formula>
    </cfRule>
  </conditionalFormatting>
  <conditionalFormatting sqref="G33:G40">
    <cfRule type="containsBlanks" dxfId="840" priority="420">
      <formula>LEN(TRIM(G33))=0</formula>
    </cfRule>
  </conditionalFormatting>
  <conditionalFormatting sqref="G130:G132">
    <cfRule type="containsBlanks" dxfId="839" priority="419">
      <formula>LEN(TRIM(G130))=0</formula>
    </cfRule>
  </conditionalFormatting>
  <conditionalFormatting sqref="G127">
    <cfRule type="containsBlanks" dxfId="838" priority="418">
      <formula>LEN(TRIM(G127))=0</formula>
    </cfRule>
  </conditionalFormatting>
  <conditionalFormatting sqref="G127">
    <cfRule type="containsBlanks" dxfId="837" priority="417">
      <formula>LEN(TRIM(G127))=0</formula>
    </cfRule>
  </conditionalFormatting>
  <conditionalFormatting sqref="G128">
    <cfRule type="containsBlanks" dxfId="836" priority="416">
      <formula>LEN(TRIM(G128))=0</formula>
    </cfRule>
  </conditionalFormatting>
  <conditionalFormatting sqref="G128">
    <cfRule type="containsBlanks" dxfId="835" priority="415">
      <formula>LEN(TRIM(G128))=0</formula>
    </cfRule>
  </conditionalFormatting>
  <conditionalFormatting sqref="G129">
    <cfRule type="containsBlanks" dxfId="834" priority="414">
      <formula>LEN(TRIM(G129))=0</formula>
    </cfRule>
  </conditionalFormatting>
  <conditionalFormatting sqref="G129">
    <cfRule type="containsBlanks" dxfId="833" priority="413">
      <formula>LEN(TRIM(G129))=0</formula>
    </cfRule>
  </conditionalFormatting>
  <conditionalFormatting sqref="G145:G146">
    <cfRule type="containsBlanks" dxfId="832" priority="412">
      <formula>LEN(TRIM(G145))=0</formula>
    </cfRule>
  </conditionalFormatting>
  <conditionalFormatting sqref="G146">
    <cfRule type="containsBlanks" dxfId="831" priority="411">
      <formula>LEN(TRIM(G146))=0</formula>
    </cfRule>
  </conditionalFormatting>
  <conditionalFormatting sqref="G218:G223">
    <cfRule type="containsBlanks" dxfId="830" priority="410">
      <formula>LEN(TRIM(G218))=0</formula>
    </cfRule>
  </conditionalFormatting>
  <conditionalFormatting sqref="G229:G230">
    <cfRule type="containsBlanks" dxfId="829" priority="409">
      <formula>LEN(TRIM(G229))=0</formula>
    </cfRule>
  </conditionalFormatting>
  <conditionalFormatting sqref="G229">
    <cfRule type="containsBlanks" dxfId="828" priority="408">
      <formula>LEN(TRIM(G229))=0</formula>
    </cfRule>
  </conditionalFormatting>
  <conditionalFormatting sqref="G236:G238">
    <cfRule type="containsBlanks" dxfId="827" priority="407">
      <formula>LEN(TRIM(G236))=0</formula>
    </cfRule>
  </conditionalFormatting>
  <conditionalFormatting sqref="G249">
    <cfRule type="containsBlanks" dxfId="826" priority="406">
      <formula>LEN(TRIM(G249))=0</formula>
    </cfRule>
  </conditionalFormatting>
  <conditionalFormatting sqref="G247:G248 G250">
    <cfRule type="containsBlanks" dxfId="825" priority="405">
      <formula>LEN(TRIM(G247))=0</formula>
    </cfRule>
  </conditionalFormatting>
  <conditionalFormatting sqref="G247">
    <cfRule type="containsBlanks" dxfId="824" priority="404">
      <formula>LEN(TRIM(G247))=0</formula>
    </cfRule>
  </conditionalFormatting>
  <conditionalFormatting sqref="G255:G259">
    <cfRule type="containsBlanks" dxfId="823" priority="403">
      <formula>LEN(TRIM(G255))=0</formula>
    </cfRule>
  </conditionalFormatting>
  <conditionalFormatting sqref="G258:G259">
    <cfRule type="containsBlanks" dxfId="822" priority="402">
      <formula>LEN(TRIM(G258))=0</formula>
    </cfRule>
  </conditionalFormatting>
  <conditionalFormatting sqref="G252:G254">
    <cfRule type="containsBlanks" dxfId="821" priority="401">
      <formula>LEN(TRIM(G252))=0</formula>
    </cfRule>
  </conditionalFormatting>
  <conditionalFormatting sqref="G261:G262">
    <cfRule type="containsBlanks" dxfId="820" priority="400">
      <formula>LEN(TRIM(G261))=0</formula>
    </cfRule>
  </conditionalFormatting>
  <conditionalFormatting sqref="G261:G262">
    <cfRule type="containsBlanks" dxfId="819" priority="399">
      <formula>LEN(TRIM(G261))=0</formula>
    </cfRule>
  </conditionalFormatting>
  <conditionalFormatting sqref="G291:G293 G296:G301">
    <cfRule type="containsBlanks" dxfId="818" priority="398">
      <formula>LEN(TRIM(G291))=0</formula>
    </cfRule>
  </conditionalFormatting>
  <conditionalFormatting sqref="G294:G295">
    <cfRule type="containsBlanks" dxfId="817" priority="397">
      <formula>LEN(TRIM(G294))=0</formula>
    </cfRule>
  </conditionalFormatting>
  <conditionalFormatting sqref="G303:G304">
    <cfRule type="containsBlanks" dxfId="816" priority="396">
      <formula>LEN(TRIM(G303))=0</formula>
    </cfRule>
  </conditionalFormatting>
  <conditionalFormatting sqref="G307">
    <cfRule type="containsBlanks" dxfId="815" priority="395">
      <formula>LEN(TRIM(G307))=0</formula>
    </cfRule>
  </conditionalFormatting>
  <conditionalFormatting sqref="G330:G332">
    <cfRule type="containsBlanks" dxfId="814" priority="394">
      <formula>LEN(TRIM(G330))=0</formula>
    </cfRule>
  </conditionalFormatting>
  <conditionalFormatting sqref="G330:G331">
    <cfRule type="containsBlanks" dxfId="813" priority="393">
      <formula>LEN(TRIM(G330))=0</formula>
    </cfRule>
  </conditionalFormatting>
  <conditionalFormatting sqref="G332">
    <cfRule type="containsBlanks" dxfId="812" priority="392">
      <formula>LEN(TRIM(G332))=0</formula>
    </cfRule>
  </conditionalFormatting>
  <conditionalFormatting sqref="G336:G338">
    <cfRule type="containsBlanks" dxfId="811" priority="391">
      <formula>LEN(TRIM(G336))=0</formula>
    </cfRule>
  </conditionalFormatting>
  <conditionalFormatting sqref="G336:G338">
    <cfRule type="containsBlanks" dxfId="810" priority="390">
      <formula>LEN(TRIM(G336))=0</formula>
    </cfRule>
  </conditionalFormatting>
  <conditionalFormatting sqref="G343:G344">
    <cfRule type="containsBlanks" dxfId="809" priority="389">
      <formula>LEN(TRIM(G343))=0</formula>
    </cfRule>
  </conditionalFormatting>
  <conditionalFormatting sqref="G343:G344">
    <cfRule type="containsBlanks" dxfId="808" priority="388">
      <formula>LEN(TRIM(G343))=0</formula>
    </cfRule>
  </conditionalFormatting>
  <conditionalFormatting sqref="G362:G363">
    <cfRule type="containsBlanks" dxfId="807" priority="387">
      <formula>LEN(TRIM(G362))=0</formula>
    </cfRule>
  </conditionalFormatting>
  <conditionalFormatting sqref="G362:G363">
    <cfRule type="containsBlanks" dxfId="806" priority="386">
      <formula>LEN(TRIM(G362))=0</formula>
    </cfRule>
  </conditionalFormatting>
  <conditionalFormatting sqref="G388">
    <cfRule type="containsBlanks" dxfId="805" priority="385">
      <formula>LEN(TRIM(G388))=0</formula>
    </cfRule>
  </conditionalFormatting>
  <conditionalFormatting sqref="G388">
    <cfRule type="containsBlanks" dxfId="804" priority="384">
      <formula>LEN(TRIM(G388))=0</formula>
    </cfRule>
  </conditionalFormatting>
  <conditionalFormatting sqref="G410:G413 G417:G421">
    <cfRule type="containsBlanks" dxfId="803" priority="383">
      <formula>LEN(TRIM(G410))=0</formula>
    </cfRule>
  </conditionalFormatting>
  <conditionalFormatting sqref="G410">
    <cfRule type="containsBlanks" dxfId="802" priority="382">
      <formula>LEN(TRIM(G410))=0</formula>
    </cfRule>
  </conditionalFormatting>
  <conditionalFormatting sqref="G411:G413">
    <cfRule type="containsBlanks" dxfId="801" priority="381">
      <formula>LEN(TRIM(G411))=0</formula>
    </cfRule>
  </conditionalFormatting>
  <conditionalFormatting sqref="G414:G416">
    <cfRule type="containsBlanks" dxfId="800" priority="380">
      <formula>LEN(TRIM(G414))=0</formula>
    </cfRule>
  </conditionalFormatting>
  <conditionalFormatting sqref="G414:G416">
    <cfRule type="containsBlanks" dxfId="799" priority="379">
      <formula>LEN(TRIM(G414))=0</formula>
    </cfRule>
  </conditionalFormatting>
  <conditionalFormatting sqref="G424:G425">
    <cfRule type="containsBlanks" dxfId="798" priority="378">
      <formula>LEN(TRIM(G424))=0</formula>
    </cfRule>
  </conditionalFormatting>
  <conditionalFormatting sqref="G502:G515">
    <cfRule type="containsBlanks" dxfId="797" priority="377">
      <formula>LEN(TRIM(G502))=0</formula>
    </cfRule>
  </conditionalFormatting>
  <conditionalFormatting sqref="G513:G514">
    <cfRule type="containsBlanks" dxfId="796" priority="376">
      <formula>LEN(TRIM(G513))=0</formula>
    </cfRule>
  </conditionalFormatting>
  <conditionalFormatting sqref="G519:G521">
    <cfRule type="containsBlanks" dxfId="795" priority="375">
      <formula>LEN(TRIM(G519))=0</formula>
    </cfRule>
  </conditionalFormatting>
  <conditionalFormatting sqref="G529:G532">
    <cfRule type="containsBlanks" dxfId="794" priority="374">
      <formula>LEN(TRIM(G529))=0</formula>
    </cfRule>
  </conditionalFormatting>
  <conditionalFormatting sqref="G535:G539">
    <cfRule type="containsBlanks" dxfId="793" priority="373">
      <formula>LEN(TRIM(G535))=0</formula>
    </cfRule>
  </conditionalFormatting>
  <conditionalFormatting sqref="G535:G539">
    <cfRule type="containsBlanks" dxfId="792" priority="372">
      <formula>LEN(TRIM(G535))=0</formula>
    </cfRule>
  </conditionalFormatting>
  <conditionalFormatting sqref="G547:G556">
    <cfRule type="containsBlanks" dxfId="791" priority="371">
      <formula>LEN(TRIM(G547))=0</formula>
    </cfRule>
  </conditionalFormatting>
  <conditionalFormatting sqref="G558:G559">
    <cfRule type="containsBlanks" dxfId="790" priority="370">
      <formula>LEN(TRIM(G558))=0</formula>
    </cfRule>
  </conditionalFormatting>
  <conditionalFormatting sqref="G561">
    <cfRule type="containsBlanks" dxfId="789" priority="369">
      <formula>LEN(TRIM(G561))=0</formula>
    </cfRule>
  </conditionalFormatting>
  <conditionalFormatting sqref="G561">
    <cfRule type="containsBlanks" dxfId="788" priority="368">
      <formula>LEN(TRIM(G561))=0</formula>
    </cfRule>
  </conditionalFormatting>
  <conditionalFormatting sqref="G568:G581">
    <cfRule type="containsBlanks" dxfId="787" priority="367">
      <formula>LEN(TRIM(G568))=0</formula>
    </cfRule>
  </conditionalFormatting>
  <conditionalFormatting sqref="G568:G581">
    <cfRule type="containsBlanks" dxfId="786" priority="366">
      <formula>LEN(TRIM(G568))=0</formula>
    </cfRule>
  </conditionalFormatting>
  <conditionalFormatting sqref="G585:G586">
    <cfRule type="containsBlanks" dxfId="785" priority="365">
      <formula>LEN(TRIM(G585))=0</formula>
    </cfRule>
  </conditionalFormatting>
  <conditionalFormatting sqref="G584">
    <cfRule type="containsBlanks" dxfId="784" priority="364">
      <formula>LEN(TRIM(G584))=0</formula>
    </cfRule>
  </conditionalFormatting>
  <conditionalFormatting sqref="D32:E32 D41:E126 D133:E143 D147:E217 D224:E228 D231:E235 D239:E246 D251:E251 D260:E260 D263:E290 D302:E302 D305:E306 D308:E329 D333:E335 D339:E342 D345:E361 D364:E387 D389:E409 D422:E423 D426:E501 D516:E518 D522:E528 D533:E534 D540:E546 D557:E557 D560:E560 D563:E567 D582:E582 D587:E587 D590:E591 D597:E600">
    <cfRule type="containsBlanks" dxfId="783" priority="818">
      <formula>LEN(TRIM(D32))=0</formula>
    </cfRule>
  </conditionalFormatting>
  <conditionalFormatting sqref="A615:B615">
    <cfRule type="containsBlanks" dxfId="782" priority="542">
      <formula>LEN(TRIM(A615))=0</formula>
    </cfRule>
  </conditionalFormatting>
  <conditionalFormatting sqref="A615:B615">
    <cfRule type="containsBlanks" dxfId="781" priority="543">
      <formula>LEN(TRIM(A615))=0</formula>
    </cfRule>
  </conditionalFormatting>
  <conditionalFormatting sqref="C615">
    <cfRule type="containsBlanks" dxfId="780" priority="541">
      <formula>LEN(TRIM(C615))=0</formula>
    </cfRule>
  </conditionalFormatting>
  <conditionalFormatting sqref="A617:B617">
    <cfRule type="containsBlanks" dxfId="779" priority="539">
      <formula>LEN(TRIM(A617))=0</formula>
    </cfRule>
  </conditionalFormatting>
  <conditionalFormatting sqref="A617:B617">
    <cfRule type="containsBlanks" dxfId="778" priority="540">
      <formula>LEN(TRIM(A617))=0</formula>
    </cfRule>
  </conditionalFormatting>
  <conditionalFormatting sqref="C617">
    <cfRule type="containsBlanks" dxfId="777" priority="538">
      <formula>LEN(TRIM(C617))=0</formula>
    </cfRule>
  </conditionalFormatting>
  <conditionalFormatting sqref="A618:B618">
    <cfRule type="containsBlanks" dxfId="776" priority="537">
      <formula>LEN(TRIM(A618))=0</formula>
    </cfRule>
  </conditionalFormatting>
  <conditionalFormatting sqref="D144:E144">
    <cfRule type="containsBlanks" dxfId="775" priority="817">
      <formula>LEN(TRIM(D144))=0</formula>
    </cfRule>
  </conditionalFormatting>
  <conditionalFormatting sqref="C224:C228">
    <cfRule type="containsBlanks" dxfId="774" priority="793">
      <formula>LEN(TRIM(C224))=0</formula>
    </cfRule>
  </conditionalFormatting>
  <conditionalFormatting sqref="A307:B307 A364:B364 A391:B391 A424:B425 A420:B421 A558:C559 A139:C141 A57:C59 A66:C66 A71:C71 A73:C73 A130:C132 A142 C142 C149:C188 C194:C198 A149:B198 A200:C200 A208:C217 A251:C251 A255:C257 A291:C293 A303:C304 A308:C315 A324:C324 A333:C335 A339:C339 A345:C345 A347:C347 A349:C361 A384:C387 A417:C419 A428:C501 A504:C511 A522:C529 A543:C543 A585:C614 A68:C69 A403:C409 A546:C556 A120:C121 A107:C116 A42:C52 A87:C89 A143:C146 A296:C301 A21:C40 C20 A531:C533 A118:C118">
    <cfRule type="containsBlanks" dxfId="773" priority="816">
      <formula>LEN(TRIM(A20))=0</formula>
    </cfRule>
  </conditionalFormatting>
  <conditionalFormatting sqref="A54:B55 A513:B514 A229:B229 A247:B247 A61:B64 A80:B84 A105:B105 A136:B136 A518:B518 A535:B539 A542:B542 A561:B562 A564:B584 A92:B103 A124:B125 A260:B260 A201:B202 A20">
    <cfRule type="containsBlanks" dxfId="772" priority="815">
      <formula>LEN(TRIM(A20))=0</formula>
    </cfRule>
  </conditionalFormatting>
  <conditionalFormatting sqref="A52:B52">
    <cfRule type="containsBlanks" dxfId="771" priority="814">
      <formula>LEN(TRIM(A52))=0</formula>
    </cfRule>
  </conditionalFormatting>
  <conditionalFormatting sqref="A52:B52">
    <cfRule type="containsBlanks" dxfId="770" priority="813">
      <formula>LEN(TRIM(A52))=0</formula>
    </cfRule>
  </conditionalFormatting>
  <conditionalFormatting sqref="A217:B217">
    <cfRule type="containsBlanks" dxfId="769" priority="812">
      <formula>LEN(TRIM(A217))=0</formula>
    </cfRule>
  </conditionalFormatting>
  <conditionalFormatting sqref="C190">
    <cfRule type="containsBlanks" dxfId="768" priority="804">
      <formula>LEN(TRIM(C190))=0</formula>
    </cfRule>
  </conditionalFormatting>
  <conditionalFormatting sqref="A75:B75">
    <cfRule type="containsBlanks" dxfId="767" priority="762">
      <formula>LEN(TRIM(A75))=0</formula>
    </cfRule>
  </conditionalFormatting>
  <conditionalFormatting sqref="C191">
    <cfRule type="containsBlanks" dxfId="766" priority="802">
      <formula>LEN(TRIM(C191))=0</formula>
    </cfRule>
  </conditionalFormatting>
  <conditionalFormatting sqref="C191">
    <cfRule type="containsBlanks" dxfId="765" priority="801">
      <formula>LEN(TRIM(C191))=0</formula>
    </cfRule>
  </conditionalFormatting>
  <conditionalFormatting sqref="C189">
    <cfRule type="containsBlanks" dxfId="764" priority="806">
      <formula>LEN(TRIM(C189))=0</formula>
    </cfRule>
  </conditionalFormatting>
  <conditionalFormatting sqref="C190">
    <cfRule type="containsBlanks" dxfId="763" priority="803">
      <formula>LEN(TRIM(C190))=0</formula>
    </cfRule>
  </conditionalFormatting>
  <conditionalFormatting sqref="C189">
    <cfRule type="containsBlanks" dxfId="762" priority="805">
      <formula>LEN(TRIM(C189))=0</formula>
    </cfRule>
  </conditionalFormatting>
  <conditionalFormatting sqref="A217:B217">
    <cfRule type="containsBlanks" dxfId="761" priority="811">
      <formula>LEN(TRIM(A217))=0</formula>
    </cfRule>
  </conditionalFormatting>
  <conditionalFormatting sqref="A229:B229 A247:B247 A307:B307 A364:B364 A391:B391 A424:B425 A420:B421 A61:B64 A80:B84 A105:B105 A136:B136 A518:B518 A535:B539 A542:B542 A561:B562 A564:B584 A54:B55 A92:B103 A124:B125 A260:B260 A513:B514 A201:B202 A20">
    <cfRule type="containsBlanks" dxfId="760" priority="810">
      <formula>LEN(TRIM(A20))=0</formula>
    </cfRule>
  </conditionalFormatting>
  <conditionalFormatting sqref="C584 C192 C229 C247 C307 C364 C391 C424:C425 C420:C421 C61:C64 C80:C84 C105 C136 C518 C535:C539 C542 C561:C562 C564:C581 C54:C55 C92:C103 C124:C125 C260 C513:C514 C201:C202">
    <cfRule type="containsBlanks" dxfId="759" priority="809">
      <formula>LEN(TRIM(C54))=0</formula>
    </cfRule>
  </conditionalFormatting>
  <conditionalFormatting sqref="C84 C192 C105 C136 C92:C103 C124:C125">
    <cfRule type="containsBlanks" dxfId="758" priority="808">
      <formula>LEN(TRIM(C84))=0</formula>
    </cfRule>
  </conditionalFormatting>
  <conditionalFormatting sqref="C582:C583">
    <cfRule type="containsBlanks" dxfId="757" priority="807">
      <formula>LEN(TRIM(C582))=0</formula>
    </cfRule>
  </conditionalFormatting>
  <conditionalFormatting sqref="C193">
    <cfRule type="containsBlanks" dxfId="756" priority="800">
      <formula>LEN(TRIM(C193))=0</formula>
    </cfRule>
  </conditionalFormatting>
  <conditionalFormatting sqref="A365:B382">
    <cfRule type="containsBlanks" dxfId="755" priority="779">
      <formula>LEN(TRIM(A365))=0</formula>
    </cfRule>
  </conditionalFormatting>
  <conditionalFormatting sqref="C193">
    <cfRule type="containsBlanks" dxfId="754" priority="799">
      <formula>LEN(TRIM(C193))=0</formula>
    </cfRule>
  </conditionalFormatting>
  <conditionalFormatting sqref="A231:B235">
    <cfRule type="containsBlanks" dxfId="753" priority="798">
      <formula>LEN(TRIM(A231))=0</formula>
    </cfRule>
  </conditionalFormatting>
  <conditionalFormatting sqref="A231:B235">
    <cfRule type="containsBlanks" dxfId="752" priority="797">
      <formula>LEN(TRIM(A231))=0</formula>
    </cfRule>
  </conditionalFormatting>
  <conditionalFormatting sqref="C231:C235">
    <cfRule type="containsBlanks" dxfId="751" priority="796">
      <formula>LEN(TRIM(C231))=0</formula>
    </cfRule>
  </conditionalFormatting>
  <conditionalFormatting sqref="A224:B228">
    <cfRule type="containsBlanks" dxfId="750" priority="795">
      <formula>LEN(TRIM(A224))=0</formula>
    </cfRule>
  </conditionalFormatting>
  <conditionalFormatting sqref="A224:B228">
    <cfRule type="containsBlanks" dxfId="749" priority="794">
      <formula>LEN(TRIM(A224))=0</formula>
    </cfRule>
  </conditionalFormatting>
  <conditionalFormatting sqref="A106:B106">
    <cfRule type="containsBlanks" dxfId="748" priority="697">
      <formula>LEN(TRIM(A106))=0</formula>
    </cfRule>
  </conditionalFormatting>
  <conditionalFormatting sqref="A560:B560">
    <cfRule type="containsBlanks" dxfId="747" priority="718">
      <formula>LEN(TRIM(A560))=0</formula>
    </cfRule>
  </conditionalFormatting>
  <conditionalFormatting sqref="A239:B246">
    <cfRule type="containsBlanks" dxfId="746" priority="792">
      <formula>LEN(TRIM(A239))=0</formula>
    </cfRule>
  </conditionalFormatting>
  <conditionalFormatting sqref="A239:B246">
    <cfRule type="containsBlanks" dxfId="745" priority="791">
      <formula>LEN(TRIM(A239))=0</formula>
    </cfRule>
  </conditionalFormatting>
  <conditionalFormatting sqref="C239:C246">
    <cfRule type="containsBlanks" dxfId="744" priority="790">
      <formula>LEN(TRIM(C239))=0</formula>
    </cfRule>
  </conditionalFormatting>
  <conditionalFormatting sqref="A263:B290">
    <cfRule type="containsBlanks" dxfId="743" priority="789">
      <formula>LEN(TRIM(A263))=0</formula>
    </cfRule>
  </conditionalFormatting>
  <conditionalFormatting sqref="A263:B290">
    <cfRule type="containsBlanks" dxfId="742" priority="788">
      <formula>LEN(TRIM(A263))=0</formula>
    </cfRule>
  </conditionalFormatting>
  <conditionalFormatting sqref="C53">
    <cfRule type="containsBlanks" dxfId="741" priority="711">
      <formula>LEN(TRIM(C53))=0</formula>
    </cfRule>
  </conditionalFormatting>
  <conditionalFormatting sqref="C263:C290">
    <cfRule type="containsBlanks" dxfId="740" priority="787">
      <formula>LEN(TRIM(C263))=0</formula>
    </cfRule>
  </conditionalFormatting>
  <conditionalFormatting sqref="A305:B306">
    <cfRule type="containsBlanks" dxfId="739" priority="786">
      <formula>LEN(TRIM(A305))=0</formula>
    </cfRule>
  </conditionalFormatting>
  <conditionalFormatting sqref="A305:B306">
    <cfRule type="containsBlanks" dxfId="738" priority="785">
      <formula>LEN(TRIM(A305))=0</formula>
    </cfRule>
  </conditionalFormatting>
  <conditionalFormatting sqref="C305:C306">
    <cfRule type="containsBlanks" dxfId="737" priority="784">
      <formula>LEN(TRIM(C305))=0</formula>
    </cfRule>
  </conditionalFormatting>
  <conditionalFormatting sqref="A340:B342">
    <cfRule type="containsBlanks" dxfId="736" priority="783">
      <formula>LEN(TRIM(A340))=0</formula>
    </cfRule>
  </conditionalFormatting>
  <conditionalFormatting sqref="A340:B342">
    <cfRule type="containsBlanks" dxfId="735" priority="782">
      <formula>LEN(TRIM(A340))=0</formula>
    </cfRule>
  </conditionalFormatting>
  <conditionalFormatting sqref="C340:C342">
    <cfRule type="containsBlanks" dxfId="734" priority="781">
      <formula>LEN(TRIM(C340))=0</formula>
    </cfRule>
  </conditionalFormatting>
  <conditionalFormatting sqref="A365:B382">
    <cfRule type="containsBlanks" dxfId="733" priority="780">
      <formula>LEN(TRIM(A365))=0</formula>
    </cfRule>
  </conditionalFormatting>
  <conditionalFormatting sqref="C365:C382">
    <cfRule type="containsBlanks" dxfId="732" priority="778">
      <formula>LEN(TRIM(C365))=0</formula>
    </cfRule>
  </conditionalFormatting>
  <conditionalFormatting sqref="A393:B397">
    <cfRule type="containsBlanks" dxfId="731" priority="777">
      <formula>LEN(TRIM(A393))=0</formula>
    </cfRule>
  </conditionalFormatting>
  <conditionalFormatting sqref="A393:B397">
    <cfRule type="containsBlanks" dxfId="730" priority="776">
      <formula>LEN(TRIM(A393))=0</formula>
    </cfRule>
  </conditionalFormatting>
  <conditionalFormatting sqref="C393:C397">
    <cfRule type="containsBlanks" dxfId="729" priority="775">
      <formula>LEN(TRIM(C393))=0</formula>
    </cfRule>
  </conditionalFormatting>
  <conditionalFormatting sqref="A422:B423">
    <cfRule type="containsBlanks" dxfId="728" priority="774">
      <formula>LEN(TRIM(A422))=0</formula>
    </cfRule>
  </conditionalFormatting>
  <conditionalFormatting sqref="A422:B423">
    <cfRule type="containsBlanks" dxfId="727" priority="773">
      <formula>LEN(TRIM(A422))=0</formula>
    </cfRule>
  </conditionalFormatting>
  <conditionalFormatting sqref="A248:B250">
    <cfRule type="containsBlanks" dxfId="726" priority="661">
      <formula>LEN(TRIM(A248))=0</formula>
    </cfRule>
  </conditionalFormatting>
  <conditionalFormatting sqref="A563:B563">
    <cfRule type="containsBlanks" dxfId="725" priority="716">
      <formula>LEN(TRIM(A563))=0</formula>
    </cfRule>
  </conditionalFormatting>
  <conditionalFormatting sqref="A343:B344">
    <cfRule type="containsBlanks" dxfId="724" priority="641">
      <formula>LEN(TRIM(A343))=0</formula>
    </cfRule>
  </conditionalFormatting>
  <conditionalFormatting sqref="A122:B122">
    <cfRule type="containsBlanks" dxfId="723" priority="695">
      <formula>LEN(TRIM(A122))=0</formula>
    </cfRule>
  </conditionalFormatting>
  <conditionalFormatting sqref="A519:B521">
    <cfRule type="containsBlanks" dxfId="722" priority="617">
      <formula>LEN(TRIM(A519))=0</formula>
    </cfRule>
  </conditionalFormatting>
  <conditionalFormatting sqref="C422:C423">
    <cfRule type="containsBlanks" dxfId="721" priority="772">
      <formula>LEN(TRIM(C422))=0</formula>
    </cfRule>
  </conditionalFormatting>
  <conditionalFormatting sqref="A56:B56">
    <cfRule type="containsBlanks" dxfId="720" priority="771">
      <formula>LEN(TRIM(A56))=0</formula>
    </cfRule>
  </conditionalFormatting>
  <conditionalFormatting sqref="A56:B56">
    <cfRule type="containsBlanks" dxfId="719" priority="770">
      <formula>LEN(TRIM(A56))=0</formula>
    </cfRule>
  </conditionalFormatting>
  <conditionalFormatting sqref="A56:B56">
    <cfRule type="containsBlanks" dxfId="718" priority="769">
      <formula>LEN(TRIM(A56))=0</formula>
    </cfRule>
  </conditionalFormatting>
  <conditionalFormatting sqref="C56">
    <cfRule type="containsBlanks" dxfId="717" priority="768">
      <formula>LEN(TRIM(C56))=0</formula>
    </cfRule>
  </conditionalFormatting>
  <conditionalFormatting sqref="A60:B60">
    <cfRule type="containsBlanks" dxfId="716" priority="767">
      <formula>LEN(TRIM(A60))=0</formula>
    </cfRule>
  </conditionalFormatting>
  <conditionalFormatting sqref="A60:B60">
    <cfRule type="containsBlanks" dxfId="715" priority="766">
      <formula>LEN(TRIM(A60))=0</formula>
    </cfRule>
  </conditionalFormatting>
  <conditionalFormatting sqref="A60:B60">
    <cfRule type="containsBlanks" dxfId="714" priority="765">
      <formula>LEN(TRIM(A60))=0</formula>
    </cfRule>
  </conditionalFormatting>
  <conditionalFormatting sqref="C60">
    <cfRule type="containsBlanks" dxfId="713" priority="764">
      <formula>LEN(TRIM(C60))=0</formula>
    </cfRule>
  </conditionalFormatting>
  <conditionalFormatting sqref="A75:B75">
    <cfRule type="containsBlanks" dxfId="712" priority="763">
      <formula>LEN(TRIM(A75))=0</formula>
    </cfRule>
  </conditionalFormatting>
  <conditionalFormatting sqref="A75:B75">
    <cfRule type="containsBlanks" dxfId="711" priority="761">
      <formula>LEN(TRIM(A75))=0</formula>
    </cfRule>
  </conditionalFormatting>
  <conditionalFormatting sqref="C75">
    <cfRule type="containsBlanks" dxfId="710" priority="760">
      <formula>LEN(TRIM(C75))=0</formula>
    </cfRule>
  </conditionalFormatting>
  <conditionalFormatting sqref="A76:B76">
    <cfRule type="containsBlanks" dxfId="709" priority="759">
      <formula>LEN(TRIM(A76))=0</formula>
    </cfRule>
  </conditionalFormatting>
  <conditionalFormatting sqref="A76:B76">
    <cfRule type="containsBlanks" dxfId="708" priority="758">
      <formula>LEN(TRIM(A76))=0</formula>
    </cfRule>
  </conditionalFormatting>
  <conditionalFormatting sqref="A76:B76">
    <cfRule type="containsBlanks" dxfId="707" priority="757">
      <formula>LEN(TRIM(A76))=0</formula>
    </cfRule>
  </conditionalFormatting>
  <conditionalFormatting sqref="C76">
    <cfRule type="containsBlanks" dxfId="706" priority="756">
      <formula>LEN(TRIM(C76))=0</formula>
    </cfRule>
  </conditionalFormatting>
  <conditionalFormatting sqref="A85:B86">
    <cfRule type="containsBlanks" dxfId="705" priority="755">
      <formula>LEN(TRIM(A85))=0</formula>
    </cfRule>
  </conditionalFormatting>
  <conditionalFormatting sqref="A85:B86">
    <cfRule type="containsBlanks" dxfId="704" priority="754">
      <formula>LEN(TRIM(A85))=0</formula>
    </cfRule>
  </conditionalFormatting>
  <conditionalFormatting sqref="C85:C86">
    <cfRule type="containsBlanks" dxfId="703" priority="753">
      <formula>LEN(TRIM(C85))=0</formula>
    </cfRule>
  </conditionalFormatting>
  <conditionalFormatting sqref="C85:C86">
    <cfRule type="containsBlanks" dxfId="702" priority="752">
      <formula>LEN(TRIM(C85))=0</formula>
    </cfRule>
  </conditionalFormatting>
  <conditionalFormatting sqref="A104:B104">
    <cfRule type="containsBlanks" dxfId="701" priority="751">
      <formula>LEN(TRIM(A104))=0</formula>
    </cfRule>
  </conditionalFormatting>
  <conditionalFormatting sqref="A104:B104">
    <cfRule type="containsBlanks" dxfId="700" priority="750">
      <formula>LEN(TRIM(A104))=0</formula>
    </cfRule>
  </conditionalFormatting>
  <conditionalFormatting sqref="C104">
    <cfRule type="containsBlanks" dxfId="699" priority="749">
      <formula>LEN(TRIM(C104))=0</formula>
    </cfRule>
  </conditionalFormatting>
  <conditionalFormatting sqref="C104">
    <cfRule type="containsBlanks" dxfId="698" priority="748">
      <formula>LEN(TRIM(C104))=0</formula>
    </cfRule>
  </conditionalFormatting>
  <conditionalFormatting sqref="A126:B126">
    <cfRule type="containsBlanks" dxfId="697" priority="747">
      <formula>LEN(TRIM(A126))=0</formula>
    </cfRule>
  </conditionalFormatting>
  <conditionalFormatting sqref="A126:B126">
    <cfRule type="containsBlanks" dxfId="696" priority="746">
      <formula>LEN(TRIM(A126))=0</formula>
    </cfRule>
  </conditionalFormatting>
  <conditionalFormatting sqref="C126">
    <cfRule type="containsBlanks" dxfId="695" priority="745">
      <formula>LEN(TRIM(C126))=0</formula>
    </cfRule>
  </conditionalFormatting>
  <conditionalFormatting sqref="C126">
    <cfRule type="containsBlanks" dxfId="694" priority="744">
      <formula>LEN(TRIM(C126))=0</formula>
    </cfRule>
  </conditionalFormatting>
  <conditionalFormatting sqref="A133:B133">
    <cfRule type="containsBlanks" dxfId="693" priority="743">
      <formula>LEN(TRIM(A133))=0</formula>
    </cfRule>
  </conditionalFormatting>
  <conditionalFormatting sqref="A133:B133">
    <cfRule type="containsBlanks" dxfId="692" priority="742">
      <formula>LEN(TRIM(A133))=0</formula>
    </cfRule>
  </conditionalFormatting>
  <conditionalFormatting sqref="C133">
    <cfRule type="containsBlanks" dxfId="691" priority="741">
      <formula>LEN(TRIM(C133))=0</formula>
    </cfRule>
  </conditionalFormatting>
  <conditionalFormatting sqref="C133">
    <cfRule type="containsBlanks" dxfId="690" priority="740">
      <formula>LEN(TRIM(C133))=0</formula>
    </cfRule>
  </conditionalFormatting>
  <conditionalFormatting sqref="A135:B135">
    <cfRule type="containsBlanks" dxfId="689" priority="739">
      <formula>LEN(TRIM(A135))=0</formula>
    </cfRule>
  </conditionalFormatting>
  <conditionalFormatting sqref="A135:B135">
    <cfRule type="containsBlanks" dxfId="688" priority="738">
      <formula>LEN(TRIM(A135))=0</formula>
    </cfRule>
  </conditionalFormatting>
  <conditionalFormatting sqref="C135">
    <cfRule type="containsBlanks" dxfId="687" priority="737">
      <formula>LEN(TRIM(C135))=0</formula>
    </cfRule>
  </conditionalFormatting>
  <conditionalFormatting sqref="C135">
    <cfRule type="containsBlanks" dxfId="686" priority="736">
      <formula>LEN(TRIM(C135))=0</formula>
    </cfRule>
  </conditionalFormatting>
  <conditionalFormatting sqref="A138:B138">
    <cfRule type="containsBlanks" dxfId="685" priority="735">
      <formula>LEN(TRIM(A138))=0</formula>
    </cfRule>
  </conditionalFormatting>
  <conditionalFormatting sqref="A138:B138">
    <cfRule type="containsBlanks" dxfId="684" priority="734">
      <formula>LEN(TRIM(A138))=0</formula>
    </cfRule>
  </conditionalFormatting>
  <conditionalFormatting sqref="C138">
    <cfRule type="containsBlanks" dxfId="683" priority="733">
      <formula>LEN(TRIM(C138))=0</formula>
    </cfRule>
  </conditionalFormatting>
  <conditionalFormatting sqref="C138">
    <cfRule type="containsBlanks" dxfId="682" priority="732">
      <formula>LEN(TRIM(C138))=0</formula>
    </cfRule>
  </conditionalFormatting>
  <conditionalFormatting sqref="A516:B516">
    <cfRule type="containsBlanks" dxfId="681" priority="731">
      <formula>LEN(TRIM(A516))=0</formula>
    </cfRule>
  </conditionalFormatting>
  <conditionalFormatting sqref="A516:B516">
    <cfRule type="containsBlanks" dxfId="680" priority="730">
      <formula>LEN(TRIM(A516))=0</formula>
    </cfRule>
  </conditionalFormatting>
  <conditionalFormatting sqref="C516">
    <cfRule type="containsBlanks" dxfId="679" priority="729">
      <formula>LEN(TRIM(C516))=0</formula>
    </cfRule>
  </conditionalFormatting>
  <conditionalFormatting sqref="A517:B517">
    <cfRule type="containsBlanks" dxfId="678" priority="728">
      <formula>LEN(TRIM(A517))=0</formula>
    </cfRule>
  </conditionalFormatting>
  <conditionalFormatting sqref="A517:B517">
    <cfRule type="containsBlanks" dxfId="677" priority="727">
      <formula>LEN(TRIM(A517))=0</formula>
    </cfRule>
  </conditionalFormatting>
  <conditionalFormatting sqref="C517">
    <cfRule type="containsBlanks" dxfId="676" priority="726">
      <formula>LEN(TRIM(C517))=0</formula>
    </cfRule>
  </conditionalFormatting>
  <conditionalFormatting sqref="A534:B534">
    <cfRule type="containsBlanks" dxfId="675" priority="725">
      <formula>LEN(TRIM(A534))=0</formula>
    </cfRule>
  </conditionalFormatting>
  <conditionalFormatting sqref="A534:B534">
    <cfRule type="containsBlanks" dxfId="674" priority="724">
      <formula>LEN(TRIM(A534))=0</formula>
    </cfRule>
  </conditionalFormatting>
  <conditionalFormatting sqref="C534">
    <cfRule type="containsBlanks" dxfId="673" priority="723">
      <formula>LEN(TRIM(C534))=0</formula>
    </cfRule>
  </conditionalFormatting>
  <conditionalFormatting sqref="A540:B541">
    <cfRule type="containsBlanks" dxfId="672" priority="722">
      <formula>LEN(TRIM(A540))=0</formula>
    </cfRule>
  </conditionalFormatting>
  <conditionalFormatting sqref="A540:B541">
    <cfRule type="containsBlanks" dxfId="671" priority="721">
      <formula>LEN(TRIM(A540))=0</formula>
    </cfRule>
  </conditionalFormatting>
  <conditionalFormatting sqref="C540:C541">
    <cfRule type="containsBlanks" dxfId="670" priority="720">
      <formula>LEN(TRIM(C540))=0</formula>
    </cfRule>
  </conditionalFormatting>
  <conditionalFormatting sqref="A560:B560">
    <cfRule type="containsBlanks" dxfId="669" priority="719">
      <formula>LEN(TRIM(A560))=0</formula>
    </cfRule>
  </conditionalFormatting>
  <conditionalFormatting sqref="C560">
    <cfRule type="containsBlanks" dxfId="668" priority="717">
      <formula>LEN(TRIM(C560))=0</formula>
    </cfRule>
  </conditionalFormatting>
  <conditionalFormatting sqref="A563:B563">
    <cfRule type="containsBlanks" dxfId="667" priority="715">
      <formula>LEN(TRIM(A563))=0</formula>
    </cfRule>
  </conditionalFormatting>
  <conditionalFormatting sqref="C563">
    <cfRule type="containsBlanks" dxfId="666" priority="714">
      <formula>LEN(TRIM(C563))=0</formula>
    </cfRule>
  </conditionalFormatting>
  <conditionalFormatting sqref="A53:B53">
    <cfRule type="containsBlanks" dxfId="665" priority="713">
      <formula>LEN(TRIM(A53))=0</formula>
    </cfRule>
  </conditionalFormatting>
  <conditionalFormatting sqref="A53:B53">
    <cfRule type="containsBlanks" dxfId="664" priority="712">
      <formula>LEN(TRIM(A53))=0</formula>
    </cfRule>
  </conditionalFormatting>
  <conditionalFormatting sqref="A65:B65">
    <cfRule type="containsBlanks" dxfId="663" priority="710">
      <formula>LEN(TRIM(A65))=0</formula>
    </cfRule>
  </conditionalFormatting>
  <conditionalFormatting sqref="A65:B65">
    <cfRule type="containsBlanks" dxfId="662" priority="709">
      <formula>LEN(TRIM(A65))=0</formula>
    </cfRule>
  </conditionalFormatting>
  <conditionalFormatting sqref="C65">
    <cfRule type="containsBlanks" dxfId="661" priority="708">
      <formula>LEN(TRIM(C65))=0</formula>
    </cfRule>
  </conditionalFormatting>
  <conditionalFormatting sqref="A77:B78">
    <cfRule type="containsBlanks" dxfId="660" priority="707">
      <formula>LEN(TRIM(A77))=0</formula>
    </cfRule>
  </conditionalFormatting>
  <conditionalFormatting sqref="A77:B78">
    <cfRule type="containsBlanks" dxfId="659" priority="706">
      <formula>LEN(TRIM(A77))=0</formula>
    </cfRule>
  </conditionalFormatting>
  <conditionalFormatting sqref="C77:C78">
    <cfRule type="containsBlanks" dxfId="658" priority="705">
      <formula>LEN(TRIM(C77))=0</formula>
    </cfRule>
  </conditionalFormatting>
  <conditionalFormatting sqref="A90:B90">
    <cfRule type="containsBlanks" dxfId="657" priority="704">
      <formula>LEN(TRIM(A90))=0</formula>
    </cfRule>
  </conditionalFormatting>
  <conditionalFormatting sqref="A90:B90">
    <cfRule type="containsBlanks" dxfId="656" priority="703">
      <formula>LEN(TRIM(A90))=0</formula>
    </cfRule>
  </conditionalFormatting>
  <conditionalFormatting sqref="C90">
    <cfRule type="containsBlanks" dxfId="655" priority="702">
      <formula>LEN(TRIM(C90))=0</formula>
    </cfRule>
  </conditionalFormatting>
  <conditionalFormatting sqref="A91:B91">
    <cfRule type="containsBlanks" dxfId="654" priority="701">
      <formula>LEN(TRIM(A91))=0</formula>
    </cfRule>
  </conditionalFormatting>
  <conditionalFormatting sqref="A91:B91">
    <cfRule type="containsBlanks" dxfId="653" priority="700">
      <formula>LEN(TRIM(A91))=0</formula>
    </cfRule>
  </conditionalFormatting>
  <conditionalFormatting sqref="C91">
    <cfRule type="containsBlanks" dxfId="652" priority="699">
      <formula>LEN(TRIM(C91))=0</formula>
    </cfRule>
  </conditionalFormatting>
  <conditionalFormatting sqref="A106:B106">
    <cfRule type="containsBlanks" dxfId="651" priority="698">
      <formula>LEN(TRIM(A106))=0</formula>
    </cfRule>
  </conditionalFormatting>
  <conditionalFormatting sqref="C106">
    <cfRule type="containsBlanks" dxfId="650" priority="696">
      <formula>LEN(TRIM(C106))=0</formula>
    </cfRule>
  </conditionalFormatting>
  <conditionalFormatting sqref="A122:B122">
    <cfRule type="containsBlanks" dxfId="649" priority="694">
      <formula>LEN(TRIM(A122))=0</formula>
    </cfRule>
  </conditionalFormatting>
  <conditionalFormatting sqref="C122">
    <cfRule type="containsBlanks" dxfId="648" priority="693">
      <formula>LEN(TRIM(C122))=0</formula>
    </cfRule>
  </conditionalFormatting>
  <conditionalFormatting sqref="A123:B123">
    <cfRule type="containsBlanks" dxfId="647" priority="692">
      <formula>LEN(TRIM(A123))=0</formula>
    </cfRule>
  </conditionalFormatting>
  <conditionalFormatting sqref="A123:B123">
    <cfRule type="containsBlanks" dxfId="646" priority="691">
      <formula>LEN(TRIM(A123))=0</formula>
    </cfRule>
  </conditionalFormatting>
  <conditionalFormatting sqref="C123">
    <cfRule type="containsBlanks" dxfId="645" priority="690">
      <formula>LEN(TRIM(C123))=0</formula>
    </cfRule>
  </conditionalFormatting>
  <conditionalFormatting sqref="A134:B134">
    <cfRule type="containsBlanks" dxfId="644" priority="689">
      <formula>LEN(TRIM(A134))=0</formula>
    </cfRule>
  </conditionalFormatting>
  <conditionalFormatting sqref="A134:B134">
    <cfRule type="containsBlanks" dxfId="643" priority="688">
      <formula>LEN(TRIM(A134))=0</formula>
    </cfRule>
  </conditionalFormatting>
  <conditionalFormatting sqref="C134">
    <cfRule type="containsBlanks" dxfId="642" priority="687">
      <formula>LEN(TRIM(C134))=0</formula>
    </cfRule>
  </conditionalFormatting>
  <conditionalFormatting sqref="C134">
    <cfRule type="containsBlanks" dxfId="641" priority="686">
      <formula>LEN(TRIM(C134))=0</formula>
    </cfRule>
  </conditionalFormatting>
  <conditionalFormatting sqref="A137:B137">
    <cfRule type="containsBlanks" dxfId="640" priority="685">
      <formula>LEN(TRIM(A137))=0</formula>
    </cfRule>
  </conditionalFormatting>
  <conditionalFormatting sqref="A137:B137">
    <cfRule type="containsBlanks" dxfId="639" priority="684">
      <formula>LEN(TRIM(A137))=0</formula>
    </cfRule>
  </conditionalFormatting>
  <conditionalFormatting sqref="C137">
    <cfRule type="containsBlanks" dxfId="638" priority="683">
      <formula>LEN(TRIM(C137))=0</formula>
    </cfRule>
  </conditionalFormatting>
  <conditionalFormatting sqref="C137">
    <cfRule type="containsBlanks" dxfId="637" priority="682">
      <formula>LEN(TRIM(C137))=0</formula>
    </cfRule>
  </conditionalFormatting>
  <conditionalFormatting sqref="A203:B204">
    <cfRule type="containsBlanks" dxfId="636" priority="681">
      <formula>LEN(TRIM(A203))=0</formula>
    </cfRule>
  </conditionalFormatting>
  <conditionalFormatting sqref="A203:B204">
    <cfRule type="containsBlanks" dxfId="635" priority="680">
      <formula>LEN(TRIM(A203))=0</formula>
    </cfRule>
  </conditionalFormatting>
  <conditionalFormatting sqref="C203:C204">
    <cfRule type="containsBlanks" dxfId="634" priority="679">
      <formula>LEN(TRIM(C203))=0</formula>
    </cfRule>
  </conditionalFormatting>
  <conditionalFormatting sqref="C203:C204">
    <cfRule type="containsBlanks" dxfId="633" priority="678">
      <formula>LEN(TRIM(C203))=0</formula>
    </cfRule>
  </conditionalFormatting>
  <conditionalFormatting sqref="A205:B207">
    <cfRule type="containsBlanks" dxfId="632" priority="677">
      <formula>LEN(TRIM(A205))=0</formula>
    </cfRule>
  </conditionalFormatting>
  <conditionalFormatting sqref="A205:B207">
    <cfRule type="containsBlanks" dxfId="631" priority="676">
      <formula>LEN(TRIM(A205))=0</formula>
    </cfRule>
  </conditionalFormatting>
  <conditionalFormatting sqref="C205:C207">
    <cfRule type="containsBlanks" dxfId="630" priority="675">
      <formula>LEN(TRIM(C205))=0</formula>
    </cfRule>
  </conditionalFormatting>
  <conditionalFormatting sqref="C205:C207">
    <cfRule type="containsBlanks" dxfId="629" priority="674">
      <formula>LEN(TRIM(C205))=0</formula>
    </cfRule>
  </conditionalFormatting>
  <conditionalFormatting sqref="A218:B223">
    <cfRule type="containsBlanks" dxfId="628" priority="673">
      <formula>LEN(TRIM(A218))=0</formula>
    </cfRule>
  </conditionalFormatting>
  <conditionalFormatting sqref="A218:B223">
    <cfRule type="containsBlanks" dxfId="627" priority="672">
      <formula>LEN(TRIM(A218))=0</formula>
    </cfRule>
  </conditionalFormatting>
  <conditionalFormatting sqref="C218:C223">
    <cfRule type="containsBlanks" dxfId="626" priority="671">
      <formula>LEN(TRIM(C218))=0</formula>
    </cfRule>
  </conditionalFormatting>
  <conditionalFormatting sqref="C218:C223">
    <cfRule type="containsBlanks" dxfId="625" priority="670">
      <formula>LEN(TRIM(C218))=0</formula>
    </cfRule>
  </conditionalFormatting>
  <conditionalFormatting sqref="A230:B230">
    <cfRule type="containsBlanks" dxfId="624" priority="669">
      <formula>LEN(TRIM(A230))=0</formula>
    </cfRule>
  </conditionalFormatting>
  <conditionalFormatting sqref="A230:B230">
    <cfRule type="containsBlanks" dxfId="623" priority="668">
      <formula>LEN(TRIM(A230))=0</formula>
    </cfRule>
  </conditionalFormatting>
  <conditionalFormatting sqref="C230">
    <cfRule type="containsBlanks" dxfId="622" priority="667">
      <formula>LEN(TRIM(C230))=0</formula>
    </cfRule>
  </conditionalFormatting>
  <conditionalFormatting sqref="C230">
    <cfRule type="containsBlanks" dxfId="621" priority="666">
      <formula>LEN(TRIM(C230))=0</formula>
    </cfRule>
  </conditionalFormatting>
  <conditionalFormatting sqref="A236:B238">
    <cfRule type="containsBlanks" dxfId="620" priority="665">
      <formula>LEN(TRIM(A236))=0</formula>
    </cfRule>
  </conditionalFormatting>
  <conditionalFormatting sqref="A236:B238">
    <cfRule type="containsBlanks" dxfId="619" priority="664">
      <formula>LEN(TRIM(A236))=0</formula>
    </cfRule>
  </conditionalFormatting>
  <conditionalFormatting sqref="C236:C238">
    <cfRule type="containsBlanks" dxfId="618" priority="663">
      <formula>LEN(TRIM(C236))=0</formula>
    </cfRule>
  </conditionalFormatting>
  <conditionalFormatting sqref="C236:C238">
    <cfRule type="containsBlanks" dxfId="617" priority="662">
      <formula>LEN(TRIM(C236))=0</formula>
    </cfRule>
  </conditionalFormatting>
  <conditionalFormatting sqref="A248:B250">
    <cfRule type="containsBlanks" dxfId="616" priority="660">
      <formula>LEN(TRIM(A248))=0</formula>
    </cfRule>
  </conditionalFormatting>
  <conditionalFormatting sqref="C248:C250">
    <cfRule type="containsBlanks" dxfId="615" priority="659">
      <formula>LEN(TRIM(C248))=0</formula>
    </cfRule>
  </conditionalFormatting>
  <conditionalFormatting sqref="C248:C250">
    <cfRule type="containsBlanks" dxfId="614" priority="658">
      <formula>LEN(TRIM(C248))=0</formula>
    </cfRule>
  </conditionalFormatting>
  <conditionalFormatting sqref="A258:B259">
    <cfRule type="containsBlanks" dxfId="613" priority="657">
      <formula>LEN(TRIM(A258))=0</formula>
    </cfRule>
  </conditionalFormatting>
  <conditionalFormatting sqref="A258:B259">
    <cfRule type="containsBlanks" dxfId="612" priority="656">
      <formula>LEN(TRIM(A258))=0</formula>
    </cfRule>
  </conditionalFormatting>
  <conditionalFormatting sqref="C258:C259">
    <cfRule type="containsBlanks" dxfId="611" priority="655">
      <formula>LEN(TRIM(C258))=0</formula>
    </cfRule>
  </conditionalFormatting>
  <conditionalFormatting sqref="A261:B262">
    <cfRule type="containsBlanks" dxfId="610" priority="654">
      <formula>LEN(TRIM(A261))=0</formula>
    </cfRule>
  </conditionalFormatting>
  <conditionalFormatting sqref="A261:B262">
    <cfRule type="containsBlanks" dxfId="609" priority="653">
      <formula>LEN(TRIM(A261))=0</formula>
    </cfRule>
  </conditionalFormatting>
  <conditionalFormatting sqref="C261:C262">
    <cfRule type="containsBlanks" dxfId="608" priority="652">
      <formula>LEN(TRIM(C261))=0</formula>
    </cfRule>
  </conditionalFormatting>
  <conditionalFormatting sqref="A330:B331">
    <cfRule type="containsBlanks" dxfId="607" priority="651">
      <formula>LEN(TRIM(A330))=0</formula>
    </cfRule>
  </conditionalFormatting>
  <conditionalFormatting sqref="A330:B331">
    <cfRule type="containsBlanks" dxfId="606" priority="650">
      <formula>LEN(TRIM(A330))=0</formula>
    </cfRule>
  </conditionalFormatting>
  <conditionalFormatting sqref="C330:C331">
    <cfRule type="containsBlanks" dxfId="605" priority="649">
      <formula>LEN(TRIM(C330))=0</formula>
    </cfRule>
  </conditionalFormatting>
  <conditionalFormatting sqref="A332:B332">
    <cfRule type="containsBlanks" dxfId="604" priority="648">
      <formula>LEN(TRIM(A332))=0</formula>
    </cfRule>
  </conditionalFormatting>
  <conditionalFormatting sqref="A332:B332">
    <cfRule type="containsBlanks" dxfId="603" priority="647">
      <formula>LEN(TRIM(A332))=0</formula>
    </cfRule>
  </conditionalFormatting>
  <conditionalFormatting sqref="C332">
    <cfRule type="containsBlanks" dxfId="602" priority="646">
      <formula>LEN(TRIM(C332))=0</formula>
    </cfRule>
  </conditionalFormatting>
  <conditionalFormatting sqref="A336:B338">
    <cfRule type="containsBlanks" dxfId="601" priority="645">
      <formula>LEN(TRIM(A336))=0</formula>
    </cfRule>
  </conditionalFormatting>
  <conditionalFormatting sqref="A336:B338">
    <cfRule type="containsBlanks" dxfId="600" priority="644">
      <formula>LEN(TRIM(A336))=0</formula>
    </cfRule>
  </conditionalFormatting>
  <conditionalFormatting sqref="C336:C338">
    <cfRule type="containsBlanks" dxfId="599" priority="643">
      <formula>LEN(TRIM(C336))=0</formula>
    </cfRule>
  </conditionalFormatting>
  <conditionalFormatting sqref="A343:B344">
    <cfRule type="containsBlanks" dxfId="598" priority="642">
      <formula>LEN(TRIM(A343))=0</formula>
    </cfRule>
  </conditionalFormatting>
  <conditionalFormatting sqref="C343:C344">
    <cfRule type="containsBlanks" dxfId="597" priority="640">
      <formula>LEN(TRIM(C343))=0</formula>
    </cfRule>
  </conditionalFormatting>
  <conditionalFormatting sqref="A362:B363">
    <cfRule type="containsBlanks" dxfId="596" priority="639">
      <formula>LEN(TRIM(A362))=0</formula>
    </cfRule>
  </conditionalFormatting>
  <conditionalFormatting sqref="A362:B363">
    <cfRule type="containsBlanks" dxfId="595" priority="638">
      <formula>LEN(TRIM(A362))=0</formula>
    </cfRule>
  </conditionalFormatting>
  <conditionalFormatting sqref="C362:C363">
    <cfRule type="containsBlanks" dxfId="594" priority="637">
      <formula>LEN(TRIM(C362))=0</formula>
    </cfRule>
  </conditionalFormatting>
  <conditionalFormatting sqref="A388:B388">
    <cfRule type="containsBlanks" dxfId="593" priority="636">
      <formula>LEN(TRIM(A388))=0</formula>
    </cfRule>
  </conditionalFormatting>
  <conditionalFormatting sqref="A388:B388">
    <cfRule type="containsBlanks" dxfId="592" priority="635">
      <formula>LEN(TRIM(A388))=0</formula>
    </cfRule>
  </conditionalFormatting>
  <conditionalFormatting sqref="C388">
    <cfRule type="containsBlanks" dxfId="591" priority="634">
      <formula>LEN(TRIM(C388))=0</formula>
    </cfRule>
  </conditionalFormatting>
  <conditionalFormatting sqref="A410:B410">
    <cfRule type="containsBlanks" dxfId="590" priority="633">
      <formula>LEN(TRIM(A410))=0</formula>
    </cfRule>
  </conditionalFormatting>
  <conditionalFormatting sqref="A410:B410">
    <cfRule type="containsBlanks" dxfId="589" priority="632">
      <formula>LEN(TRIM(A410))=0</formula>
    </cfRule>
  </conditionalFormatting>
  <conditionalFormatting sqref="C410">
    <cfRule type="containsBlanks" dxfId="588" priority="631">
      <formula>LEN(TRIM(C410))=0</formula>
    </cfRule>
  </conditionalFormatting>
  <conditionalFormatting sqref="A411:B413">
    <cfRule type="containsBlanks" dxfId="587" priority="630">
      <formula>LEN(TRIM(A411))=0</formula>
    </cfRule>
  </conditionalFormatting>
  <conditionalFormatting sqref="A411:B413">
    <cfRule type="containsBlanks" dxfId="586" priority="629">
      <formula>LEN(TRIM(A411))=0</formula>
    </cfRule>
  </conditionalFormatting>
  <conditionalFormatting sqref="C411:C413">
    <cfRule type="containsBlanks" dxfId="585" priority="628">
      <formula>LEN(TRIM(C411))=0</formula>
    </cfRule>
  </conditionalFormatting>
  <conditionalFormatting sqref="A502:B503">
    <cfRule type="containsBlanks" dxfId="584" priority="627">
      <formula>LEN(TRIM(A502))=0</formula>
    </cfRule>
  </conditionalFormatting>
  <conditionalFormatting sqref="A502:B503">
    <cfRule type="containsBlanks" dxfId="583" priority="626">
      <formula>LEN(TRIM(A502))=0</formula>
    </cfRule>
  </conditionalFormatting>
  <conditionalFormatting sqref="C502:C503">
    <cfRule type="containsBlanks" dxfId="582" priority="625">
      <formula>LEN(TRIM(C502))=0</formula>
    </cfRule>
  </conditionalFormatting>
  <conditionalFormatting sqref="A512:B512">
    <cfRule type="containsBlanks" dxfId="581" priority="624">
      <formula>LEN(TRIM(A512))=0</formula>
    </cfRule>
  </conditionalFormatting>
  <conditionalFormatting sqref="A512:B512">
    <cfRule type="containsBlanks" dxfId="580" priority="623">
      <formula>LEN(TRIM(A512))=0</formula>
    </cfRule>
  </conditionalFormatting>
  <conditionalFormatting sqref="C512">
    <cfRule type="containsBlanks" dxfId="579" priority="622">
      <formula>LEN(TRIM(C512))=0</formula>
    </cfRule>
  </conditionalFormatting>
  <conditionalFormatting sqref="A515:B515">
    <cfRule type="containsBlanks" dxfId="578" priority="621">
      <formula>LEN(TRIM(A515))=0</formula>
    </cfRule>
  </conditionalFormatting>
  <conditionalFormatting sqref="A515:B515">
    <cfRule type="containsBlanks" dxfId="577" priority="620">
      <formula>LEN(TRIM(A515))=0</formula>
    </cfRule>
  </conditionalFormatting>
  <conditionalFormatting sqref="C515">
    <cfRule type="containsBlanks" dxfId="576" priority="619">
      <formula>LEN(TRIM(C515))=0</formula>
    </cfRule>
  </conditionalFormatting>
  <conditionalFormatting sqref="A519:B521">
    <cfRule type="containsBlanks" dxfId="575" priority="618">
      <formula>LEN(TRIM(A519))=0</formula>
    </cfRule>
  </conditionalFormatting>
  <conditionalFormatting sqref="C519:C521">
    <cfRule type="containsBlanks" dxfId="574" priority="616">
      <formula>LEN(TRIM(C519))=0</formula>
    </cfRule>
  </conditionalFormatting>
  <conditionalFormatting sqref="A557:B557">
    <cfRule type="containsBlanks" dxfId="573" priority="615">
      <formula>LEN(TRIM(A557))=0</formula>
    </cfRule>
  </conditionalFormatting>
  <conditionalFormatting sqref="A557:B557">
    <cfRule type="containsBlanks" dxfId="572" priority="614">
      <formula>LEN(TRIM(A557))=0</formula>
    </cfRule>
  </conditionalFormatting>
  <conditionalFormatting sqref="A74:C74">
    <cfRule type="containsBlanks" dxfId="571" priority="605">
      <formula>LEN(TRIM(A74))=0</formula>
    </cfRule>
  </conditionalFormatting>
  <conditionalFormatting sqref="A79:B79">
    <cfRule type="containsBlanks" dxfId="570" priority="604">
      <formula>LEN(TRIM(A79))=0</formula>
    </cfRule>
  </conditionalFormatting>
  <conditionalFormatting sqref="A79:B79">
    <cfRule type="containsBlanks" dxfId="569" priority="603">
      <formula>LEN(TRIM(A79))=0</formula>
    </cfRule>
  </conditionalFormatting>
  <conditionalFormatting sqref="C79">
    <cfRule type="containsBlanks" dxfId="568" priority="602">
      <formula>LEN(TRIM(C79))=0</formula>
    </cfRule>
  </conditionalFormatting>
  <conditionalFormatting sqref="A402:C402">
    <cfRule type="containsBlanks" dxfId="567" priority="557">
      <formula>LEN(TRIM(A402))=0</formula>
    </cfRule>
  </conditionalFormatting>
  <conditionalFormatting sqref="A414:B416">
    <cfRule type="containsBlanks" dxfId="566" priority="556">
      <formula>LEN(TRIM(A414))=0</formula>
    </cfRule>
  </conditionalFormatting>
  <conditionalFormatting sqref="A414:B416">
    <cfRule type="containsBlanks" dxfId="565" priority="555">
      <formula>LEN(TRIM(A414))=0</formula>
    </cfRule>
  </conditionalFormatting>
  <conditionalFormatting sqref="C414:C416">
    <cfRule type="containsBlanks" dxfId="564" priority="554">
      <formula>LEN(TRIM(C414))=0</formula>
    </cfRule>
  </conditionalFormatting>
  <conditionalFormatting sqref="C557">
    <cfRule type="containsBlanks" dxfId="563" priority="613">
      <formula>LEN(TRIM(C557))=0</formula>
    </cfRule>
  </conditionalFormatting>
  <conditionalFormatting sqref="B20">
    <cfRule type="containsBlanks" dxfId="562" priority="612">
      <formula>LEN(TRIM(B20))=0</formula>
    </cfRule>
  </conditionalFormatting>
  <conditionalFormatting sqref="A41:C41">
    <cfRule type="containsBlanks" dxfId="561" priority="611">
      <formula>LEN(TRIM(A41))=0</formula>
    </cfRule>
  </conditionalFormatting>
  <conditionalFormatting sqref="A147:B147">
    <cfRule type="containsBlanks" dxfId="560" priority="610">
      <formula>LEN(TRIM(A147))=0</formula>
    </cfRule>
  </conditionalFormatting>
  <conditionalFormatting sqref="A147:B147">
    <cfRule type="containsBlanks" dxfId="559" priority="609">
      <formula>LEN(TRIM(A147))=0</formula>
    </cfRule>
  </conditionalFormatting>
  <conditionalFormatting sqref="C147">
    <cfRule type="containsBlanks" dxfId="558" priority="608">
      <formula>LEN(TRIM(C147))=0</formula>
    </cfRule>
  </conditionalFormatting>
  <conditionalFormatting sqref="A67:C67">
    <cfRule type="containsBlanks" dxfId="557" priority="607">
      <formula>LEN(TRIM(A67))=0</formula>
    </cfRule>
  </conditionalFormatting>
  <conditionalFormatting sqref="A70:C70">
    <cfRule type="containsBlanks" dxfId="556" priority="606">
      <formula>LEN(TRIM(A70))=0</formula>
    </cfRule>
  </conditionalFormatting>
  <conditionalFormatting sqref="C79">
    <cfRule type="containsBlanks" dxfId="555" priority="601">
      <formula>LEN(TRIM(C79))=0</formula>
    </cfRule>
  </conditionalFormatting>
  <conditionalFormatting sqref="A119:C119">
    <cfRule type="containsBlanks" dxfId="554" priority="600">
      <formula>LEN(TRIM(A119))=0</formula>
    </cfRule>
  </conditionalFormatting>
  <conditionalFormatting sqref="A127:B129">
    <cfRule type="containsBlanks" dxfId="553" priority="599">
      <formula>LEN(TRIM(A127))=0</formula>
    </cfRule>
  </conditionalFormatting>
  <conditionalFormatting sqref="A127:B129">
    <cfRule type="containsBlanks" dxfId="552" priority="598">
      <formula>LEN(TRIM(A127))=0</formula>
    </cfRule>
  </conditionalFormatting>
  <conditionalFormatting sqref="C127:C129">
    <cfRule type="containsBlanks" dxfId="551" priority="597">
      <formula>LEN(TRIM(C127))=0</formula>
    </cfRule>
  </conditionalFormatting>
  <conditionalFormatting sqref="C127:C129">
    <cfRule type="containsBlanks" dxfId="550" priority="596">
      <formula>LEN(TRIM(C127))=0</formula>
    </cfRule>
  </conditionalFormatting>
  <conditionalFormatting sqref="A148:B148">
    <cfRule type="containsBlanks" dxfId="549" priority="595">
      <formula>LEN(TRIM(A148))=0</formula>
    </cfRule>
  </conditionalFormatting>
  <conditionalFormatting sqref="A148:B148">
    <cfRule type="containsBlanks" dxfId="548" priority="594">
      <formula>LEN(TRIM(A148))=0</formula>
    </cfRule>
  </conditionalFormatting>
  <conditionalFormatting sqref="C148">
    <cfRule type="containsBlanks" dxfId="547" priority="593">
      <formula>LEN(TRIM(C148))=0</formula>
    </cfRule>
  </conditionalFormatting>
  <conditionalFormatting sqref="A252:B254">
    <cfRule type="containsBlanks" dxfId="546" priority="589">
      <formula>LEN(TRIM(A252))=0</formula>
    </cfRule>
  </conditionalFormatting>
  <conditionalFormatting sqref="C252:C254">
    <cfRule type="containsBlanks" dxfId="545" priority="588">
      <formula>LEN(TRIM(C252))=0</formula>
    </cfRule>
  </conditionalFormatting>
  <conditionalFormatting sqref="C148">
    <cfRule type="containsBlanks" dxfId="544" priority="592">
      <formula>LEN(TRIM(C148))=0</formula>
    </cfRule>
  </conditionalFormatting>
  <conditionalFormatting sqref="C302">
    <cfRule type="containsBlanks" dxfId="543" priority="583">
      <formula>LEN(TRIM(C302))=0</formula>
    </cfRule>
  </conditionalFormatting>
  <conditionalFormatting sqref="B142">
    <cfRule type="containsBlanks" dxfId="542" priority="591">
      <formula>LEN(TRIM(B142))=0</formula>
    </cfRule>
  </conditionalFormatting>
  <conditionalFormatting sqref="A252:B254">
    <cfRule type="containsBlanks" dxfId="541" priority="590">
      <formula>LEN(TRIM(A252))=0</formula>
    </cfRule>
  </conditionalFormatting>
  <conditionalFormatting sqref="C252:C254">
    <cfRule type="containsBlanks" dxfId="540" priority="587">
      <formula>LEN(TRIM(C252))=0</formula>
    </cfRule>
  </conditionalFormatting>
  <conditionalFormatting sqref="A294:C295">
    <cfRule type="containsBlanks" dxfId="539" priority="586">
      <formula>LEN(TRIM(A294))=0</formula>
    </cfRule>
  </conditionalFormatting>
  <conditionalFormatting sqref="A302:B302">
    <cfRule type="containsBlanks" dxfId="538" priority="585">
      <formula>LEN(TRIM(A302))=0</formula>
    </cfRule>
  </conditionalFormatting>
  <conditionalFormatting sqref="A302:B302">
    <cfRule type="containsBlanks" dxfId="537" priority="584">
      <formula>LEN(TRIM(A302))=0</formula>
    </cfRule>
  </conditionalFormatting>
  <conditionalFormatting sqref="A325:B325">
    <cfRule type="containsBlanks" dxfId="536" priority="574">
      <formula>LEN(TRIM(A325))=0</formula>
    </cfRule>
  </conditionalFormatting>
  <conditionalFormatting sqref="A325:B325">
    <cfRule type="containsBlanks" dxfId="535" priority="575">
      <formula>LEN(TRIM(A325))=0</formula>
    </cfRule>
  </conditionalFormatting>
  <conditionalFormatting sqref="B316:B321">
    <cfRule type="containsBlanks" dxfId="534" priority="581">
      <formula>LEN(TRIM(B316))=0</formula>
    </cfRule>
  </conditionalFormatting>
  <conditionalFormatting sqref="B316:B321">
    <cfRule type="containsBlanks" dxfId="533" priority="582">
      <formula>LEN(TRIM(B316))=0</formula>
    </cfRule>
  </conditionalFormatting>
  <conditionalFormatting sqref="A326:B326">
    <cfRule type="containsBlanks" dxfId="532" priority="571">
      <formula>LEN(TRIM(A326))=0</formula>
    </cfRule>
  </conditionalFormatting>
  <conditionalFormatting sqref="A326:B326">
    <cfRule type="containsBlanks" dxfId="531" priority="572">
      <formula>LEN(TRIM(A326))=0</formula>
    </cfRule>
  </conditionalFormatting>
  <conditionalFormatting sqref="A383:B383">
    <cfRule type="containsBlanks" dxfId="530" priority="578">
      <formula>LEN(TRIM(A383))=0</formula>
    </cfRule>
  </conditionalFormatting>
  <conditionalFormatting sqref="C316:C321">
    <cfRule type="containsBlanks" dxfId="529" priority="580">
      <formula>LEN(TRIM(C316))=0</formula>
    </cfRule>
  </conditionalFormatting>
  <conditionalFormatting sqref="A383:B383">
    <cfRule type="containsBlanks" dxfId="528" priority="579">
      <formula>LEN(TRIM(A383))=0</formula>
    </cfRule>
  </conditionalFormatting>
  <conditionalFormatting sqref="C383">
    <cfRule type="containsBlanks" dxfId="527" priority="577">
      <formula>LEN(TRIM(C383))=0</formula>
    </cfRule>
  </conditionalFormatting>
  <conditionalFormatting sqref="A322:C323">
    <cfRule type="containsBlanks" dxfId="526" priority="576">
      <formula>LEN(TRIM(A322))=0</formula>
    </cfRule>
  </conditionalFormatting>
  <conditionalFormatting sqref="C325">
    <cfRule type="containsBlanks" dxfId="525" priority="573">
      <formula>LEN(TRIM(C325))=0</formula>
    </cfRule>
  </conditionalFormatting>
  <conditionalFormatting sqref="C326">
    <cfRule type="containsBlanks" dxfId="524" priority="570">
      <formula>LEN(TRIM(C326))=0</formula>
    </cfRule>
  </conditionalFormatting>
  <conditionalFormatting sqref="A327:B329">
    <cfRule type="containsBlanks" dxfId="523" priority="568">
      <formula>LEN(TRIM(A327))=0</formula>
    </cfRule>
  </conditionalFormatting>
  <conditionalFormatting sqref="A327:B329">
    <cfRule type="containsBlanks" dxfId="522" priority="569">
      <formula>LEN(TRIM(A327))=0</formula>
    </cfRule>
  </conditionalFormatting>
  <conditionalFormatting sqref="C327:C329">
    <cfRule type="containsBlanks" dxfId="521" priority="567">
      <formula>LEN(TRIM(C327))=0</formula>
    </cfRule>
  </conditionalFormatting>
  <conditionalFormatting sqref="C426">
    <cfRule type="containsBlanks" dxfId="520" priority="566">
      <formula>LEN(TRIM(C426))=0</formula>
    </cfRule>
  </conditionalFormatting>
  <conditionalFormatting sqref="A348:C348">
    <cfRule type="containsBlanks" dxfId="519" priority="565">
      <formula>LEN(TRIM(A348))=0</formula>
    </cfRule>
  </conditionalFormatting>
  <conditionalFormatting sqref="A389:B389">
    <cfRule type="containsBlanks" dxfId="518" priority="564">
      <formula>LEN(TRIM(A389))=0</formula>
    </cfRule>
  </conditionalFormatting>
  <conditionalFormatting sqref="A389:B389">
    <cfRule type="containsBlanks" dxfId="517" priority="563">
      <formula>LEN(TRIM(A389))=0</formula>
    </cfRule>
  </conditionalFormatting>
  <conditionalFormatting sqref="C392">
    <cfRule type="containsBlanks" dxfId="516" priority="559">
      <formula>LEN(TRIM(C392))=0</formula>
    </cfRule>
  </conditionalFormatting>
  <conditionalFormatting sqref="C389">
    <cfRule type="containsBlanks" dxfId="515" priority="562">
      <formula>LEN(TRIM(C389))=0</formula>
    </cfRule>
  </conditionalFormatting>
  <conditionalFormatting sqref="A392:B392">
    <cfRule type="containsBlanks" dxfId="514" priority="561">
      <formula>LEN(TRIM(A392))=0</formula>
    </cfRule>
  </conditionalFormatting>
  <conditionalFormatting sqref="A392:B392">
    <cfRule type="containsBlanks" dxfId="513" priority="560">
      <formula>LEN(TRIM(A392))=0</formula>
    </cfRule>
  </conditionalFormatting>
  <conditionalFormatting sqref="A398:C400">
    <cfRule type="containsBlanks" dxfId="512" priority="558">
      <formula>LEN(TRIM(A398))=0</formula>
    </cfRule>
  </conditionalFormatting>
  <conditionalFormatting sqref="A545:B545">
    <cfRule type="containsBlanks" dxfId="511" priority="546">
      <formula>LEN(TRIM(A545))=0</formula>
    </cfRule>
  </conditionalFormatting>
  <conditionalFormatting sqref="A545:B545">
    <cfRule type="containsBlanks" dxfId="510" priority="547">
      <formula>LEN(TRIM(A545))=0</formula>
    </cfRule>
  </conditionalFormatting>
  <conditionalFormatting sqref="C544">
    <cfRule type="containsBlanks" dxfId="509" priority="548">
      <formula>LEN(TRIM(C544))=0</formula>
    </cfRule>
  </conditionalFormatting>
  <conditionalFormatting sqref="C427">
    <cfRule type="containsBlanks" dxfId="508" priority="553">
      <formula>LEN(TRIM(C427))=0</formula>
    </cfRule>
  </conditionalFormatting>
  <conditionalFormatting sqref="A426:B427">
    <cfRule type="containsBlanks" dxfId="507" priority="552">
      <formula>LEN(TRIM(A426))=0</formula>
    </cfRule>
  </conditionalFormatting>
  <conditionalFormatting sqref="A426:B427">
    <cfRule type="containsBlanks" dxfId="506" priority="551">
      <formula>LEN(TRIM(A426))=0</formula>
    </cfRule>
  </conditionalFormatting>
  <conditionalFormatting sqref="A544:B544">
    <cfRule type="containsBlanks" dxfId="505" priority="550">
      <formula>LEN(TRIM(A544))=0</formula>
    </cfRule>
  </conditionalFormatting>
  <conditionalFormatting sqref="A544:B544">
    <cfRule type="containsBlanks" dxfId="504" priority="549">
      <formula>LEN(TRIM(A544))=0</formula>
    </cfRule>
  </conditionalFormatting>
  <conditionalFormatting sqref="C545">
    <cfRule type="containsBlanks" dxfId="503" priority="545">
      <formula>LEN(TRIM(C545))=0</formula>
    </cfRule>
  </conditionalFormatting>
  <conditionalFormatting sqref="A616:C616">
    <cfRule type="containsBlanks" dxfId="502" priority="544">
      <formula>LEN(TRIM(A616))=0</formula>
    </cfRule>
  </conditionalFormatting>
  <conditionalFormatting sqref="A618:B618">
    <cfRule type="containsBlanks" dxfId="501" priority="536">
      <formula>LEN(TRIM(A618))=0</formula>
    </cfRule>
  </conditionalFormatting>
  <conditionalFormatting sqref="C618">
    <cfRule type="containsBlanks" dxfId="500" priority="535">
      <formula>LEN(TRIM(C618))=0</formula>
    </cfRule>
  </conditionalFormatting>
  <conditionalFormatting sqref="D33:E40">
    <cfRule type="containsBlanks" dxfId="499" priority="534">
      <formula>LEN(TRIM(D33))=0</formula>
    </cfRule>
  </conditionalFormatting>
  <conditionalFormatting sqref="D130:E132">
    <cfRule type="containsBlanks" dxfId="498" priority="533">
      <formula>LEN(TRIM(D130))=0</formula>
    </cfRule>
  </conditionalFormatting>
  <conditionalFormatting sqref="D127:E127">
    <cfRule type="containsBlanks" dxfId="497" priority="532">
      <formula>LEN(TRIM(D127))=0</formula>
    </cfRule>
  </conditionalFormatting>
  <conditionalFormatting sqref="D127:E127">
    <cfRule type="containsBlanks" dxfId="496" priority="531">
      <formula>LEN(TRIM(D127))=0</formula>
    </cfRule>
  </conditionalFormatting>
  <conditionalFormatting sqref="D128:E128">
    <cfRule type="containsBlanks" dxfId="495" priority="530">
      <formula>LEN(TRIM(D128))=0</formula>
    </cfRule>
  </conditionalFormatting>
  <conditionalFormatting sqref="D128:E128">
    <cfRule type="containsBlanks" dxfId="494" priority="529">
      <formula>LEN(TRIM(D128))=0</formula>
    </cfRule>
  </conditionalFormatting>
  <conditionalFormatting sqref="D129:E129">
    <cfRule type="containsBlanks" dxfId="493" priority="528">
      <formula>LEN(TRIM(D129))=0</formula>
    </cfRule>
  </conditionalFormatting>
  <conditionalFormatting sqref="D129:E129">
    <cfRule type="containsBlanks" dxfId="492" priority="527">
      <formula>LEN(TRIM(D129))=0</formula>
    </cfRule>
  </conditionalFormatting>
  <conditionalFormatting sqref="D145:D146">
    <cfRule type="containsBlanks" dxfId="491" priority="526">
      <formula>LEN(TRIM(D145))=0</formula>
    </cfRule>
  </conditionalFormatting>
  <conditionalFormatting sqref="D146">
    <cfRule type="containsBlanks" dxfId="490" priority="525">
      <formula>LEN(TRIM(D146))=0</formula>
    </cfRule>
  </conditionalFormatting>
  <conditionalFormatting sqref="E145:E146">
    <cfRule type="containsBlanks" dxfId="489" priority="524">
      <formula>LEN(TRIM(E145))=0</formula>
    </cfRule>
  </conditionalFormatting>
  <conditionalFormatting sqref="E601:E614">
    <cfRule type="containsBlanks" dxfId="488" priority="426">
      <formula>LEN(TRIM(E601))=0</formula>
    </cfRule>
  </conditionalFormatting>
  <conditionalFormatting sqref="E146">
    <cfRule type="containsBlanks" dxfId="487" priority="523">
      <formula>LEN(TRIM(E146))=0</formula>
    </cfRule>
  </conditionalFormatting>
  <conditionalFormatting sqref="D218:E223">
    <cfRule type="containsBlanks" dxfId="486" priority="522">
      <formula>LEN(TRIM(D218))=0</formula>
    </cfRule>
  </conditionalFormatting>
  <conditionalFormatting sqref="D229:E230">
    <cfRule type="containsBlanks" dxfId="485" priority="521">
      <formula>LEN(TRIM(D229))=0</formula>
    </cfRule>
  </conditionalFormatting>
  <conditionalFormatting sqref="D229:E229">
    <cfRule type="containsBlanks" dxfId="484" priority="520">
      <formula>LEN(TRIM(D229))=0</formula>
    </cfRule>
  </conditionalFormatting>
  <conditionalFormatting sqref="D236:D238">
    <cfRule type="containsBlanks" dxfId="483" priority="519">
      <formula>LEN(TRIM(D236))=0</formula>
    </cfRule>
  </conditionalFormatting>
  <conditionalFormatting sqref="E236:E238">
    <cfRule type="containsBlanks" dxfId="482" priority="518">
      <formula>LEN(TRIM(E236))=0</formula>
    </cfRule>
  </conditionalFormatting>
  <conditionalFormatting sqref="D247:D250">
    <cfRule type="containsBlanks" dxfId="481" priority="517">
      <formula>LEN(TRIM(D247))=0</formula>
    </cfRule>
  </conditionalFormatting>
  <conditionalFormatting sqref="D247">
    <cfRule type="containsBlanks" dxfId="480" priority="516">
      <formula>LEN(TRIM(D247))=0</formula>
    </cfRule>
  </conditionalFormatting>
  <conditionalFormatting sqref="E247:E250">
    <cfRule type="containsBlanks" dxfId="479" priority="515">
      <formula>LEN(TRIM(E247))=0</formula>
    </cfRule>
  </conditionalFormatting>
  <conditionalFormatting sqref="E247">
    <cfRule type="containsBlanks" dxfId="478" priority="514">
      <formula>LEN(TRIM(E247))=0</formula>
    </cfRule>
  </conditionalFormatting>
  <conditionalFormatting sqref="D255:D259">
    <cfRule type="containsBlanks" dxfId="477" priority="513">
      <formula>LEN(TRIM(D255))=0</formula>
    </cfRule>
  </conditionalFormatting>
  <conditionalFormatting sqref="D258:D259">
    <cfRule type="containsBlanks" dxfId="476" priority="512">
      <formula>LEN(TRIM(D258))=0</formula>
    </cfRule>
  </conditionalFormatting>
  <conditionalFormatting sqref="D252:D254">
    <cfRule type="containsBlanks" dxfId="475" priority="511">
      <formula>LEN(TRIM(D252))=0</formula>
    </cfRule>
  </conditionalFormatting>
  <conditionalFormatting sqref="E255:E259">
    <cfRule type="containsBlanks" dxfId="474" priority="510">
      <formula>LEN(TRIM(E255))=0</formula>
    </cfRule>
  </conditionalFormatting>
  <conditionalFormatting sqref="E258:E259">
    <cfRule type="containsBlanks" dxfId="473" priority="509">
      <formula>LEN(TRIM(E258))=0</formula>
    </cfRule>
  </conditionalFormatting>
  <conditionalFormatting sqref="E252:E254">
    <cfRule type="containsBlanks" dxfId="472" priority="508">
      <formula>LEN(TRIM(E252))=0</formula>
    </cfRule>
  </conditionalFormatting>
  <conditionalFormatting sqref="D261:D262">
    <cfRule type="containsBlanks" dxfId="471" priority="507">
      <formula>LEN(TRIM(D261))=0</formula>
    </cfRule>
  </conditionalFormatting>
  <conditionalFormatting sqref="D261:D262">
    <cfRule type="containsBlanks" dxfId="470" priority="506">
      <formula>LEN(TRIM(D261))=0</formula>
    </cfRule>
  </conditionalFormatting>
  <conditionalFormatting sqref="E261:E262">
    <cfRule type="containsBlanks" dxfId="469" priority="505">
      <formula>LEN(TRIM(E261))=0</formula>
    </cfRule>
  </conditionalFormatting>
  <conditionalFormatting sqref="E261:E262">
    <cfRule type="containsBlanks" dxfId="468" priority="504">
      <formula>LEN(TRIM(E261))=0</formula>
    </cfRule>
  </conditionalFormatting>
  <conditionalFormatting sqref="D291:D293 D296:D301">
    <cfRule type="containsBlanks" dxfId="467" priority="503">
      <formula>LEN(TRIM(D291))=0</formula>
    </cfRule>
  </conditionalFormatting>
  <conditionalFormatting sqref="D294:D295">
    <cfRule type="containsBlanks" dxfId="466" priority="502">
      <formula>LEN(TRIM(D294))=0</formula>
    </cfRule>
  </conditionalFormatting>
  <conditionalFormatting sqref="E291:E293 E296:E301">
    <cfRule type="containsBlanks" dxfId="465" priority="501">
      <formula>LEN(TRIM(E291))=0</formula>
    </cfRule>
  </conditionalFormatting>
  <conditionalFormatting sqref="E294:E295">
    <cfRule type="containsBlanks" dxfId="464" priority="500">
      <formula>LEN(TRIM(E294))=0</formula>
    </cfRule>
  </conditionalFormatting>
  <conditionalFormatting sqref="D303:E304">
    <cfRule type="containsBlanks" dxfId="463" priority="499">
      <formula>LEN(TRIM(D303))=0</formula>
    </cfRule>
  </conditionalFormatting>
  <conditionalFormatting sqref="D307:E307">
    <cfRule type="containsBlanks" dxfId="462" priority="498">
      <formula>LEN(TRIM(D307))=0</formula>
    </cfRule>
  </conditionalFormatting>
  <conditionalFormatting sqref="D330:D332">
    <cfRule type="containsBlanks" dxfId="461" priority="497">
      <formula>LEN(TRIM(D330))=0</formula>
    </cfRule>
  </conditionalFormatting>
  <conditionalFormatting sqref="D330:D331">
    <cfRule type="containsBlanks" dxfId="460" priority="496">
      <formula>LEN(TRIM(D330))=0</formula>
    </cfRule>
  </conditionalFormatting>
  <conditionalFormatting sqref="D332">
    <cfRule type="containsBlanks" dxfId="459" priority="495">
      <formula>LEN(TRIM(D332))=0</formula>
    </cfRule>
  </conditionalFormatting>
  <conditionalFormatting sqref="E330:E332">
    <cfRule type="containsBlanks" dxfId="458" priority="494">
      <formula>LEN(TRIM(E330))=0</formula>
    </cfRule>
  </conditionalFormatting>
  <conditionalFormatting sqref="E330:E331">
    <cfRule type="containsBlanks" dxfId="457" priority="493">
      <formula>LEN(TRIM(E330))=0</formula>
    </cfRule>
  </conditionalFormatting>
  <conditionalFormatting sqref="E332">
    <cfRule type="containsBlanks" dxfId="456" priority="492">
      <formula>LEN(TRIM(E332))=0</formula>
    </cfRule>
  </conditionalFormatting>
  <conditionalFormatting sqref="D336:D338">
    <cfRule type="containsBlanks" dxfId="455" priority="491">
      <formula>LEN(TRIM(D336))=0</formula>
    </cfRule>
  </conditionalFormatting>
  <conditionalFormatting sqref="D336:D338">
    <cfRule type="containsBlanks" dxfId="454" priority="490">
      <formula>LEN(TRIM(D336))=0</formula>
    </cfRule>
  </conditionalFormatting>
  <conditionalFormatting sqref="E336:E338">
    <cfRule type="containsBlanks" dxfId="453" priority="489">
      <formula>LEN(TRIM(E336))=0</formula>
    </cfRule>
  </conditionalFormatting>
  <conditionalFormatting sqref="E336:E338">
    <cfRule type="containsBlanks" dxfId="452" priority="488">
      <formula>LEN(TRIM(E336))=0</formula>
    </cfRule>
  </conditionalFormatting>
  <conditionalFormatting sqref="D343:D344">
    <cfRule type="containsBlanks" dxfId="451" priority="487">
      <formula>LEN(TRIM(D343))=0</formula>
    </cfRule>
  </conditionalFormatting>
  <conditionalFormatting sqref="D343:D344">
    <cfRule type="containsBlanks" dxfId="450" priority="486">
      <formula>LEN(TRIM(D343))=0</formula>
    </cfRule>
  </conditionalFormatting>
  <conditionalFormatting sqref="E343:E344">
    <cfRule type="containsBlanks" dxfId="449" priority="485">
      <formula>LEN(TRIM(E343))=0</formula>
    </cfRule>
  </conditionalFormatting>
  <conditionalFormatting sqref="E343:E344">
    <cfRule type="containsBlanks" dxfId="448" priority="484">
      <formula>LEN(TRIM(E343))=0</formula>
    </cfRule>
  </conditionalFormatting>
  <conditionalFormatting sqref="D362:D363">
    <cfRule type="containsBlanks" dxfId="447" priority="483">
      <formula>LEN(TRIM(D362))=0</formula>
    </cfRule>
  </conditionalFormatting>
  <conditionalFormatting sqref="D362:D363">
    <cfRule type="containsBlanks" dxfId="446" priority="482">
      <formula>LEN(TRIM(D362))=0</formula>
    </cfRule>
  </conditionalFormatting>
  <conditionalFormatting sqref="E362:E363">
    <cfRule type="containsBlanks" dxfId="445" priority="481">
      <formula>LEN(TRIM(E362))=0</formula>
    </cfRule>
  </conditionalFormatting>
  <conditionalFormatting sqref="E362:E363">
    <cfRule type="containsBlanks" dxfId="444" priority="480">
      <formula>LEN(TRIM(E362))=0</formula>
    </cfRule>
  </conditionalFormatting>
  <conditionalFormatting sqref="D388:E388">
    <cfRule type="containsBlanks" dxfId="443" priority="479">
      <formula>LEN(TRIM(D388))=0</formula>
    </cfRule>
  </conditionalFormatting>
  <conditionalFormatting sqref="D388:E388">
    <cfRule type="containsBlanks" dxfId="442" priority="478">
      <formula>LEN(TRIM(D388))=0</formula>
    </cfRule>
  </conditionalFormatting>
  <conditionalFormatting sqref="D410:D413 D417:D421">
    <cfRule type="containsBlanks" dxfId="441" priority="477">
      <formula>LEN(TRIM(D410))=0</formula>
    </cfRule>
  </conditionalFormatting>
  <conditionalFormatting sqref="D410">
    <cfRule type="containsBlanks" dxfId="440" priority="476">
      <formula>LEN(TRIM(D410))=0</formula>
    </cfRule>
  </conditionalFormatting>
  <conditionalFormatting sqref="D414:D416">
    <cfRule type="containsBlanks" dxfId="439" priority="474">
      <formula>LEN(TRIM(D414))=0</formula>
    </cfRule>
  </conditionalFormatting>
  <conditionalFormatting sqref="D411:D413">
    <cfRule type="containsBlanks" dxfId="438" priority="475">
      <formula>LEN(TRIM(D411))=0</formula>
    </cfRule>
  </conditionalFormatting>
  <conditionalFormatting sqref="D414:D416">
    <cfRule type="containsBlanks" dxfId="437" priority="473">
      <formula>LEN(TRIM(D414))=0</formula>
    </cfRule>
  </conditionalFormatting>
  <conditionalFormatting sqref="E410:E413 E417:E421">
    <cfRule type="containsBlanks" dxfId="436" priority="472">
      <formula>LEN(TRIM(E410))=0</formula>
    </cfRule>
  </conditionalFormatting>
  <conditionalFormatting sqref="E410">
    <cfRule type="containsBlanks" dxfId="435" priority="471">
      <formula>LEN(TRIM(E410))=0</formula>
    </cfRule>
  </conditionalFormatting>
  <conditionalFormatting sqref="E414:E416">
    <cfRule type="containsBlanks" dxfId="434" priority="469">
      <formula>LEN(TRIM(E414))=0</formula>
    </cfRule>
  </conditionalFormatting>
  <conditionalFormatting sqref="E411:E413">
    <cfRule type="containsBlanks" dxfId="433" priority="470">
      <formula>LEN(TRIM(E411))=0</formula>
    </cfRule>
  </conditionalFormatting>
  <conditionalFormatting sqref="E414:E416">
    <cfRule type="containsBlanks" dxfId="432" priority="468">
      <formula>LEN(TRIM(E414))=0</formula>
    </cfRule>
  </conditionalFormatting>
  <conditionalFormatting sqref="D424:E425">
    <cfRule type="containsBlanks" dxfId="431" priority="467">
      <formula>LEN(TRIM(D424))=0</formula>
    </cfRule>
  </conditionalFormatting>
  <conditionalFormatting sqref="D502:D515">
    <cfRule type="containsBlanks" dxfId="430" priority="466">
      <formula>LEN(TRIM(D502))=0</formula>
    </cfRule>
  </conditionalFormatting>
  <conditionalFormatting sqref="D513:D514">
    <cfRule type="containsBlanks" dxfId="429" priority="465">
      <formula>LEN(TRIM(D513))=0</formula>
    </cfRule>
  </conditionalFormatting>
  <conditionalFormatting sqref="E502:E515">
    <cfRule type="containsBlanks" dxfId="428" priority="464">
      <formula>LEN(TRIM(E502))=0</formula>
    </cfRule>
  </conditionalFormatting>
  <conditionalFormatting sqref="E513:E514">
    <cfRule type="containsBlanks" dxfId="427" priority="463">
      <formula>LEN(TRIM(E513))=0</formula>
    </cfRule>
  </conditionalFormatting>
  <conditionalFormatting sqref="D519:E521">
    <cfRule type="containsBlanks" dxfId="426" priority="462">
      <formula>LEN(TRIM(D519))=0</formula>
    </cfRule>
  </conditionalFormatting>
  <conditionalFormatting sqref="D529:E532">
    <cfRule type="containsBlanks" dxfId="425" priority="461">
      <formula>LEN(TRIM(D529))=0</formula>
    </cfRule>
  </conditionalFormatting>
  <conditionalFormatting sqref="E529:E530">
    <cfRule type="containsBlanks" dxfId="424" priority="460">
      <formula>LEN(TRIM(E529))=0</formula>
    </cfRule>
  </conditionalFormatting>
  <conditionalFormatting sqref="E531:E532">
    <cfRule type="containsBlanks" dxfId="423" priority="459">
      <formula>LEN(TRIM(E531))=0</formula>
    </cfRule>
  </conditionalFormatting>
  <conditionalFormatting sqref="E535:E539">
    <cfRule type="containsBlanks" dxfId="422" priority="457">
      <formula>LEN(TRIM(E535))=0</formula>
    </cfRule>
  </conditionalFormatting>
  <conditionalFormatting sqref="D535:E539">
    <cfRule type="containsBlanks" dxfId="421" priority="458">
      <formula>LEN(TRIM(D535))=0</formula>
    </cfRule>
  </conditionalFormatting>
  <conditionalFormatting sqref="D535:D539">
    <cfRule type="containsBlanks" dxfId="420" priority="456">
      <formula>LEN(TRIM(D535))=0</formula>
    </cfRule>
  </conditionalFormatting>
  <conditionalFormatting sqref="E535:E536">
    <cfRule type="containsBlanks" dxfId="419" priority="455">
      <formula>LEN(TRIM(E535))=0</formula>
    </cfRule>
  </conditionalFormatting>
  <conditionalFormatting sqref="E537:E539">
    <cfRule type="containsBlanks" dxfId="418" priority="454">
      <formula>LEN(TRIM(E537))=0</formula>
    </cfRule>
  </conditionalFormatting>
  <conditionalFormatting sqref="D547:D556">
    <cfRule type="containsBlanks" dxfId="417" priority="453">
      <formula>LEN(TRIM(D547))=0</formula>
    </cfRule>
  </conditionalFormatting>
  <conditionalFormatting sqref="E547:E556">
    <cfRule type="containsBlanks" dxfId="416" priority="452">
      <formula>LEN(TRIM(E547))=0</formula>
    </cfRule>
  </conditionalFormatting>
  <conditionalFormatting sqref="D558:D559">
    <cfRule type="containsBlanks" dxfId="415" priority="451">
      <formula>LEN(TRIM(D558))=0</formula>
    </cfRule>
  </conditionalFormatting>
  <conditionalFormatting sqref="E558:E559">
    <cfRule type="containsBlanks" dxfId="414" priority="450">
      <formula>LEN(TRIM(E558))=0</formula>
    </cfRule>
  </conditionalFormatting>
  <conditionalFormatting sqref="D561:D562 E562:I562">
    <cfRule type="containsBlanks" dxfId="413" priority="449">
      <formula>LEN(TRIM(D561))=0</formula>
    </cfRule>
  </conditionalFormatting>
  <conditionalFormatting sqref="D561:D562 E562:I562">
    <cfRule type="containsBlanks" dxfId="412" priority="448">
      <formula>LEN(TRIM(D561))=0</formula>
    </cfRule>
  </conditionalFormatting>
  <conditionalFormatting sqref="E561">
    <cfRule type="containsBlanks" dxfId="411" priority="447">
      <formula>LEN(TRIM(E561))=0</formula>
    </cfRule>
  </conditionalFormatting>
  <conditionalFormatting sqref="E561">
    <cfRule type="containsBlanks" dxfId="410" priority="446">
      <formula>LEN(TRIM(E561))=0</formula>
    </cfRule>
  </conditionalFormatting>
  <conditionalFormatting sqref="D568:D581">
    <cfRule type="containsBlanks" dxfId="409" priority="445">
      <formula>LEN(TRIM(D568))=0</formula>
    </cfRule>
  </conditionalFormatting>
  <conditionalFormatting sqref="D568:D581">
    <cfRule type="containsBlanks" dxfId="408" priority="444">
      <formula>LEN(TRIM(D568))=0</formula>
    </cfRule>
  </conditionalFormatting>
  <conditionalFormatting sqref="E568:E581">
    <cfRule type="containsBlanks" dxfId="407" priority="443">
      <formula>LEN(TRIM(E568))=0</formula>
    </cfRule>
  </conditionalFormatting>
  <conditionalFormatting sqref="E568:E581">
    <cfRule type="containsBlanks" dxfId="406" priority="442">
      <formula>LEN(TRIM(E568))=0</formula>
    </cfRule>
  </conditionalFormatting>
  <conditionalFormatting sqref="D585:D586">
    <cfRule type="containsBlanks" dxfId="405" priority="441">
      <formula>LEN(TRIM(D585))=0</formula>
    </cfRule>
  </conditionalFormatting>
  <conditionalFormatting sqref="D584">
    <cfRule type="containsBlanks" dxfId="404" priority="440">
      <formula>LEN(TRIM(D584))=0</formula>
    </cfRule>
  </conditionalFormatting>
  <conditionalFormatting sqref="D583">
    <cfRule type="containsBlanks" dxfId="403" priority="439">
      <formula>LEN(TRIM(D583))=0</formula>
    </cfRule>
  </conditionalFormatting>
  <conditionalFormatting sqref="D583:D584">
    <cfRule type="containsBlanks" dxfId="402" priority="438">
      <formula>LEN(TRIM(D583))=0</formula>
    </cfRule>
  </conditionalFormatting>
  <conditionalFormatting sqref="D585:D586">
    <cfRule type="containsBlanks" dxfId="401" priority="437">
      <formula>LEN(TRIM(D585))=0</formula>
    </cfRule>
  </conditionalFormatting>
  <conditionalFormatting sqref="E585:E586">
    <cfRule type="containsBlanks" dxfId="400" priority="436">
      <formula>LEN(TRIM(E585))=0</formula>
    </cfRule>
  </conditionalFormatting>
  <conditionalFormatting sqref="E584">
    <cfRule type="containsBlanks" dxfId="399" priority="435">
      <formula>LEN(TRIM(E584))=0</formula>
    </cfRule>
  </conditionalFormatting>
  <conditionalFormatting sqref="E583">
    <cfRule type="containsBlanks" dxfId="398" priority="434">
      <formula>LEN(TRIM(E583))=0</formula>
    </cfRule>
  </conditionalFormatting>
  <conditionalFormatting sqref="E583:E584">
    <cfRule type="containsBlanks" dxfId="397" priority="433">
      <formula>LEN(TRIM(E583))=0</formula>
    </cfRule>
  </conditionalFormatting>
  <conditionalFormatting sqref="E585:E586">
    <cfRule type="containsBlanks" dxfId="396" priority="432">
      <formula>LEN(TRIM(E585))=0</formula>
    </cfRule>
  </conditionalFormatting>
  <conditionalFormatting sqref="D588:E589">
    <cfRule type="containsBlanks" dxfId="395" priority="431">
      <formula>LEN(TRIM(D588))=0</formula>
    </cfRule>
  </conditionalFormatting>
  <conditionalFormatting sqref="E588:E589">
    <cfRule type="containsBlanks" dxfId="394" priority="430">
      <formula>LEN(TRIM(E588))=0</formula>
    </cfRule>
  </conditionalFormatting>
  <conditionalFormatting sqref="D592:E596">
    <cfRule type="containsBlanks" dxfId="393" priority="429">
      <formula>LEN(TRIM(D592))=0</formula>
    </cfRule>
  </conditionalFormatting>
  <conditionalFormatting sqref="E592:E596">
    <cfRule type="containsBlanks" dxfId="392" priority="428">
      <formula>LEN(TRIM(E592))=0</formula>
    </cfRule>
  </conditionalFormatting>
  <conditionalFormatting sqref="D601:D614">
    <cfRule type="containsBlanks" dxfId="391" priority="427">
      <formula>LEN(TRIM(D601))=0</formula>
    </cfRule>
  </conditionalFormatting>
  <conditionalFormatting sqref="D20:E31">
    <cfRule type="containsBlanks" dxfId="390" priority="425">
      <formula>LEN(TRIM(D20))=0</formula>
    </cfRule>
  </conditionalFormatting>
  <conditionalFormatting sqref="A530">
    <cfRule type="containsBlanks" dxfId="389" priority="424">
      <formula>LEN(TRIM(A530))=0</formula>
    </cfRule>
  </conditionalFormatting>
  <conditionalFormatting sqref="A117:C117">
    <cfRule type="containsBlanks" dxfId="388" priority="423">
      <formula>LEN(TRIM(A117))=0</formula>
    </cfRule>
  </conditionalFormatting>
  <conditionalFormatting sqref="G20:G31">
    <cfRule type="containsBlanks" dxfId="387" priority="357">
      <formula>LEN(TRIM(G20))=0</formula>
    </cfRule>
  </conditionalFormatting>
  <conditionalFormatting sqref="G601:G614">
    <cfRule type="containsBlanks" dxfId="386" priority="358">
      <formula>LEN(TRIM(G601))=0</formula>
    </cfRule>
  </conditionalFormatting>
  <conditionalFormatting sqref="G583">
    <cfRule type="containsBlanks" dxfId="385" priority="363">
      <formula>LEN(TRIM(G583))=0</formula>
    </cfRule>
  </conditionalFormatting>
  <conditionalFormatting sqref="G583:G584">
    <cfRule type="containsBlanks" dxfId="384" priority="362">
      <formula>LEN(TRIM(G583))=0</formula>
    </cfRule>
  </conditionalFormatting>
  <conditionalFormatting sqref="G585:G586">
    <cfRule type="containsBlanks" dxfId="383" priority="361">
      <formula>LEN(TRIM(G585))=0</formula>
    </cfRule>
  </conditionalFormatting>
  <conditionalFormatting sqref="G588:G589">
    <cfRule type="containsBlanks" dxfId="382" priority="360">
      <formula>LEN(TRIM(G588))=0</formula>
    </cfRule>
  </conditionalFormatting>
  <conditionalFormatting sqref="G592:G596">
    <cfRule type="containsBlanks" dxfId="381" priority="359">
      <formula>LEN(TRIM(G592))=0</formula>
    </cfRule>
  </conditionalFormatting>
  <conditionalFormatting sqref="I32 I41:I126 I133:I144 I147:I217 I224:I228 I231:I235 I239:I246 I251 I260 I263:I290 I302 I305:I306 I308:I329 I333:I335 I339:I342 I345:I361 I364:I387 I389:I409 I422:I423 I426:I501 I516:I518 I522:I528 I530 I533:I534 I540:I546 I557 I560 I563:I567 I582 I587 I590:I591 I597:I600 I615:I618">
    <cfRule type="containsBlanks" dxfId="380" priority="356">
      <formula>LEN(TRIM(I32))=0</formula>
    </cfRule>
  </conditionalFormatting>
  <conditionalFormatting sqref="I33:I40">
    <cfRule type="containsBlanks" dxfId="379" priority="355">
      <formula>LEN(TRIM(I33))=0</formula>
    </cfRule>
  </conditionalFormatting>
  <conditionalFormatting sqref="I130:I132">
    <cfRule type="containsBlanks" dxfId="378" priority="354">
      <formula>LEN(TRIM(I130))=0</formula>
    </cfRule>
  </conditionalFormatting>
  <conditionalFormatting sqref="I127">
    <cfRule type="containsBlanks" dxfId="377" priority="353">
      <formula>LEN(TRIM(I127))=0</formula>
    </cfRule>
  </conditionalFormatting>
  <conditionalFormatting sqref="I127">
    <cfRule type="containsBlanks" dxfId="376" priority="352">
      <formula>LEN(TRIM(I127))=0</formula>
    </cfRule>
  </conditionalFormatting>
  <conditionalFormatting sqref="I128">
    <cfRule type="containsBlanks" dxfId="375" priority="351">
      <formula>LEN(TRIM(I128))=0</formula>
    </cfRule>
  </conditionalFormatting>
  <conditionalFormatting sqref="I128">
    <cfRule type="containsBlanks" dxfId="374" priority="350">
      <formula>LEN(TRIM(I128))=0</formula>
    </cfRule>
  </conditionalFormatting>
  <conditionalFormatting sqref="I129">
    <cfRule type="containsBlanks" dxfId="373" priority="349">
      <formula>LEN(TRIM(I129))=0</formula>
    </cfRule>
  </conditionalFormatting>
  <conditionalFormatting sqref="I129">
    <cfRule type="containsBlanks" dxfId="372" priority="348">
      <formula>LEN(TRIM(I129))=0</formula>
    </cfRule>
  </conditionalFormatting>
  <conditionalFormatting sqref="I145:I146">
    <cfRule type="containsBlanks" dxfId="371" priority="347">
      <formula>LEN(TRIM(I145))=0</formula>
    </cfRule>
  </conditionalFormatting>
  <conditionalFormatting sqref="I601:I614">
    <cfRule type="containsBlanks" dxfId="370" priority="287">
      <formula>LEN(TRIM(I601))=0</formula>
    </cfRule>
  </conditionalFormatting>
  <conditionalFormatting sqref="I146">
    <cfRule type="containsBlanks" dxfId="369" priority="346">
      <formula>LEN(TRIM(I146))=0</formula>
    </cfRule>
  </conditionalFormatting>
  <conditionalFormatting sqref="I218:I223">
    <cfRule type="containsBlanks" dxfId="368" priority="345">
      <formula>LEN(TRIM(I218))=0</formula>
    </cfRule>
  </conditionalFormatting>
  <conditionalFormatting sqref="I229:I230">
    <cfRule type="containsBlanks" dxfId="367" priority="344">
      <formula>LEN(TRIM(I229))=0</formula>
    </cfRule>
  </conditionalFormatting>
  <conditionalFormatting sqref="I229">
    <cfRule type="containsBlanks" dxfId="366" priority="343">
      <formula>LEN(TRIM(I229))=0</formula>
    </cfRule>
  </conditionalFormatting>
  <conditionalFormatting sqref="I236:I238">
    <cfRule type="containsBlanks" dxfId="365" priority="342">
      <formula>LEN(TRIM(I236))=0</formula>
    </cfRule>
  </conditionalFormatting>
  <conditionalFormatting sqref="I247:I250">
    <cfRule type="containsBlanks" dxfId="364" priority="341">
      <formula>LEN(TRIM(I247))=0</formula>
    </cfRule>
  </conditionalFormatting>
  <conditionalFormatting sqref="I247">
    <cfRule type="containsBlanks" dxfId="363" priority="340">
      <formula>LEN(TRIM(I247))=0</formula>
    </cfRule>
  </conditionalFormatting>
  <conditionalFormatting sqref="I255:I259">
    <cfRule type="containsBlanks" dxfId="362" priority="339">
      <formula>LEN(TRIM(I255))=0</formula>
    </cfRule>
  </conditionalFormatting>
  <conditionalFormatting sqref="I258:I259">
    <cfRule type="containsBlanks" dxfId="361" priority="338">
      <formula>LEN(TRIM(I258))=0</formula>
    </cfRule>
  </conditionalFormatting>
  <conditionalFormatting sqref="I252:I254">
    <cfRule type="containsBlanks" dxfId="360" priority="337">
      <formula>LEN(TRIM(I252))=0</formula>
    </cfRule>
  </conditionalFormatting>
  <conditionalFormatting sqref="I261:I262">
    <cfRule type="containsBlanks" dxfId="359" priority="336">
      <formula>LEN(TRIM(I261))=0</formula>
    </cfRule>
  </conditionalFormatting>
  <conditionalFormatting sqref="I261:I262">
    <cfRule type="containsBlanks" dxfId="358" priority="335">
      <formula>LEN(TRIM(I261))=0</formula>
    </cfRule>
  </conditionalFormatting>
  <conditionalFormatting sqref="I291:I293 I296:I301">
    <cfRule type="containsBlanks" dxfId="357" priority="334">
      <formula>LEN(TRIM(I291))=0</formula>
    </cfRule>
  </conditionalFormatting>
  <conditionalFormatting sqref="I294:I295">
    <cfRule type="containsBlanks" dxfId="356" priority="333">
      <formula>LEN(TRIM(I294))=0</formula>
    </cfRule>
  </conditionalFormatting>
  <conditionalFormatting sqref="I303:I304">
    <cfRule type="containsBlanks" dxfId="355" priority="332">
      <formula>LEN(TRIM(I303))=0</formula>
    </cfRule>
  </conditionalFormatting>
  <conditionalFormatting sqref="I307">
    <cfRule type="containsBlanks" dxfId="354" priority="331">
      <formula>LEN(TRIM(I307))=0</formula>
    </cfRule>
  </conditionalFormatting>
  <conditionalFormatting sqref="I330:I332">
    <cfRule type="containsBlanks" dxfId="353" priority="330">
      <formula>LEN(TRIM(I330))=0</formula>
    </cfRule>
  </conditionalFormatting>
  <conditionalFormatting sqref="I330:I331">
    <cfRule type="containsBlanks" dxfId="352" priority="329">
      <formula>LEN(TRIM(I330))=0</formula>
    </cfRule>
  </conditionalFormatting>
  <conditionalFormatting sqref="I332">
    <cfRule type="containsBlanks" dxfId="351" priority="328">
      <formula>LEN(TRIM(I332))=0</formula>
    </cfRule>
  </conditionalFormatting>
  <conditionalFormatting sqref="I336:I338">
    <cfRule type="containsBlanks" dxfId="350" priority="327">
      <formula>LEN(TRIM(I336))=0</formula>
    </cfRule>
  </conditionalFormatting>
  <conditionalFormatting sqref="I336:I338">
    <cfRule type="containsBlanks" dxfId="349" priority="326">
      <formula>LEN(TRIM(I336))=0</formula>
    </cfRule>
  </conditionalFormatting>
  <conditionalFormatting sqref="I343:I344">
    <cfRule type="containsBlanks" dxfId="348" priority="325">
      <formula>LEN(TRIM(I343))=0</formula>
    </cfRule>
  </conditionalFormatting>
  <conditionalFormatting sqref="I343:I344">
    <cfRule type="containsBlanks" dxfId="347" priority="324">
      <formula>LEN(TRIM(I343))=0</formula>
    </cfRule>
  </conditionalFormatting>
  <conditionalFormatting sqref="I362:I363">
    <cfRule type="containsBlanks" dxfId="346" priority="323">
      <formula>LEN(TRIM(I362))=0</formula>
    </cfRule>
  </conditionalFormatting>
  <conditionalFormatting sqref="I362:I363">
    <cfRule type="containsBlanks" dxfId="345" priority="322">
      <formula>LEN(TRIM(I362))=0</formula>
    </cfRule>
  </conditionalFormatting>
  <conditionalFormatting sqref="I388">
    <cfRule type="containsBlanks" dxfId="344" priority="321">
      <formula>LEN(TRIM(I388))=0</formula>
    </cfRule>
  </conditionalFormatting>
  <conditionalFormatting sqref="I388">
    <cfRule type="containsBlanks" dxfId="343" priority="320">
      <formula>LEN(TRIM(I388))=0</formula>
    </cfRule>
  </conditionalFormatting>
  <conditionalFormatting sqref="I410:I413 I417:I421">
    <cfRule type="containsBlanks" dxfId="342" priority="319">
      <formula>LEN(TRIM(I410))=0</formula>
    </cfRule>
  </conditionalFormatting>
  <conditionalFormatting sqref="I410">
    <cfRule type="containsBlanks" dxfId="341" priority="318">
      <formula>LEN(TRIM(I410))=0</formula>
    </cfRule>
  </conditionalFormatting>
  <conditionalFormatting sqref="I414:I416">
    <cfRule type="containsBlanks" dxfId="340" priority="316">
      <formula>LEN(TRIM(I414))=0</formula>
    </cfRule>
  </conditionalFormatting>
  <conditionalFormatting sqref="I411:I413">
    <cfRule type="containsBlanks" dxfId="339" priority="317">
      <formula>LEN(TRIM(I411))=0</formula>
    </cfRule>
  </conditionalFormatting>
  <conditionalFormatting sqref="I414:I416">
    <cfRule type="containsBlanks" dxfId="338" priority="315">
      <formula>LEN(TRIM(I414))=0</formula>
    </cfRule>
  </conditionalFormatting>
  <conditionalFormatting sqref="I424:I425">
    <cfRule type="containsBlanks" dxfId="337" priority="314">
      <formula>LEN(TRIM(I424))=0</formula>
    </cfRule>
  </conditionalFormatting>
  <conditionalFormatting sqref="I502:I515">
    <cfRule type="containsBlanks" dxfId="336" priority="313">
      <formula>LEN(TRIM(I502))=0</formula>
    </cfRule>
  </conditionalFormatting>
  <conditionalFormatting sqref="I513:I514">
    <cfRule type="containsBlanks" dxfId="335" priority="312">
      <formula>LEN(TRIM(I513))=0</formula>
    </cfRule>
  </conditionalFormatting>
  <conditionalFormatting sqref="I519:I521">
    <cfRule type="containsBlanks" dxfId="334" priority="311">
      <formula>LEN(TRIM(I519))=0</formula>
    </cfRule>
  </conditionalFormatting>
  <conditionalFormatting sqref="I529 I531:I532">
    <cfRule type="containsBlanks" dxfId="333" priority="310">
      <formula>LEN(TRIM(I529))=0</formula>
    </cfRule>
  </conditionalFormatting>
  <conditionalFormatting sqref="I529">
    <cfRule type="containsBlanks" dxfId="332" priority="309">
      <formula>LEN(TRIM(I529))=0</formula>
    </cfRule>
  </conditionalFormatting>
  <conditionalFormatting sqref="I531:I532">
    <cfRule type="containsBlanks" dxfId="331" priority="308">
      <formula>LEN(TRIM(I531))=0</formula>
    </cfRule>
  </conditionalFormatting>
  <conditionalFormatting sqref="I535:I539">
    <cfRule type="containsBlanks" dxfId="330" priority="306">
      <formula>LEN(TRIM(I535))=0</formula>
    </cfRule>
  </conditionalFormatting>
  <conditionalFormatting sqref="I535:I539">
    <cfRule type="containsBlanks" dxfId="329" priority="307">
      <formula>LEN(TRIM(I535))=0</formula>
    </cfRule>
  </conditionalFormatting>
  <conditionalFormatting sqref="I535:I536">
    <cfRule type="containsBlanks" dxfId="328" priority="305">
      <formula>LEN(TRIM(I535))=0</formula>
    </cfRule>
  </conditionalFormatting>
  <conditionalFormatting sqref="I537:I539">
    <cfRule type="containsBlanks" dxfId="327" priority="304">
      <formula>LEN(TRIM(I537))=0</formula>
    </cfRule>
  </conditionalFormatting>
  <conditionalFormatting sqref="I547:I556">
    <cfRule type="containsBlanks" dxfId="326" priority="303">
      <formula>LEN(TRIM(I547))=0</formula>
    </cfRule>
  </conditionalFormatting>
  <conditionalFormatting sqref="I558:I559">
    <cfRule type="containsBlanks" dxfId="325" priority="302">
      <formula>LEN(TRIM(I558))=0</formula>
    </cfRule>
  </conditionalFormatting>
  <conditionalFormatting sqref="I561">
    <cfRule type="containsBlanks" dxfId="324" priority="300">
      <formula>LEN(TRIM(I561))=0</formula>
    </cfRule>
  </conditionalFormatting>
  <conditionalFormatting sqref="I561">
    <cfRule type="containsBlanks" dxfId="323" priority="301">
      <formula>LEN(TRIM(I561))=0</formula>
    </cfRule>
  </conditionalFormatting>
  <conditionalFormatting sqref="I561">
    <cfRule type="containsBlanks" dxfId="322" priority="299">
      <formula>LEN(TRIM(I561))=0</formula>
    </cfRule>
  </conditionalFormatting>
  <conditionalFormatting sqref="I568:I581">
    <cfRule type="containsBlanks" dxfId="321" priority="298">
      <formula>LEN(TRIM(I568))=0</formula>
    </cfRule>
  </conditionalFormatting>
  <conditionalFormatting sqref="I568:I581">
    <cfRule type="containsBlanks" dxfId="320" priority="297">
      <formula>LEN(TRIM(I568))=0</formula>
    </cfRule>
  </conditionalFormatting>
  <conditionalFormatting sqref="I585:I586">
    <cfRule type="containsBlanks" dxfId="319" priority="296">
      <formula>LEN(TRIM(I585))=0</formula>
    </cfRule>
  </conditionalFormatting>
  <conditionalFormatting sqref="I584">
    <cfRule type="containsBlanks" dxfId="318" priority="295">
      <formula>LEN(TRIM(I584))=0</formula>
    </cfRule>
  </conditionalFormatting>
  <conditionalFormatting sqref="I583">
    <cfRule type="containsBlanks" dxfId="317" priority="294">
      <formula>LEN(TRIM(I583))=0</formula>
    </cfRule>
  </conditionalFormatting>
  <conditionalFormatting sqref="I583:I584">
    <cfRule type="containsBlanks" dxfId="316" priority="293">
      <formula>LEN(TRIM(I583))=0</formula>
    </cfRule>
  </conditionalFormatting>
  <conditionalFormatting sqref="I585:I586">
    <cfRule type="containsBlanks" dxfId="315" priority="292">
      <formula>LEN(TRIM(I585))=0</formula>
    </cfRule>
  </conditionalFormatting>
  <conditionalFormatting sqref="I588:I589">
    <cfRule type="containsBlanks" dxfId="314" priority="291">
      <formula>LEN(TRIM(I588))=0</formula>
    </cfRule>
  </conditionalFormatting>
  <conditionalFormatting sqref="I588:I589">
    <cfRule type="containsBlanks" dxfId="313" priority="290">
      <formula>LEN(TRIM(I588))=0</formula>
    </cfRule>
  </conditionalFormatting>
  <conditionalFormatting sqref="I592:I596">
    <cfRule type="containsBlanks" dxfId="312" priority="289">
      <formula>LEN(TRIM(I592))=0</formula>
    </cfRule>
  </conditionalFormatting>
  <conditionalFormatting sqref="I592:I596">
    <cfRule type="containsBlanks" dxfId="311" priority="288">
      <formula>LEN(TRIM(I592))=0</formula>
    </cfRule>
  </conditionalFormatting>
  <conditionalFormatting sqref="I20:I31">
    <cfRule type="containsBlanks" dxfId="310" priority="286">
      <formula>LEN(TRIM(I20))=0</formula>
    </cfRule>
  </conditionalFormatting>
  <conditionalFormatting sqref="K32 K530 K615:K618 K41:K126 K133:K144 K147:K217 K224:K228 K231:K235 K239:K246 K251 K260 K263:K290 K302 K305:K306 K308:K329 K333:K335 K339:K342 K345:K361 K364:K387 K389:K409 K422:K423 K426:K501 K516:K518 K522:K528 K533:K534 K540:K546 K557 K560 K563:K567 K582 K587 K590:K591 K597:K600">
    <cfRule type="containsBlanks" dxfId="309" priority="285">
      <formula>LEN(TRIM(K32))=0</formula>
    </cfRule>
  </conditionalFormatting>
  <conditionalFormatting sqref="K33:K40">
    <cfRule type="containsBlanks" dxfId="308" priority="284">
      <formula>LEN(TRIM(K33))=0</formula>
    </cfRule>
  </conditionalFormatting>
  <conditionalFormatting sqref="K130:K132">
    <cfRule type="containsBlanks" dxfId="307" priority="283">
      <formula>LEN(TRIM(K130))=0</formula>
    </cfRule>
  </conditionalFormatting>
  <conditionalFormatting sqref="K127">
    <cfRule type="containsBlanks" dxfId="306" priority="282">
      <formula>LEN(TRIM(K127))=0</formula>
    </cfRule>
  </conditionalFormatting>
  <conditionalFormatting sqref="K127">
    <cfRule type="containsBlanks" dxfId="305" priority="281">
      <formula>LEN(TRIM(K127))=0</formula>
    </cfRule>
  </conditionalFormatting>
  <conditionalFormatting sqref="K128">
    <cfRule type="containsBlanks" dxfId="304" priority="280">
      <formula>LEN(TRIM(K128))=0</formula>
    </cfRule>
  </conditionalFormatting>
  <conditionalFormatting sqref="K128">
    <cfRule type="containsBlanks" dxfId="303" priority="279">
      <formula>LEN(TRIM(K128))=0</formula>
    </cfRule>
  </conditionalFormatting>
  <conditionalFormatting sqref="K129">
    <cfRule type="containsBlanks" dxfId="302" priority="278">
      <formula>LEN(TRIM(K129))=0</formula>
    </cfRule>
  </conditionalFormatting>
  <conditionalFormatting sqref="K129">
    <cfRule type="containsBlanks" dxfId="301" priority="277">
      <formula>LEN(TRIM(K129))=0</formula>
    </cfRule>
  </conditionalFormatting>
  <conditionalFormatting sqref="K145:K146">
    <cfRule type="containsBlanks" dxfId="300" priority="276">
      <formula>LEN(TRIM(K145))=0</formula>
    </cfRule>
  </conditionalFormatting>
  <conditionalFormatting sqref="K146">
    <cfRule type="containsBlanks" dxfId="299" priority="275">
      <formula>LEN(TRIM(K146))=0</formula>
    </cfRule>
  </conditionalFormatting>
  <conditionalFormatting sqref="K601:K614">
    <cfRule type="containsBlanks" dxfId="298" priority="222">
      <formula>LEN(TRIM(K601))=0</formula>
    </cfRule>
  </conditionalFormatting>
  <conditionalFormatting sqref="K218:K223">
    <cfRule type="containsBlanks" dxfId="297" priority="274">
      <formula>LEN(TRIM(K218))=0</formula>
    </cfRule>
  </conditionalFormatting>
  <conditionalFormatting sqref="K229:K230">
    <cfRule type="containsBlanks" dxfId="296" priority="273">
      <formula>LEN(TRIM(K229))=0</formula>
    </cfRule>
  </conditionalFormatting>
  <conditionalFormatting sqref="K229">
    <cfRule type="containsBlanks" dxfId="295" priority="272">
      <formula>LEN(TRIM(K229))=0</formula>
    </cfRule>
  </conditionalFormatting>
  <conditionalFormatting sqref="K236:K238">
    <cfRule type="containsBlanks" dxfId="294" priority="271">
      <formula>LEN(TRIM(K236))=0</formula>
    </cfRule>
  </conditionalFormatting>
  <conditionalFormatting sqref="K249">
    <cfRule type="containsBlanks" dxfId="293" priority="270">
      <formula>LEN(TRIM(K249))=0</formula>
    </cfRule>
  </conditionalFormatting>
  <conditionalFormatting sqref="K247:K248 K250">
    <cfRule type="containsBlanks" dxfId="292" priority="269">
      <formula>LEN(TRIM(K247))=0</formula>
    </cfRule>
  </conditionalFormatting>
  <conditionalFormatting sqref="K247">
    <cfRule type="containsBlanks" dxfId="291" priority="268">
      <formula>LEN(TRIM(K247))=0</formula>
    </cfRule>
  </conditionalFormatting>
  <conditionalFormatting sqref="K255:K259">
    <cfRule type="containsBlanks" dxfId="290" priority="267">
      <formula>LEN(TRIM(K255))=0</formula>
    </cfRule>
  </conditionalFormatting>
  <conditionalFormatting sqref="K258:K259">
    <cfRule type="containsBlanks" dxfId="289" priority="266">
      <formula>LEN(TRIM(K258))=0</formula>
    </cfRule>
  </conditionalFormatting>
  <conditionalFormatting sqref="K252:K254">
    <cfRule type="containsBlanks" dxfId="288" priority="265">
      <formula>LEN(TRIM(K252))=0</formula>
    </cfRule>
  </conditionalFormatting>
  <conditionalFormatting sqref="K261:K262">
    <cfRule type="containsBlanks" dxfId="287" priority="264">
      <formula>LEN(TRIM(K261))=0</formula>
    </cfRule>
  </conditionalFormatting>
  <conditionalFormatting sqref="K261:K262">
    <cfRule type="containsBlanks" dxfId="286" priority="263">
      <formula>LEN(TRIM(K261))=0</formula>
    </cfRule>
  </conditionalFormatting>
  <conditionalFormatting sqref="K291:K293 K296:K301">
    <cfRule type="containsBlanks" dxfId="285" priority="262">
      <formula>LEN(TRIM(K291))=0</formula>
    </cfRule>
  </conditionalFormatting>
  <conditionalFormatting sqref="K294:K295">
    <cfRule type="containsBlanks" dxfId="284" priority="261">
      <formula>LEN(TRIM(K294))=0</formula>
    </cfRule>
  </conditionalFormatting>
  <conditionalFormatting sqref="K303:K304">
    <cfRule type="containsBlanks" dxfId="283" priority="260">
      <formula>LEN(TRIM(K303))=0</formula>
    </cfRule>
  </conditionalFormatting>
  <conditionalFormatting sqref="K307">
    <cfRule type="containsBlanks" dxfId="282" priority="259">
      <formula>LEN(TRIM(K307))=0</formula>
    </cfRule>
  </conditionalFormatting>
  <conditionalFormatting sqref="K330:K332">
    <cfRule type="containsBlanks" dxfId="281" priority="258">
      <formula>LEN(TRIM(K330))=0</formula>
    </cfRule>
  </conditionalFormatting>
  <conditionalFormatting sqref="K330:K331">
    <cfRule type="containsBlanks" dxfId="280" priority="257">
      <formula>LEN(TRIM(K330))=0</formula>
    </cfRule>
  </conditionalFormatting>
  <conditionalFormatting sqref="K332">
    <cfRule type="containsBlanks" dxfId="279" priority="256">
      <formula>LEN(TRIM(K332))=0</formula>
    </cfRule>
  </conditionalFormatting>
  <conditionalFormatting sqref="K336:K338">
    <cfRule type="containsBlanks" dxfId="278" priority="255">
      <formula>LEN(TRIM(K336))=0</formula>
    </cfRule>
  </conditionalFormatting>
  <conditionalFormatting sqref="K336:K338">
    <cfRule type="containsBlanks" dxfId="277" priority="254">
      <formula>LEN(TRIM(K336))=0</formula>
    </cfRule>
  </conditionalFormatting>
  <conditionalFormatting sqref="K343:K344">
    <cfRule type="containsBlanks" dxfId="276" priority="253">
      <formula>LEN(TRIM(K343))=0</formula>
    </cfRule>
  </conditionalFormatting>
  <conditionalFormatting sqref="K343:K344">
    <cfRule type="containsBlanks" dxfId="275" priority="252">
      <formula>LEN(TRIM(K343))=0</formula>
    </cfRule>
  </conditionalFormatting>
  <conditionalFormatting sqref="K362:K363">
    <cfRule type="containsBlanks" dxfId="274" priority="251">
      <formula>LEN(TRIM(K362))=0</formula>
    </cfRule>
  </conditionalFormatting>
  <conditionalFormatting sqref="K362:K363">
    <cfRule type="containsBlanks" dxfId="273" priority="250">
      <formula>LEN(TRIM(K362))=0</formula>
    </cfRule>
  </conditionalFormatting>
  <conditionalFormatting sqref="K388">
    <cfRule type="containsBlanks" dxfId="272" priority="249">
      <formula>LEN(TRIM(K388))=0</formula>
    </cfRule>
  </conditionalFormatting>
  <conditionalFormatting sqref="K388">
    <cfRule type="containsBlanks" dxfId="271" priority="248">
      <formula>LEN(TRIM(K388))=0</formula>
    </cfRule>
  </conditionalFormatting>
  <conditionalFormatting sqref="K410:K413 K417:K421">
    <cfRule type="containsBlanks" dxfId="270" priority="247">
      <formula>LEN(TRIM(K410))=0</formula>
    </cfRule>
  </conditionalFormatting>
  <conditionalFormatting sqref="K410">
    <cfRule type="containsBlanks" dxfId="269" priority="246">
      <formula>LEN(TRIM(K410))=0</formula>
    </cfRule>
  </conditionalFormatting>
  <conditionalFormatting sqref="K414:K416">
    <cfRule type="containsBlanks" dxfId="268" priority="244">
      <formula>LEN(TRIM(K414))=0</formula>
    </cfRule>
  </conditionalFormatting>
  <conditionalFormatting sqref="K411:K413">
    <cfRule type="containsBlanks" dxfId="267" priority="245">
      <formula>LEN(TRIM(K411))=0</formula>
    </cfRule>
  </conditionalFormatting>
  <conditionalFormatting sqref="K414:K416">
    <cfRule type="containsBlanks" dxfId="266" priority="243">
      <formula>LEN(TRIM(K414))=0</formula>
    </cfRule>
  </conditionalFormatting>
  <conditionalFormatting sqref="K424:K425">
    <cfRule type="containsBlanks" dxfId="265" priority="242">
      <formula>LEN(TRIM(K424))=0</formula>
    </cfRule>
  </conditionalFormatting>
  <conditionalFormatting sqref="K502:K515">
    <cfRule type="containsBlanks" dxfId="264" priority="241">
      <formula>LEN(TRIM(K502))=0</formula>
    </cfRule>
  </conditionalFormatting>
  <conditionalFormatting sqref="K513:K514">
    <cfRule type="containsBlanks" dxfId="263" priority="240">
      <formula>LEN(TRIM(K513))=0</formula>
    </cfRule>
  </conditionalFormatting>
  <conditionalFormatting sqref="K519:K521">
    <cfRule type="containsBlanks" dxfId="262" priority="239">
      <formula>LEN(TRIM(K519))=0</formula>
    </cfRule>
  </conditionalFormatting>
  <conditionalFormatting sqref="K529 K531:K532">
    <cfRule type="containsBlanks" dxfId="261" priority="238">
      <formula>LEN(TRIM(K529))=0</formula>
    </cfRule>
  </conditionalFormatting>
  <conditionalFormatting sqref="K535:K539">
    <cfRule type="containsBlanks" dxfId="260" priority="237">
      <formula>LEN(TRIM(K535))=0</formula>
    </cfRule>
  </conditionalFormatting>
  <conditionalFormatting sqref="K535:K539">
    <cfRule type="containsBlanks" dxfId="259" priority="236">
      <formula>LEN(TRIM(K535))=0</formula>
    </cfRule>
  </conditionalFormatting>
  <conditionalFormatting sqref="K547:K556">
    <cfRule type="containsBlanks" dxfId="258" priority="235">
      <formula>LEN(TRIM(K547))=0</formula>
    </cfRule>
  </conditionalFormatting>
  <conditionalFormatting sqref="K558:K559">
    <cfRule type="containsBlanks" dxfId="257" priority="234">
      <formula>LEN(TRIM(K558))=0</formula>
    </cfRule>
  </conditionalFormatting>
  <conditionalFormatting sqref="K561:K562">
    <cfRule type="containsBlanks" dxfId="256" priority="233">
      <formula>LEN(TRIM(K561))=0</formula>
    </cfRule>
  </conditionalFormatting>
  <conditionalFormatting sqref="K561:K562">
    <cfRule type="containsBlanks" dxfId="255" priority="232">
      <formula>LEN(TRIM(K561))=0</formula>
    </cfRule>
  </conditionalFormatting>
  <conditionalFormatting sqref="K568:K581">
    <cfRule type="containsBlanks" dxfId="254" priority="231">
      <formula>LEN(TRIM(K568))=0</formula>
    </cfRule>
  </conditionalFormatting>
  <conditionalFormatting sqref="K568:K581">
    <cfRule type="containsBlanks" dxfId="253" priority="230">
      <formula>LEN(TRIM(K568))=0</formula>
    </cfRule>
  </conditionalFormatting>
  <conditionalFormatting sqref="K585:K586">
    <cfRule type="containsBlanks" dxfId="252" priority="229">
      <formula>LEN(TRIM(K585))=0</formula>
    </cfRule>
  </conditionalFormatting>
  <conditionalFormatting sqref="K584">
    <cfRule type="containsBlanks" dxfId="251" priority="228">
      <formula>LEN(TRIM(K584))=0</formula>
    </cfRule>
  </conditionalFormatting>
  <conditionalFormatting sqref="K583">
    <cfRule type="containsBlanks" dxfId="250" priority="227">
      <formula>LEN(TRIM(K583))=0</formula>
    </cfRule>
  </conditionalFormatting>
  <conditionalFormatting sqref="K583:K584">
    <cfRule type="containsBlanks" dxfId="249" priority="226">
      <formula>LEN(TRIM(K583))=0</formula>
    </cfRule>
  </conditionalFormatting>
  <conditionalFormatting sqref="K585:K586">
    <cfRule type="containsBlanks" dxfId="248" priority="225">
      <formula>LEN(TRIM(K585))=0</formula>
    </cfRule>
  </conditionalFormatting>
  <conditionalFormatting sqref="K588:K589">
    <cfRule type="containsBlanks" dxfId="247" priority="224">
      <formula>LEN(TRIM(K588))=0</formula>
    </cfRule>
  </conditionalFormatting>
  <conditionalFormatting sqref="K592:K596">
    <cfRule type="containsBlanks" dxfId="246" priority="223">
      <formula>LEN(TRIM(K592))=0</formula>
    </cfRule>
  </conditionalFormatting>
  <conditionalFormatting sqref="K20:K31">
    <cfRule type="containsBlanks" dxfId="245" priority="221">
      <formula>LEN(TRIM(K20))=0</formula>
    </cfRule>
  </conditionalFormatting>
  <conditionalFormatting sqref="M32 M530 M615:M618 M41:M126 M133:M144 M147:M217 M224:M228 M231:M235 M239:M246 M251 M260 M263:M290 M302 M305:M306 M308:M329 M333:M335 M339:M342 M345:M361 M364:M387 M389:M409 M422:M423 M426:M501 M516:M518 M522:M528 M533:M534 M540:M546 M557 M560 M563:M567 M582 M587 M590:M591 M597:M600">
    <cfRule type="containsBlanks" dxfId="244" priority="220">
      <formula>LEN(TRIM(M32))=0</formula>
    </cfRule>
  </conditionalFormatting>
  <conditionalFormatting sqref="M33:M40">
    <cfRule type="containsBlanks" dxfId="243" priority="219">
      <formula>LEN(TRIM(M33))=0</formula>
    </cfRule>
  </conditionalFormatting>
  <conditionalFormatting sqref="M130:M132">
    <cfRule type="containsBlanks" dxfId="242" priority="218">
      <formula>LEN(TRIM(M130))=0</formula>
    </cfRule>
  </conditionalFormatting>
  <conditionalFormatting sqref="M127">
    <cfRule type="containsBlanks" dxfId="241" priority="217">
      <formula>LEN(TRIM(M127))=0</formula>
    </cfRule>
  </conditionalFormatting>
  <conditionalFormatting sqref="M127">
    <cfRule type="containsBlanks" dxfId="240" priority="216">
      <formula>LEN(TRIM(M127))=0</formula>
    </cfRule>
  </conditionalFormatting>
  <conditionalFormatting sqref="M128">
    <cfRule type="containsBlanks" dxfId="239" priority="215">
      <formula>LEN(TRIM(M128))=0</formula>
    </cfRule>
  </conditionalFormatting>
  <conditionalFormatting sqref="M128">
    <cfRule type="containsBlanks" dxfId="238" priority="214">
      <formula>LEN(TRIM(M128))=0</formula>
    </cfRule>
  </conditionalFormatting>
  <conditionalFormatting sqref="M129">
    <cfRule type="containsBlanks" dxfId="237" priority="213">
      <formula>LEN(TRIM(M129))=0</formula>
    </cfRule>
  </conditionalFormatting>
  <conditionalFormatting sqref="M129">
    <cfRule type="containsBlanks" dxfId="236" priority="212">
      <formula>LEN(TRIM(M129))=0</formula>
    </cfRule>
  </conditionalFormatting>
  <conditionalFormatting sqref="M145:M146">
    <cfRule type="containsBlanks" dxfId="235" priority="211">
      <formula>LEN(TRIM(M145))=0</formula>
    </cfRule>
  </conditionalFormatting>
  <conditionalFormatting sqref="M146">
    <cfRule type="containsBlanks" dxfId="234" priority="210">
      <formula>LEN(TRIM(M146))=0</formula>
    </cfRule>
  </conditionalFormatting>
  <conditionalFormatting sqref="M601:M614">
    <cfRule type="containsBlanks" dxfId="233" priority="157">
      <formula>LEN(TRIM(M601))=0</formula>
    </cfRule>
  </conditionalFormatting>
  <conditionalFormatting sqref="M218:M223">
    <cfRule type="containsBlanks" dxfId="232" priority="209">
      <formula>LEN(TRIM(M218))=0</formula>
    </cfRule>
  </conditionalFormatting>
  <conditionalFormatting sqref="M229:M230">
    <cfRule type="containsBlanks" dxfId="231" priority="208">
      <formula>LEN(TRIM(M229))=0</formula>
    </cfRule>
  </conditionalFormatting>
  <conditionalFormatting sqref="M229">
    <cfRule type="containsBlanks" dxfId="230" priority="207">
      <formula>LEN(TRIM(M229))=0</formula>
    </cfRule>
  </conditionalFormatting>
  <conditionalFormatting sqref="M236:M238">
    <cfRule type="containsBlanks" dxfId="229" priority="206">
      <formula>LEN(TRIM(M236))=0</formula>
    </cfRule>
  </conditionalFormatting>
  <conditionalFormatting sqref="M249">
    <cfRule type="containsBlanks" dxfId="228" priority="205">
      <formula>LEN(TRIM(M249))=0</formula>
    </cfRule>
  </conditionalFormatting>
  <conditionalFormatting sqref="M247:M248 M250">
    <cfRule type="containsBlanks" dxfId="227" priority="204">
      <formula>LEN(TRIM(M247))=0</formula>
    </cfRule>
  </conditionalFormatting>
  <conditionalFormatting sqref="M247">
    <cfRule type="containsBlanks" dxfId="226" priority="203">
      <formula>LEN(TRIM(M247))=0</formula>
    </cfRule>
  </conditionalFormatting>
  <conditionalFormatting sqref="M255:M259">
    <cfRule type="containsBlanks" dxfId="225" priority="202">
      <formula>LEN(TRIM(M255))=0</formula>
    </cfRule>
  </conditionalFormatting>
  <conditionalFormatting sqref="M258:M259">
    <cfRule type="containsBlanks" dxfId="224" priority="201">
      <formula>LEN(TRIM(M258))=0</formula>
    </cfRule>
  </conditionalFormatting>
  <conditionalFormatting sqref="M252:M254">
    <cfRule type="containsBlanks" dxfId="223" priority="200">
      <formula>LEN(TRIM(M252))=0</formula>
    </cfRule>
  </conditionalFormatting>
  <conditionalFormatting sqref="M261:M262">
    <cfRule type="containsBlanks" dxfId="222" priority="199">
      <formula>LEN(TRIM(M261))=0</formula>
    </cfRule>
  </conditionalFormatting>
  <conditionalFormatting sqref="M261:M262">
    <cfRule type="containsBlanks" dxfId="221" priority="198">
      <formula>LEN(TRIM(M261))=0</formula>
    </cfRule>
  </conditionalFormatting>
  <conditionalFormatting sqref="M291:M293 M296:M301">
    <cfRule type="containsBlanks" dxfId="220" priority="197">
      <formula>LEN(TRIM(M291))=0</formula>
    </cfRule>
  </conditionalFormatting>
  <conditionalFormatting sqref="M294:M295">
    <cfRule type="containsBlanks" dxfId="219" priority="196">
      <formula>LEN(TRIM(M294))=0</formula>
    </cfRule>
  </conditionalFormatting>
  <conditionalFormatting sqref="M303:M304">
    <cfRule type="containsBlanks" dxfId="218" priority="195">
      <formula>LEN(TRIM(M303))=0</formula>
    </cfRule>
  </conditionalFormatting>
  <conditionalFormatting sqref="M307">
    <cfRule type="containsBlanks" dxfId="217" priority="194">
      <formula>LEN(TRIM(M307))=0</formula>
    </cfRule>
  </conditionalFormatting>
  <conditionalFormatting sqref="M330:M332">
    <cfRule type="containsBlanks" dxfId="216" priority="193">
      <formula>LEN(TRIM(M330))=0</formula>
    </cfRule>
  </conditionalFormatting>
  <conditionalFormatting sqref="M330:M331">
    <cfRule type="containsBlanks" dxfId="215" priority="192">
      <formula>LEN(TRIM(M330))=0</formula>
    </cfRule>
  </conditionalFormatting>
  <conditionalFormatting sqref="M332">
    <cfRule type="containsBlanks" dxfId="214" priority="191">
      <formula>LEN(TRIM(M332))=0</formula>
    </cfRule>
  </conditionalFormatting>
  <conditionalFormatting sqref="M336:M338">
    <cfRule type="containsBlanks" dxfId="213" priority="190">
      <formula>LEN(TRIM(M336))=0</formula>
    </cfRule>
  </conditionalFormatting>
  <conditionalFormatting sqref="M336:M338">
    <cfRule type="containsBlanks" dxfId="212" priority="189">
      <formula>LEN(TRIM(M336))=0</formula>
    </cfRule>
  </conditionalFormatting>
  <conditionalFormatting sqref="M343:M344">
    <cfRule type="containsBlanks" dxfId="211" priority="188">
      <formula>LEN(TRIM(M343))=0</formula>
    </cfRule>
  </conditionalFormatting>
  <conditionalFormatting sqref="M343:M344">
    <cfRule type="containsBlanks" dxfId="210" priority="187">
      <formula>LEN(TRIM(M343))=0</formula>
    </cfRule>
  </conditionalFormatting>
  <conditionalFormatting sqref="M362:M363">
    <cfRule type="containsBlanks" dxfId="209" priority="186">
      <formula>LEN(TRIM(M362))=0</formula>
    </cfRule>
  </conditionalFormatting>
  <conditionalFormatting sqref="M362:M363">
    <cfRule type="containsBlanks" dxfId="208" priority="185">
      <formula>LEN(TRIM(M362))=0</formula>
    </cfRule>
  </conditionalFormatting>
  <conditionalFormatting sqref="M388">
    <cfRule type="containsBlanks" dxfId="207" priority="184">
      <formula>LEN(TRIM(M388))=0</formula>
    </cfRule>
  </conditionalFormatting>
  <conditionalFormatting sqref="M388">
    <cfRule type="containsBlanks" dxfId="206" priority="183">
      <formula>LEN(TRIM(M388))=0</formula>
    </cfRule>
  </conditionalFormatting>
  <conditionalFormatting sqref="M410:M413 M417:M421">
    <cfRule type="containsBlanks" dxfId="205" priority="182">
      <formula>LEN(TRIM(M410))=0</formula>
    </cfRule>
  </conditionalFormatting>
  <conditionalFormatting sqref="M410">
    <cfRule type="containsBlanks" dxfId="204" priority="181">
      <formula>LEN(TRIM(M410))=0</formula>
    </cfRule>
  </conditionalFormatting>
  <conditionalFormatting sqref="M414:M416">
    <cfRule type="containsBlanks" dxfId="203" priority="179">
      <formula>LEN(TRIM(M414))=0</formula>
    </cfRule>
  </conditionalFormatting>
  <conditionalFormatting sqref="M411:M413">
    <cfRule type="containsBlanks" dxfId="202" priority="180">
      <formula>LEN(TRIM(M411))=0</formula>
    </cfRule>
  </conditionalFormatting>
  <conditionalFormatting sqref="M414:M416">
    <cfRule type="containsBlanks" dxfId="201" priority="178">
      <formula>LEN(TRIM(M414))=0</formula>
    </cfRule>
  </conditionalFormatting>
  <conditionalFormatting sqref="M424:M425">
    <cfRule type="containsBlanks" dxfId="200" priority="177">
      <formula>LEN(TRIM(M424))=0</formula>
    </cfRule>
  </conditionalFormatting>
  <conditionalFormatting sqref="M502:M515">
    <cfRule type="containsBlanks" dxfId="199" priority="176">
      <formula>LEN(TRIM(M502))=0</formula>
    </cfRule>
  </conditionalFormatting>
  <conditionalFormatting sqref="M513:M514">
    <cfRule type="containsBlanks" dxfId="198" priority="175">
      <formula>LEN(TRIM(M513))=0</formula>
    </cfRule>
  </conditionalFormatting>
  <conditionalFormatting sqref="M519:M521">
    <cfRule type="containsBlanks" dxfId="197" priority="174">
      <formula>LEN(TRIM(M519))=0</formula>
    </cfRule>
  </conditionalFormatting>
  <conditionalFormatting sqref="M529 M531:M532">
    <cfRule type="containsBlanks" dxfId="196" priority="173">
      <formula>LEN(TRIM(M529))=0</formula>
    </cfRule>
  </conditionalFormatting>
  <conditionalFormatting sqref="M535:M539">
    <cfRule type="containsBlanks" dxfId="195" priority="172">
      <formula>LEN(TRIM(M535))=0</formula>
    </cfRule>
  </conditionalFormatting>
  <conditionalFormatting sqref="M535:M539">
    <cfRule type="containsBlanks" dxfId="194" priority="171">
      <formula>LEN(TRIM(M535))=0</formula>
    </cfRule>
  </conditionalFormatting>
  <conditionalFormatting sqref="M547:M556">
    <cfRule type="containsBlanks" dxfId="193" priority="170">
      <formula>LEN(TRIM(M547))=0</formula>
    </cfRule>
  </conditionalFormatting>
  <conditionalFormatting sqref="M558:M559">
    <cfRule type="containsBlanks" dxfId="192" priority="169">
      <formula>LEN(TRIM(M558))=0</formula>
    </cfRule>
  </conditionalFormatting>
  <conditionalFormatting sqref="M561:M562 N562:Q562">
    <cfRule type="containsBlanks" dxfId="191" priority="168">
      <formula>LEN(TRIM(M561))=0</formula>
    </cfRule>
  </conditionalFormatting>
  <conditionalFormatting sqref="M561:M562 N562:Q562">
    <cfRule type="containsBlanks" dxfId="190" priority="167">
      <formula>LEN(TRIM(M561))=0</formula>
    </cfRule>
  </conditionalFormatting>
  <conditionalFormatting sqref="M568:M581">
    <cfRule type="containsBlanks" dxfId="189" priority="166">
      <formula>LEN(TRIM(M568))=0</formula>
    </cfRule>
  </conditionalFormatting>
  <conditionalFormatting sqref="M568:M581">
    <cfRule type="containsBlanks" dxfId="188" priority="165">
      <formula>LEN(TRIM(M568))=0</formula>
    </cfRule>
  </conditionalFormatting>
  <conditionalFormatting sqref="M585:M586">
    <cfRule type="containsBlanks" dxfId="187" priority="164">
      <formula>LEN(TRIM(M585))=0</formula>
    </cfRule>
  </conditionalFormatting>
  <conditionalFormatting sqref="M584">
    <cfRule type="containsBlanks" dxfId="186" priority="163">
      <formula>LEN(TRIM(M584))=0</formula>
    </cfRule>
  </conditionalFormatting>
  <conditionalFormatting sqref="M583">
    <cfRule type="containsBlanks" dxfId="185" priority="162">
      <formula>LEN(TRIM(M583))=0</formula>
    </cfRule>
  </conditionalFormatting>
  <conditionalFormatting sqref="M583:M584">
    <cfRule type="containsBlanks" dxfId="184" priority="161">
      <formula>LEN(TRIM(M583))=0</formula>
    </cfRule>
  </conditionalFormatting>
  <conditionalFormatting sqref="M585:M586">
    <cfRule type="containsBlanks" dxfId="183" priority="160">
      <formula>LEN(TRIM(M585))=0</formula>
    </cfRule>
  </conditionalFormatting>
  <conditionalFormatting sqref="M588:M589">
    <cfRule type="containsBlanks" dxfId="182" priority="159">
      <formula>LEN(TRIM(M588))=0</formula>
    </cfRule>
  </conditionalFormatting>
  <conditionalFormatting sqref="M592:M596">
    <cfRule type="containsBlanks" dxfId="181" priority="158">
      <formula>LEN(TRIM(M592))=0</formula>
    </cfRule>
  </conditionalFormatting>
  <conditionalFormatting sqref="M20:M31">
    <cfRule type="containsBlanks" dxfId="180" priority="156">
      <formula>LEN(TRIM(M20))=0</formula>
    </cfRule>
  </conditionalFormatting>
  <conditionalFormatting sqref="O32 O41:O126 O133:O144 O147:O217 O224:O228 O231:O235 O239:O246 O251 O260 O263:O290 O302 O305:O306 O308:O329 O333:O335 O339:O342 O345:O361 O364:O387 O389:O409 O422:O423 O426:O501 O516:O518 O522:O528 O530 O533:O534 O540:O546 O557 O560 O563:O567 O582 O587 O590:O591 O597:O600 O615:O618">
    <cfRule type="containsBlanks" dxfId="179" priority="155">
      <formula>LEN(TRIM(O32))=0</formula>
    </cfRule>
  </conditionalFormatting>
  <conditionalFormatting sqref="O33:O40">
    <cfRule type="containsBlanks" dxfId="178" priority="154">
      <formula>LEN(TRIM(O33))=0</formula>
    </cfRule>
  </conditionalFormatting>
  <conditionalFormatting sqref="O130:O132">
    <cfRule type="containsBlanks" dxfId="177" priority="153">
      <formula>LEN(TRIM(O130))=0</formula>
    </cfRule>
  </conditionalFormatting>
  <conditionalFormatting sqref="O127">
    <cfRule type="containsBlanks" dxfId="176" priority="152">
      <formula>LEN(TRIM(O127))=0</formula>
    </cfRule>
  </conditionalFormatting>
  <conditionalFormatting sqref="O127">
    <cfRule type="containsBlanks" dxfId="175" priority="151">
      <formula>LEN(TRIM(O127))=0</formula>
    </cfRule>
  </conditionalFormatting>
  <conditionalFormatting sqref="O128">
    <cfRule type="containsBlanks" dxfId="174" priority="150">
      <formula>LEN(TRIM(O128))=0</formula>
    </cfRule>
  </conditionalFormatting>
  <conditionalFormatting sqref="O128">
    <cfRule type="containsBlanks" dxfId="173" priority="149">
      <formula>LEN(TRIM(O128))=0</formula>
    </cfRule>
  </conditionalFormatting>
  <conditionalFormatting sqref="O129">
    <cfRule type="containsBlanks" dxfId="172" priority="148">
      <formula>LEN(TRIM(O129))=0</formula>
    </cfRule>
  </conditionalFormatting>
  <conditionalFormatting sqref="O129">
    <cfRule type="containsBlanks" dxfId="171" priority="147">
      <formula>LEN(TRIM(O129))=0</formula>
    </cfRule>
  </conditionalFormatting>
  <conditionalFormatting sqref="O145:O146">
    <cfRule type="containsBlanks" dxfId="170" priority="146">
      <formula>LEN(TRIM(O145))=0</formula>
    </cfRule>
  </conditionalFormatting>
  <conditionalFormatting sqref="O146">
    <cfRule type="containsBlanks" dxfId="169" priority="145">
      <formula>LEN(TRIM(O146))=0</formula>
    </cfRule>
  </conditionalFormatting>
  <conditionalFormatting sqref="O601:O614">
    <cfRule type="containsBlanks" dxfId="168" priority="92">
      <formula>LEN(TRIM(O601))=0</formula>
    </cfRule>
  </conditionalFormatting>
  <conditionalFormatting sqref="O218:O223">
    <cfRule type="containsBlanks" dxfId="167" priority="144">
      <formula>LEN(TRIM(O218))=0</formula>
    </cfRule>
  </conditionalFormatting>
  <conditionalFormatting sqref="O229:O230">
    <cfRule type="containsBlanks" dxfId="166" priority="143">
      <formula>LEN(TRIM(O229))=0</formula>
    </cfRule>
  </conditionalFormatting>
  <conditionalFormatting sqref="O229">
    <cfRule type="containsBlanks" dxfId="165" priority="142">
      <formula>LEN(TRIM(O229))=0</formula>
    </cfRule>
  </conditionalFormatting>
  <conditionalFormatting sqref="O236:O238">
    <cfRule type="containsBlanks" dxfId="164" priority="141">
      <formula>LEN(TRIM(O236))=0</formula>
    </cfRule>
  </conditionalFormatting>
  <conditionalFormatting sqref="O249">
    <cfRule type="containsBlanks" dxfId="163" priority="140">
      <formula>LEN(TRIM(O249))=0</formula>
    </cfRule>
  </conditionalFormatting>
  <conditionalFormatting sqref="O247:O248 O250">
    <cfRule type="containsBlanks" dxfId="162" priority="139">
      <formula>LEN(TRIM(O247))=0</formula>
    </cfRule>
  </conditionalFormatting>
  <conditionalFormatting sqref="O247">
    <cfRule type="containsBlanks" dxfId="161" priority="138">
      <formula>LEN(TRIM(O247))=0</formula>
    </cfRule>
  </conditionalFormatting>
  <conditionalFormatting sqref="O255:O259">
    <cfRule type="containsBlanks" dxfId="160" priority="137">
      <formula>LEN(TRIM(O255))=0</formula>
    </cfRule>
  </conditionalFormatting>
  <conditionalFormatting sqref="O258:O259">
    <cfRule type="containsBlanks" dxfId="159" priority="136">
      <formula>LEN(TRIM(O258))=0</formula>
    </cfRule>
  </conditionalFormatting>
  <conditionalFormatting sqref="O252:O254">
    <cfRule type="containsBlanks" dxfId="158" priority="135">
      <formula>LEN(TRIM(O252))=0</formula>
    </cfRule>
  </conditionalFormatting>
  <conditionalFormatting sqref="O261:O262">
    <cfRule type="containsBlanks" dxfId="157" priority="134">
      <formula>LEN(TRIM(O261))=0</formula>
    </cfRule>
  </conditionalFormatting>
  <conditionalFormatting sqref="O261:O262">
    <cfRule type="containsBlanks" dxfId="156" priority="133">
      <formula>LEN(TRIM(O261))=0</formula>
    </cfRule>
  </conditionalFormatting>
  <conditionalFormatting sqref="O291:O293 O296:O301">
    <cfRule type="containsBlanks" dxfId="155" priority="132">
      <formula>LEN(TRIM(O291))=0</formula>
    </cfRule>
  </conditionalFormatting>
  <conditionalFormatting sqref="O294:O295">
    <cfRule type="containsBlanks" dxfId="154" priority="131">
      <formula>LEN(TRIM(O294))=0</formula>
    </cfRule>
  </conditionalFormatting>
  <conditionalFormatting sqref="O303:O304">
    <cfRule type="containsBlanks" dxfId="153" priority="130">
      <formula>LEN(TRIM(O303))=0</formula>
    </cfRule>
  </conditionalFormatting>
  <conditionalFormatting sqref="O307">
    <cfRule type="containsBlanks" dxfId="152" priority="129">
      <formula>LEN(TRIM(O307))=0</formula>
    </cfRule>
  </conditionalFormatting>
  <conditionalFormatting sqref="O330:O332">
    <cfRule type="containsBlanks" dxfId="151" priority="128">
      <formula>LEN(TRIM(O330))=0</formula>
    </cfRule>
  </conditionalFormatting>
  <conditionalFormatting sqref="O330:O331">
    <cfRule type="containsBlanks" dxfId="150" priority="127">
      <formula>LEN(TRIM(O330))=0</formula>
    </cfRule>
  </conditionalFormatting>
  <conditionalFormatting sqref="O332">
    <cfRule type="containsBlanks" dxfId="149" priority="126">
      <formula>LEN(TRIM(O332))=0</formula>
    </cfRule>
  </conditionalFormatting>
  <conditionalFormatting sqref="O336:O338">
    <cfRule type="containsBlanks" dxfId="148" priority="125">
      <formula>LEN(TRIM(O336))=0</formula>
    </cfRule>
  </conditionalFormatting>
  <conditionalFormatting sqref="O336:O338">
    <cfRule type="containsBlanks" dxfId="147" priority="124">
      <formula>LEN(TRIM(O336))=0</formula>
    </cfRule>
  </conditionalFormatting>
  <conditionalFormatting sqref="O343:O344">
    <cfRule type="containsBlanks" dxfId="146" priority="123">
      <formula>LEN(TRIM(O343))=0</formula>
    </cfRule>
  </conditionalFormatting>
  <conditionalFormatting sqref="O343:O344">
    <cfRule type="containsBlanks" dxfId="145" priority="122">
      <formula>LEN(TRIM(O343))=0</formula>
    </cfRule>
  </conditionalFormatting>
  <conditionalFormatting sqref="O362:O363">
    <cfRule type="containsBlanks" dxfId="144" priority="121">
      <formula>LEN(TRIM(O362))=0</formula>
    </cfRule>
  </conditionalFormatting>
  <conditionalFormatting sqref="O362:O363">
    <cfRule type="containsBlanks" dxfId="143" priority="120">
      <formula>LEN(TRIM(O362))=0</formula>
    </cfRule>
  </conditionalFormatting>
  <conditionalFormatting sqref="O388">
    <cfRule type="containsBlanks" dxfId="142" priority="119">
      <formula>LEN(TRIM(O388))=0</formula>
    </cfRule>
  </conditionalFormatting>
  <conditionalFormatting sqref="O388">
    <cfRule type="containsBlanks" dxfId="141" priority="118">
      <formula>LEN(TRIM(O388))=0</formula>
    </cfRule>
  </conditionalFormatting>
  <conditionalFormatting sqref="O410:O413 O417:O421">
    <cfRule type="containsBlanks" dxfId="140" priority="117">
      <formula>LEN(TRIM(O410))=0</formula>
    </cfRule>
  </conditionalFormatting>
  <conditionalFormatting sqref="O410">
    <cfRule type="containsBlanks" dxfId="139" priority="116">
      <formula>LEN(TRIM(O410))=0</formula>
    </cfRule>
  </conditionalFormatting>
  <conditionalFormatting sqref="O414:O416">
    <cfRule type="containsBlanks" dxfId="138" priority="114">
      <formula>LEN(TRIM(O414))=0</formula>
    </cfRule>
  </conditionalFormatting>
  <conditionalFormatting sqref="O411:O413">
    <cfRule type="containsBlanks" dxfId="137" priority="115">
      <formula>LEN(TRIM(O411))=0</formula>
    </cfRule>
  </conditionalFormatting>
  <conditionalFormatting sqref="O414:O416">
    <cfRule type="containsBlanks" dxfId="136" priority="113">
      <formula>LEN(TRIM(O414))=0</formula>
    </cfRule>
  </conditionalFormatting>
  <conditionalFormatting sqref="O424:O425">
    <cfRule type="containsBlanks" dxfId="135" priority="112">
      <formula>LEN(TRIM(O424))=0</formula>
    </cfRule>
  </conditionalFormatting>
  <conditionalFormatting sqref="O502:O515">
    <cfRule type="containsBlanks" dxfId="134" priority="111">
      <formula>LEN(TRIM(O502))=0</formula>
    </cfRule>
  </conditionalFormatting>
  <conditionalFormatting sqref="O513:O514">
    <cfRule type="containsBlanks" dxfId="133" priority="110">
      <formula>LEN(TRIM(O513))=0</formula>
    </cfRule>
  </conditionalFormatting>
  <conditionalFormatting sqref="O519:O521">
    <cfRule type="containsBlanks" dxfId="132" priority="109">
      <formula>LEN(TRIM(O519))=0</formula>
    </cfRule>
  </conditionalFormatting>
  <conditionalFormatting sqref="O529 O531:O532">
    <cfRule type="containsBlanks" dxfId="131" priority="108">
      <formula>LEN(TRIM(O529))=0</formula>
    </cfRule>
  </conditionalFormatting>
  <conditionalFormatting sqref="O535:O539">
    <cfRule type="containsBlanks" dxfId="130" priority="107">
      <formula>LEN(TRIM(O535))=0</formula>
    </cfRule>
  </conditionalFormatting>
  <conditionalFormatting sqref="O535:O539">
    <cfRule type="containsBlanks" dxfId="129" priority="106">
      <formula>LEN(TRIM(O535))=0</formula>
    </cfRule>
  </conditionalFormatting>
  <conditionalFormatting sqref="O547:O556">
    <cfRule type="containsBlanks" dxfId="128" priority="105">
      <formula>LEN(TRIM(O547))=0</formula>
    </cfRule>
  </conditionalFormatting>
  <conditionalFormatting sqref="O558:O559">
    <cfRule type="containsBlanks" dxfId="127" priority="104">
      <formula>LEN(TRIM(O558))=0</formula>
    </cfRule>
  </conditionalFormatting>
  <conditionalFormatting sqref="O561">
    <cfRule type="containsBlanks" dxfId="126" priority="103">
      <formula>LEN(TRIM(O561))=0</formula>
    </cfRule>
  </conditionalFormatting>
  <conditionalFormatting sqref="O561">
    <cfRule type="containsBlanks" dxfId="125" priority="102">
      <formula>LEN(TRIM(O561))=0</formula>
    </cfRule>
  </conditionalFormatting>
  <conditionalFormatting sqref="O568:O581">
    <cfRule type="containsBlanks" dxfId="124" priority="101">
      <formula>LEN(TRIM(O568))=0</formula>
    </cfRule>
  </conditionalFormatting>
  <conditionalFormatting sqref="O568:O581">
    <cfRule type="containsBlanks" dxfId="123" priority="100">
      <formula>LEN(TRIM(O568))=0</formula>
    </cfRule>
  </conditionalFormatting>
  <conditionalFormatting sqref="O585:O586">
    <cfRule type="containsBlanks" dxfId="122" priority="99">
      <formula>LEN(TRIM(O585))=0</formula>
    </cfRule>
  </conditionalFormatting>
  <conditionalFormatting sqref="O584">
    <cfRule type="containsBlanks" dxfId="121" priority="98">
      <formula>LEN(TRIM(O584))=0</formula>
    </cfRule>
  </conditionalFormatting>
  <conditionalFormatting sqref="O583">
    <cfRule type="containsBlanks" dxfId="120" priority="97">
      <formula>LEN(TRIM(O583))=0</formula>
    </cfRule>
  </conditionalFormatting>
  <conditionalFormatting sqref="O583:O584">
    <cfRule type="containsBlanks" dxfId="119" priority="96">
      <formula>LEN(TRIM(O583))=0</formula>
    </cfRule>
  </conditionalFormatting>
  <conditionalFormatting sqref="O585:O586">
    <cfRule type="containsBlanks" dxfId="118" priority="95">
      <formula>LEN(TRIM(O585))=0</formula>
    </cfRule>
  </conditionalFormatting>
  <conditionalFormatting sqref="O588:O589">
    <cfRule type="containsBlanks" dxfId="117" priority="94">
      <formula>LEN(TRIM(O588))=0</formula>
    </cfRule>
  </conditionalFormatting>
  <conditionalFormatting sqref="O592:O596">
    <cfRule type="containsBlanks" dxfId="116" priority="93">
      <formula>LEN(TRIM(O592))=0</formula>
    </cfRule>
  </conditionalFormatting>
  <conditionalFormatting sqref="O20:O31">
    <cfRule type="containsBlanks" dxfId="115" priority="91">
      <formula>LEN(TRIM(O20))=0</formula>
    </cfRule>
  </conditionalFormatting>
  <conditionalFormatting sqref="Q32 Q41:Q126 Q133:Q144 Q147:Q217 Q224:Q228 Q231:Q235 Q239:Q246 Q251 Q260 Q263:Q290 Q302 Q305:Q306 Q308:Q329 Q333:Q335 Q339:Q342 Q345:Q361 Q364:Q387 Q389:Q409 Q422:Q423 Q426:Q501 Q516:Q518 Q522:Q528 Q530 Q533:Q534 Q540:Q546 Q557 Q560 Q563:Q567 Q582 Q587 Q590:Q591 Q597:Q600 Q615:Q618">
    <cfRule type="containsBlanks" dxfId="114" priority="90">
      <formula>LEN(TRIM(Q32))=0</formula>
    </cfRule>
  </conditionalFormatting>
  <conditionalFormatting sqref="Q33:Q40">
    <cfRule type="containsBlanks" dxfId="113" priority="89">
      <formula>LEN(TRIM(Q33))=0</formula>
    </cfRule>
  </conditionalFormatting>
  <conditionalFormatting sqref="Q130:Q132">
    <cfRule type="containsBlanks" dxfId="112" priority="88">
      <formula>LEN(TRIM(Q130))=0</formula>
    </cfRule>
  </conditionalFormatting>
  <conditionalFormatting sqref="Q127">
    <cfRule type="containsBlanks" dxfId="111" priority="87">
      <formula>LEN(TRIM(Q127))=0</formula>
    </cfRule>
  </conditionalFormatting>
  <conditionalFormatting sqref="Q127">
    <cfRule type="containsBlanks" dxfId="110" priority="86">
      <formula>LEN(TRIM(Q127))=0</formula>
    </cfRule>
  </conditionalFormatting>
  <conditionalFormatting sqref="Q128">
    <cfRule type="containsBlanks" dxfId="109" priority="85">
      <formula>LEN(TRIM(Q128))=0</formula>
    </cfRule>
  </conditionalFormatting>
  <conditionalFormatting sqref="Q128">
    <cfRule type="containsBlanks" dxfId="108" priority="84">
      <formula>LEN(TRIM(Q128))=0</formula>
    </cfRule>
  </conditionalFormatting>
  <conditionalFormatting sqref="Q129">
    <cfRule type="containsBlanks" dxfId="107" priority="83">
      <formula>LEN(TRIM(Q129))=0</formula>
    </cfRule>
  </conditionalFormatting>
  <conditionalFormatting sqref="Q129">
    <cfRule type="containsBlanks" dxfId="106" priority="82">
      <formula>LEN(TRIM(Q129))=0</formula>
    </cfRule>
  </conditionalFormatting>
  <conditionalFormatting sqref="Q145:Q146">
    <cfRule type="containsBlanks" dxfId="105" priority="81">
      <formula>LEN(TRIM(Q145))=0</formula>
    </cfRule>
  </conditionalFormatting>
  <conditionalFormatting sqref="Q146">
    <cfRule type="containsBlanks" dxfId="104" priority="80">
      <formula>LEN(TRIM(Q146))=0</formula>
    </cfRule>
  </conditionalFormatting>
  <conditionalFormatting sqref="Q601:Q614">
    <cfRule type="containsBlanks" dxfId="103" priority="27">
      <formula>LEN(TRIM(Q601))=0</formula>
    </cfRule>
  </conditionalFormatting>
  <conditionalFormatting sqref="Q218:Q223">
    <cfRule type="containsBlanks" dxfId="102" priority="79">
      <formula>LEN(TRIM(Q218))=0</formula>
    </cfRule>
  </conditionalFormatting>
  <conditionalFormatting sqref="Q229:Q230">
    <cfRule type="containsBlanks" dxfId="101" priority="78">
      <formula>LEN(TRIM(Q229))=0</formula>
    </cfRule>
  </conditionalFormatting>
  <conditionalFormatting sqref="Q229">
    <cfRule type="containsBlanks" dxfId="100" priority="77">
      <formula>LEN(TRIM(Q229))=0</formula>
    </cfRule>
  </conditionalFormatting>
  <conditionalFormatting sqref="Q236:Q238">
    <cfRule type="containsBlanks" dxfId="99" priority="76">
      <formula>LEN(TRIM(Q236))=0</formula>
    </cfRule>
  </conditionalFormatting>
  <conditionalFormatting sqref="Q249">
    <cfRule type="containsBlanks" dxfId="98" priority="75">
      <formula>LEN(TRIM(Q249))=0</formula>
    </cfRule>
  </conditionalFormatting>
  <conditionalFormatting sqref="Q247:Q248 Q250">
    <cfRule type="containsBlanks" dxfId="97" priority="74">
      <formula>LEN(TRIM(Q247))=0</formula>
    </cfRule>
  </conditionalFormatting>
  <conditionalFormatting sqref="Q247">
    <cfRule type="containsBlanks" dxfId="96" priority="73">
      <formula>LEN(TRIM(Q247))=0</formula>
    </cfRule>
  </conditionalFormatting>
  <conditionalFormatting sqref="Q255:Q259">
    <cfRule type="containsBlanks" dxfId="95" priority="72">
      <formula>LEN(TRIM(Q255))=0</formula>
    </cfRule>
  </conditionalFormatting>
  <conditionalFormatting sqref="Q258:Q259">
    <cfRule type="containsBlanks" dxfId="94" priority="71">
      <formula>LEN(TRIM(Q258))=0</formula>
    </cfRule>
  </conditionalFormatting>
  <conditionalFormatting sqref="Q252:Q254">
    <cfRule type="containsBlanks" dxfId="93" priority="70">
      <formula>LEN(TRIM(Q252))=0</formula>
    </cfRule>
  </conditionalFormatting>
  <conditionalFormatting sqref="Q261:Q262">
    <cfRule type="containsBlanks" dxfId="92" priority="69">
      <formula>LEN(TRIM(Q261))=0</formula>
    </cfRule>
  </conditionalFormatting>
  <conditionalFormatting sqref="Q261:Q262">
    <cfRule type="containsBlanks" dxfId="91" priority="68">
      <formula>LEN(TRIM(Q261))=0</formula>
    </cfRule>
  </conditionalFormatting>
  <conditionalFormatting sqref="Q291:Q293 Q296:Q301">
    <cfRule type="containsBlanks" dxfId="90" priority="67">
      <formula>LEN(TRIM(Q291))=0</formula>
    </cfRule>
  </conditionalFormatting>
  <conditionalFormatting sqref="Q294:Q295">
    <cfRule type="containsBlanks" dxfId="89" priority="66">
      <formula>LEN(TRIM(Q294))=0</formula>
    </cfRule>
  </conditionalFormatting>
  <conditionalFormatting sqref="Q303:Q304">
    <cfRule type="containsBlanks" dxfId="88" priority="65">
      <formula>LEN(TRIM(Q303))=0</formula>
    </cfRule>
  </conditionalFormatting>
  <conditionalFormatting sqref="Q307">
    <cfRule type="containsBlanks" dxfId="87" priority="64">
      <formula>LEN(TRIM(Q307))=0</formula>
    </cfRule>
  </conditionalFormatting>
  <conditionalFormatting sqref="Q330:Q332">
    <cfRule type="containsBlanks" dxfId="86" priority="63">
      <formula>LEN(TRIM(Q330))=0</formula>
    </cfRule>
  </conditionalFormatting>
  <conditionalFormatting sqref="Q330:Q331">
    <cfRule type="containsBlanks" dxfId="85" priority="62">
      <formula>LEN(TRIM(Q330))=0</formula>
    </cfRule>
  </conditionalFormatting>
  <conditionalFormatting sqref="Q332">
    <cfRule type="containsBlanks" dxfId="84" priority="61">
      <formula>LEN(TRIM(Q332))=0</formula>
    </cfRule>
  </conditionalFormatting>
  <conditionalFormatting sqref="Q336:Q338">
    <cfRule type="containsBlanks" dxfId="83" priority="60">
      <formula>LEN(TRIM(Q336))=0</formula>
    </cfRule>
  </conditionalFormatting>
  <conditionalFormatting sqref="Q336:Q338">
    <cfRule type="containsBlanks" dxfId="82" priority="59">
      <formula>LEN(TRIM(Q336))=0</formula>
    </cfRule>
  </conditionalFormatting>
  <conditionalFormatting sqref="Q343:Q344">
    <cfRule type="containsBlanks" dxfId="81" priority="58">
      <formula>LEN(TRIM(Q343))=0</formula>
    </cfRule>
  </conditionalFormatting>
  <conditionalFormatting sqref="Q343:Q344">
    <cfRule type="containsBlanks" dxfId="80" priority="57">
      <formula>LEN(TRIM(Q343))=0</formula>
    </cfRule>
  </conditionalFormatting>
  <conditionalFormatting sqref="Q362:Q363">
    <cfRule type="containsBlanks" dxfId="79" priority="56">
      <formula>LEN(TRIM(Q362))=0</formula>
    </cfRule>
  </conditionalFormatting>
  <conditionalFormatting sqref="Q362:Q363">
    <cfRule type="containsBlanks" dxfId="78" priority="55">
      <formula>LEN(TRIM(Q362))=0</formula>
    </cfRule>
  </conditionalFormatting>
  <conditionalFormatting sqref="Q388">
    <cfRule type="containsBlanks" dxfId="77" priority="54">
      <formula>LEN(TRIM(Q388))=0</formula>
    </cfRule>
  </conditionalFormatting>
  <conditionalFormatting sqref="Q388">
    <cfRule type="containsBlanks" dxfId="76" priority="53">
      <formula>LEN(TRIM(Q388))=0</formula>
    </cfRule>
  </conditionalFormatting>
  <conditionalFormatting sqref="Q410:Q413 Q417:Q421">
    <cfRule type="containsBlanks" dxfId="75" priority="52">
      <formula>LEN(TRIM(Q410))=0</formula>
    </cfRule>
  </conditionalFormatting>
  <conditionalFormatting sqref="Q410">
    <cfRule type="containsBlanks" dxfId="74" priority="51">
      <formula>LEN(TRIM(Q410))=0</formula>
    </cfRule>
  </conditionalFormatting>
  <conditionalFormatting sqref="Q414:Q416">
    <cfRule type="containsBlanks" dxfId="73" priority="49">
      <formula>LEN(TRIM(Q414))=0</formula>
    </cfRule>
  </conditionalFormatting>
  <conditionalFormatting sqref="Q411:Q413">
    <cfRule type="containsBlanks" dxfId="72" priority="50">
      <formula>LEN(TRIM(Q411))=0</formula>
    </cfRule>
  </conditionalFormatting>
  <conditionalFormatting sqref="Q414:Q416">
    <cfRule type="containsBlanks" dxfId="71" priority="48">
      <formula>LEN(TRIM(Q414))=0</formula>
    </cfRule>
  </conditionalFormatting>
  <conditionalFormatting sqref="Q424:Q425">
    <cfRule type="containsBlanks" dxfId="70" priority="47">
      <formula>LEN(TRIM(Q424))=0</formula>
    </cfRule>
  </conditionalFormatting>
  <conditionalFormatting sqref="Q502:Q515">
    <cfRule type="containsBlanks" dxfId="69" priority="46">
      <formula>LEN(TRIM(Q502))=0</formula>
    </cfRule>
  </conditionalFormatting>
  <conditionalFormatting sqref="Q513:Q514">
    <cfRule type="containsBlanks" dxfId="68" priority="45">
      <formula>LEN(TRIM(Q513))=0</formula>
    </cfRule>
  </conditionalFormatting>
  <conditionalFormatting sqref="Q519:Q521">
    <cfRule type="containsBlanks" dxfId="67" priority="44">
      <formula>LEN(TRIM(Q519))=0</formula>
    </cfRule>
  </conditionalFormatting>
  <conditionalFormatting sqref="Q529 Q531:Q532">
    <cfRule type="containsBlanks" dxfId="66" priority="43">
      <formula>LEN(TRIM(Q529))=0</formula>
    </cfRule>
  </conditionalFormatting>
  <conditionalFormatting sqref="Q535:Q539">
    <cfRule type="containsBlanks" dxfId="65" priority="42">
      <formula>LEN(TRIM(Q535))=0</formula>
    </cfRule>
  </conditionalFormatting>
  <conditionalFormatting sqref="Q535:Q539">
    <cfRule type="containsBlanks" dxfId="64" priority="41">
      <formula>LEN(TRIM(Q535))=0</formula>
    </cfRule>
  </conditionalFormatting>
  <conditionalFormatting sqref="Q547:Q556">
    <cfRule type="containsBlanks" dxfId="63" priority="40">
      <formula>LEN(TRIM(Q547))=0</formula>
    </cfRule>
  </conditionalFormatting>
  <conditionalFormatting sqref="Q558:Q559">
    <cfRule type="containsBlanks" dxfId="62" priority="39">
      <formula>LEN(TRIM(Q558))=0</formula>
    </cfRule>
  </conditionalFormatting>
  <conditionalFormatting sqref="Q561">
    <cfRule type="containsBlanks" dxfId="61" priority="38">
      <formula>LEN(TRIM(Q561))=0</formula>
    </cfRule>
  </conditionalFormatting>
  <conditionalFormatting sqref="Q561">
    <cfRule type="containsBlanks" dxfId="60" priority="37">
      <formula>LEN(TRIM(Q561))=0</formula>
    </cfRule>
  </conditionalFormatting>
  <conditionalFormatting sqref="Q568:Q581">
    <cfRule type="containsBlanks" dxfId="59" priority="36">
      <formula>LEN(TRIM(Q568))=0</formula>
    </cfRule>
  </conditionalFormatting>
  <conditionalFormatting sqref="Q568:Q581">
    <cfRule type="containsBlanks" dxfId="58" priority="35">
      <formula>LEN(TRIM(Q568))=0</formula>
    </cfRule>
  </conditionalFormatting>
  <conditionalFormatting sqref="Q585:Q586">
    <cfRule type="containsBlanks" dxfId="57" priority="34">
      <formula>LEN(TRIM(Q585))=0</formula>
    </cfRule>
  </conditionalFormatting>
  <conditionalFormatting sqref="Q584">
    <cfRule type="containsBlanks" dxfId="56" priority="33">
      <formula>LEN(TRIM(Q584))=0</formula>
    </cfRule>
  </conditionalFormatting>
  <conditionalFormatting sqref="Q583">
    <cfRule type="containsBlanks" dxfId="55" priority="32">
      <formula>LEN(TRIM(Q583))=0</formula>
    </cfRule>
  </conditionalFormatting>
  <conditionalFormatting sqref="Q583:Q584">
    <cfRule type="containsBlanks" dxfId="54" priority="31">
      <formula>LEN(TRIM(Q583))=0</formula>
    </cfRule>
  </conditionalFormatting>
  <conditionalFormatting sqref="Q585:Q586">
    <cfRule type="containsBlanks" dxfId="53" priority="30">
      <formula>LEN(TRIM(Q585))=0</formula>
    </cfRule>
  </conditionalFormatting>
  <conditionalFormatting sqref="Q588:Q589">
    <cfRule type="containsBlanks" dxfId="52" priority="29">
      <formula>LEN(TRIM(Q588))=0</formula>
    </cfRule>
  </conditionalFormatting>
  <conditionalFormatting sqref="Q592:Q596">
    <cfRule type="containsBlanks" dxfId="51" priority="28">
      <formula>LEN(TRIM(Q592))=0</formula>
    </cfRule>
  </conditionalFormatting>
  <conditionalFormatting sqref="Q20:Q31">
    <cfRule type="containsBlanks" dxfId="50" priority="26">
      <formula>LEN(TRIM(Q20))=0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1" fitToHeight="0" orientation="landscape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Г осв</vt:lpstr>
      <vt:lpstr>'2 Г осв'!Область_печати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2020-03-20T01:16:20Z</dcterms:created>
  <dcterms:modified xsi:type="dcterms:W3CDTF">2020-03-20T01:27:24Z</dcterms:modified>
</cp:coreProperties>
</file>