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_Tamara\Desktop\Отчет ДГК\2019 год\4 кв 2019 МЭ\ГОДОВОЙ\"/>
    </mc:Choice>
  </mc:AlternateContent>
  <bookViews>
    <workbookView xWindow="0" yWindow="0" windowWidth="28800" windowHeight="11700"/>
  </bookViews>
  <sheets>
    <sheet name="1 Г ф" sheetId="1" r:id="rId1"/>
  </sheets>
  <definedNames>
    <definedName name="_xlnm._FilterDatabase" localSheetId="0" hidden="1">'1 Г ф'!$A$20:$AC$619</definedName>
    <definedName name="Z_312F225E_EFE3_455A_A167_B1F3199E1635_.wvu.FilterData" localSheetId="0" hidden="1">'1 Г ф'!$A$21:$AT$619</definedName>
    <definedName name="Z_312F225E_EFE3_455A_A167_B1F3199E1635_.wvu.PrintArea" localSheetId="0" hidden="1">'1 Г ф'!$A$1:$AC$621</definedName>
    <definedName name="_xlnm.Print_Area" localSheetId="0">'1 Г ф'!$A$1:$AC$619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619" i="1" l="1"/>
  <c r="AB619" i="1" s="1"/>
  <c r="Y619" i="1"/>
  <c r="W619" i="1"/>
  <c r="U619" i="1"/>
  <c r="M619" i="1"/>
  <c r="G619" i="1"/>
  <c r="AA618" i="1"/>
  <c r="AB618" i="1" s="1"/>
  <c r="Y618" i="1"/>
  <c r="W618" i="1"/>
  <c r="U618" i="1"/>
  <c r="U615" i="1" s="1"/>
  <c r="M618" i="1"/>
  <c r="G618" i="1"/>
  <c r="AA617" i="1"/>
  <c r="Y617" i="1"/>
  <c r="W617" i="1"/>
  <c r="U617" i="1"/>
  <c r="S617" i="1"/>
  <c r="T617" i="1" s="1"/>
  <c r="M617" i="1"/>
  <c r="G617" i="1"/>
  <c r="AA616" i="1"/>
  <c r="AB616" i="1" s="1"/>
  <c r="Y616" i="1"/>
  <c r="W616" i="1"/>
  <c r="U616" i="1"/>
  <c r="M616" i="1"/>
  <c r="G616" i="1"/>
  <c r="W615" i="1"/>
  <c r="Q615" i="1"/>
  <c r="P615" i="1"/>
  <c r="O615" i="1"/>
  <c r="N615" i="1"/>
  <c r="L615" i="1"/>
  <c r="K615" i="1"/>
  <c r="K28" i="1" s="1"/>
  <c r="J615" i="1"/>
  <c r="I615" i="1"/>
  <c r="H615" i="1"/>
  <c r="G615" i="1"/>
  <c r="F615" i="1"/>
  <c r="D615" i="1"/>
  <c r="AA609" i="1"/>
  <c r="Y609" i="1"/>
  <c r="W609" i="1"/>
  <c r="U609" i="1"/>
  <c r="S609" i="1"/>
  <c r="R609" i="1"/>
  <c r="Q609" i="1"/>
  <c r="P609" i="1"/>
  <c r="O609" i="1"/>
  <c r="N609" i="1"/>
  <c r="M609" i="1"/>
  <c r="L609" i="1"/>
  <c r="K609" i="1"/>
  <c r="J609" i="1"/>
  <c r="I609" i="1"/>
  <c r="H609" i="1"/>
  <c r="G609" i="1"/>
  <c r="F609" i="1"/>
  <c r="D609" i="1"/>
  <c r="AA603" i="1"/>
  <c r="Y603" i="1"/>
  <c r="W603" i="1"/>
  <c r="W602" i="1" s="1"/>
  <c r="U603" i="1"/>
  <c r="S603" i="1"/>
  <c r="R603" i="1"/>
  <c r="Q603" i="1"/>
  <c r="Q602" i="1" s="1"/>
  <c r="P603" i="1"/>
  <c r="P602" i="1" s="1"/>
  <c r="O603" i="1"/>
  <c r="N603" i="1"/>
  <c r="M603" i="1"/>
  <c r="M602" i="1" s="1"/>
  <c r="L603" i="1"/>
  <c r="L602" i="1" s="1"/>
  <c r="K603" i="1"/>
  <c r="J603" i="1"/>
  <c r="I603" i="1"/>
  <c r="I602" i="1" s="1"/>
  <c r="H603" i="1"/>
  <c r="H602" i="1" s="1"/>
  <c r="G603" i="1"/>
  <c r="F603" i="1"/>
  <c r="AA602" i="1"/>
  <c r="Y602" i="1"/>
  <c r="S602" i="1"/>
  <c r="R602" i="1"/>
  <c r="O602" i="1"/>
  <c r="N602" i="1"/>
  <c r="K602" i="1"/>
  <c r="J602" i="1"/>
  <c r="G602" i="1"/>
  <c r="F602" i="1"/>
  <c r="AA601" i="1"/>
  <c r="Y601" i="1"/>
  <c r="Z601" i="1" s="1"/>
  <c r="W601" i="1"/>
  <c r="W597" i="1" s="1"/>
  <c r="U601" i="1"/>
  <c r="M601" i="1"/>
  <c r="S601" i="1" s="1"/>
  <c r="G601" i="1"/>
  <c r="AA600" i="1"/>
  <c r="Y600" i="1"/>
  <c r="Z600" i="1" s="1"/>
  <c r="W600" i="1"/>
  <c r="U600" i="1"/>
  <c r="M600" i="1"/>
  <c r="S600" i="1" s="1"/>
  <c r="G600" i="1"/>
  <c r="R600" i="1" s="1"/>
  <c r="AA599" i="1"/>
  <c r="Z599" i="1"/>
  <c r="Y599" i="1"/>
  <c r="W599" i="1"/>
  <c r="U599" i="1"/>
  <c r="M599" i="1"/>
  <c r="S599" i="1" s="1"/>
  <c r="G599" i="1"/>
  <c r="AA598" i="1"/>
  <c r="Y598" i="1"/>
  <c r="W598" i="1"/>
  <c r="U598" i="1"/>
  <c r="M598" i="1"/>
  <c r="S598" i="1" s="1"/>
  <c r="G598" i="1"/>
  <c r="R598" i="1" s="1"/>
  <c r="Q597" i="1"/>
  <c r="Q593" i="1" s="1"/>
  <c r="P597" i="1"/>
  <c r="P593" i="1" s="1"/>
  <c r="O597" i="1"/>
  <c r="N597" i="1"/>
  <c r="L597" i="1"/>
  <c r="K597" i="1"/>
  <c r="J597" i="1"/>
  <c r="I597" i="1"/>
  <c r="I593" i="1" s="1"/>
  <c r="H597" i="1"/>
  <c r="G597" i="1"/>
  <c r="F597" i="1"/>
  <c r="D597" i="1"/>
  <c r="D593" i="1" s="1"/>
  <c r="W593" i="1"/>
  <c r="O593" i="1"/>
  <c r="N593" i="1"/>
  <c r="L593" i="1"/>
  <c r="J593" i="1"/>
  <c r="H593" i="1"/>
  <c r="G593" i="1"/>
  <c r="F593" i="1"/>
  <c r="AB592" i="1"/>
  <c r="AA592" i="1"/>
  <c r="Y592" i="1"/>
  <c r="W592" i="1"/>
  <c r="U592" i="1"/>
  <c r="M592" i="1"/>
  <c r="S592" i="1" s="1"/>
  <c r="G592" i="1"/>
  <c r="R592" i="1" s="1"/>
  <c r="AB591" i="1"/>
  <c r="AA591" i="1"/>
  <c r="Y591" i="1"/>
  <c r="Y590" i="1" s="1"/>
  <c r="Y585" i="1" s="1"/>
  <c r="W591" i="1"/>
  <c r="U591" i="1"/>
  <c r="M591" i="1"/>
  <c r="G591" i="1"/>
  <c r="AA590" i="1"/>
  <c r="W590" i="1"/>
  <c r="U590" i="1"/>
  <c r="Q590" i="1"/>
  <c r="P590" i="1"/>
  <c r="O590" i="1"/>
  <c r="N590" i="1"/>
  <c r="L590" i="1"/>
  <c r="K590" i="1"/>
  <c r="J590" i="1"/>
  <c r="I590" i="1"/>
  <c r="H590" i="1"/>
  <c r="H585" i="1" s="1"/>
  <c r="G590" i="1"/>
  <c r="F590" i="1"/>
  <c r="D590" i="1"/>
  <c r="AB588" i="1"/>
  <c r="AA588" i="1"/>
  <c r="Y588" i="1"/>
  <c r="W588" i="1"/>
  <c r="U588" i="1"/>
  <c r="U587" i="1" s="1"/>
  <c r="U585" i="1" s="1"/>
  <c r="M588" i="1"/>
  <c r="S588" i="1" s="1"/>
  <c r="G588" i="1"/>
  <c r="R588" i="1" s="1"/>
  <c r="R587" i="1" s="1"/>
  <c r="AB587" i="1"/>
  <c r="AA587" i="1"/>
  <c r="Y587" i="1"/>
  <c r="W587" i="1"/>
  <c r="Q587" i="1"/>
  <c r="Q585" i="1" s="1"/>
  <c r="P587" i="1"/>
  <c r="O587" i="1"/>
  <c r="O585" i="1" s="1"/>
  <c r="N587" i="1"/>
  <c r="N585" i="1" s="1"/>
  <c r="M587" i="1"/>
  <c r="L587" i="1"/>
  <c r="K587" i="1"/>
  <c r="K585" i="1" s="1"/>
  <c r="J587" i="1"/>
  <c r="J585" i="1" s="1"/>
  <c r="I587" i="1"/>
  <c r="H587" i="1"/>
  <c r="G587" i="1"/>
  <c r="G585" i="1" s="1"/>
  <c r="F587" i="1"/>
  <c r="F585" i="1" s="1"/>
  <c r="D587" i="1"/>
  <c r="AA585" i="1"/>
  <c r="P585" i="1"/>
  <c r="I585" i="1"/>
  <c r="D585" i="1"/>
  <c r="AA583" i="1"/>
  <c r="AB583" i="1" s="1"/>
  <c r="Y583" i="1"/>
  <c r="W583" i="1"/>
  <c r="W582" i="1" s="1"/>
  <c r="W577" i="1" s="1"/>
  <c r="U583" i="1"/>
  <c r="M583" i="1"/>
  <c r="G583" i="1"/>
  <c r="AA582" i="1"/>
  <c r="Y582" i="1"/>
  <c r="Q582" i="1"/>
  <c r="P582" i="1"/>
  <c r="P577" i="1" s="1"/>
  <c r="O582" i="1"/>
  <c r="N582" i="1"/>
  <c r="L582" i="1"/>
  <c r="L577" i="1" s="1"/>
  <c r="K582" i="1"/>
  <c r="J582" i="1"/>
  <c r="I582" i="1"/>
  <c r="H582" i="1"/>
  <c r="H577" i="1" s="1"/>
  <c r="G582" i="1"/>
  <c r="G577" i="1" s="1"/>
  <c r="F582" i="1"/>
  <c r="D582" i="1"/>
  <c r="Y577" i="1"/>
  <c r="Q577" i="1"/>
  <c r="O577" i="1"/>
  <c r="N577" i="1"/>
  <c r="K577" i="1"/>
  <c r="K570" i="1" s="1"/>
  <c r="J577" i="1"/>
  <c r="I577" i="1"/>
  <c r="F577" i="1"/>
  <c r="D577" i="1"/>
  <c r="AA574" i="1"/>
  <c r="Y574" i="1"/>
  <c r="W574" i="1"/>
  <c r="U574" i="1"/>
  <c r="S574" i="1"/>
  <c r="R574" i="1"/>
  <c r="Q574" i="1"/>
  <c r="P574" i="1"/>
  <c r="O574" i="1"/>
  <c r="N574" i="1"/>
  <c r="M574" i="1"/>
  <c r="L574" i="1"/>
  <c r="K574" i="1"/>
  <c r="J574" i="1"/>
  <c r="I574" i="1"/>
  <c r="I570" i="1" s="1"/>
  <c r="H574" i="1"/>
  <c r="G574" i="1"/>
  <c r="F574" i="1"/>
  <c r="D574" i="1"/>
  <c r="D570" i="1" s="1"/>
  <c r="D569" i="1" s="1"/>
  <c r="AA571" i="1"/>
  <c r="Y571" i="1"/>
  <c r="Y570" i="1" s="1"/>
  <c r="W571" i="1"/>
  <c r="U571" i="1"/>
  <c r="S571" i="1"/>
  <c r="R571" i="1"/>
  <c r="Q571" i="1"/>
  <c r="P571" i="1"/>
  <c r="O571" i="1"/>
  <c r="N571" i="1"/>
  <c r="N570" i="1" s="1"/>
  <c r="M571" i="1"/>
  <c r="L571" i="1"/>
  <c r="K571" i="1"/>
  <c r="J571" i="1"/>
  <c r="J570" i="1" s="1"/>
  <c r="I571" i="1"/>
  <c r="H571" i="1"/>
  <c r="G571" i="1"/>
  <c r="F571" i="1"/>
  <c r="D571" i="1"/>
  <c r="Q570" i="1"/>
  <c r="O570" i="1"/>
  <c r="G570" i="1"/>
  <c r="AB568" i="1"/>
  <c r="AA568" i="1"/>
  <c r="Z568" i="1"/>
  <c r="Y568" i="1"/>
  <c r="W568" i="1"/>
  <c r="U568" i="1"/>
  <c r="M568" i="1"/>
  <c r="S568" i="1" s="1"/>
  <c r="G568" i="1"/>
  <c r="R568" i="1" s="1"/>
  <c r="M567" i="1"/>
  <c r="AB566" i="1"/>
  <c r="AA566" i="1"/>
  <c r="Z566" i="1"/>
  <c r="Y566" i="1"/>
  <c r="W566" i="1"/>
  <c r="U566" i="1"/>
  <c r="T566" i="1"/>
  <c r="M566" i="1"/>
  <c r="S566" i="1" s="1"/>
  <c r="G566" i="1"/>
  <c r="R566" i="1" s="1"/>
  <c r="AA565" i="1"/>
  <c r="Y565" i="1"/>
  <c r="Z565" i="1" s="1"/>
  <c r="W565" i="1"/>
  <c r="U565" i="1"/>
  <c r="M565" i="1"/>
  <c r="S565" i="1" s="1"/>
  <c r="T565" i="1" s="1"/>
  <c r="G565" i="1"/>
  <c r="AB564" i="1"/>
  <c r="AA564" i="1"/>
  <c r="Z564" i="1"/>
  <c r="Y564" i="1"/>
  <c r="W564" i="1"/>
  <c r="U564" i="1"/>
  <c r="T564" i="1"/>
  <c r="M564" i="1"/>
  <c r="S564" i="1" s="1"/>
  <c r="G564" i="1"/>
  <c r="R564" i="1" s="1"/>
  <c r="Y563" i="1"/>
  <c r="U563" i="1"/>
  <c r="Q563" i="1"/>
  <c r="P563" i="1"/>
  <c r="O563" i="1"/>
  <c r="N563" i="1"/>
  <c r="L563" i="1"/>
  <c r="K563" i="1"/>
  <c r="Z563" i="1" s="1"/>
  <c r="J563" i="1"/>
  <c r="I563" i="1"/>
  <c r="H563" i="1"/>
  <c r="F563" i="1"/>
  <c r="D563" i="1"/>
  <c r="AB561" i="1"/>
  <c r="AA561" i="1"/>
  <c r="Z561" i="1"/>
  <c r="Y561" i="1"/>
  <c r="W561" i="1"/>
  <c r="W560" i="1" s="1"/>
  <c r="U561" i="1"/>
  <c r="T561" i="1"/>
  <c r="M561" i="1"/>
  <c r="S561" i="1" s="1"/>
  <c r="G561" i="1"/>
  <c r="AA560" i="1"/>
  <c r="Y560" i="1"/>
  <c r="U560" i="1"/>
  <c r="Q560" i="1"/>
  <c r="P560" i="1"/>
  <c r="O560" i="1"/>
  <c r="O555" i="1" s="1"/>
  <c r="N560" i="1"/>
  <c r="M560" i="1"/>
  <c r="L560" i="1"/>
  <c r="K560" i="1"/>
  <c r="Z560" i="1" s="1"/>
  <c r="J560" i="1"/>
  <c r="I560" i="1"/>
  <c r="H560" i="1"/>
  <c r="F560" i="1"/>
  <c r="D560" i="1"/>
  <c r="M558" i="1"/>
  <c r="AA557" i="1"/>
  <c r="Y557" i="1"/>
  <c r="Y555" i="1" s="1"/>
  <c r="W557" i="1"/>
  <c r="U557" i="1"/>
  <c r="S557" i="1"/>
  <c r="R557" i="1"/>
  <c r="Q557" i="1"/>
  <c r="P557" i="1"/>
  <c r="O557" i="1"/>
  <c r="N557" i="1"/>
  <c r="N555" i="1" s="1"/>
  <c r="M557" i="1"/>
  <c r="L557" i="1"/>
  <c r="K557" i="1"/>
  <c r="J557" i="1"/>
  <c r="J555" i="1" s="1"/>
  <c r="I557" i="1"/>
  <c r="H557" i="1"/>
  <c r="G557" i="1"/>
  <c r="F557" i="1"/>
  <c r="F555" i="1" s="1"/>
  <c r="D557" i="1"/>
  <c r="U555" i="1"/>
  <c r="Q555" i="1"/>
  <c r="M555" i="1"/>
  <c r="K555" i="1"/>
  <c r="I555" i="1"/>
  <c r="D555" i="1"/>
  <c r="AA549" i="1"/>
  <c r="Y549" i="1"/>
  <c r="Y548" i="1" s="1"/>
  <c r="W549" i="1"/>
  <c r="U549" i="1"/>
  <c r="S549" i="1"/>
  <c r="R549" i="1"/>
  <c r="R548" i="1" s="1"/>
  <c r="Q549" i="1"/>
  <c r="P549" i="1"/>
  <c r="P548" i="1" s="1"/>
  <c r="O549" i="1"/>
  <c r="N549" i="1"/>
  <c r="N548" i="1" s="1"/>
  <c r="M549" i="1"/>
  <c r="L549" i="1"/>
  <c r="L548" i="1" s="1"/>
  <c r="K549" i="1"/>
  <c r="J549" i="1"/>
  <c r="J548" i="1" s="1"/>
  <c r="I549" i="1"/>
  <c r="H549" i="1"/>
  <c r="H548" i="1" s="1"/>
  <c r="G549" i="1"/>
  <c r="F549" i="1"/>
  <c r="F548" i="1" s="1"/>
  <c r="AA548" i="1"/>
  <c r="W548" i="1"/>
  <c r="S548" i="1"/>
  <c r="Q548" i="1"/>
  <c r="O548" i="1"/>
  <c r="M548" i="1"/>
  <c r="K548" i="1"/>
  <c r="I548" i="1"/>
  <c r="G548" i="1"/>
  <c r="D548" i="1"/>
  <c r="AA547" i="1"/>
  <c r="AB547" i="1" s="1"/>
  <c r="Y547" i="1"/>
  <c r="Z547" i="1" s="1"/>
  <c r="W547" i="1"/>
  <c r="U547" i="1"/>
  <c r="M547" i="1"/>
  <c r="S547" i="1" s="1"/>
  <c r="G547" i="1"/>
  <c r="R547" i="1" s="1"/>
  <c r="AB546" i="1"/>
  <c r="AA546" i="1"/>
  <c r="Z546" i="1"/>
  <c r="Y546" i="1"/>
  <c r="W546" i="1"/>
  <c r="U546" i="1"/>
  <c r="R546" i="1"/>
  <c r="M546" i="1"/>
  <c r="S546" i="1" s="1"/>
  <c r="G546" i="1"/>
  <c r="AA545" i="1"/>
  <c r="AB545" i="1" s="1"/>
  <c r="Y545" i="1"/>
  <c r="Z545" i="1" s="1"/>
  <c r="W545" i="1"/>
  <c r="U545" i="1"/>
  <c r="M545" i="1"/>
  <c r="S545" i="1" s="1"/>
  <c r="G545" i="1"/>
  <c r="R545" i="1" s="1"/>
  <c r="AB544" i="1"/>
  <c r="AA544" i="1"/>
  <c r="Z544" i="1"/>
  <c r="Y544" i="1"/>
  <c r="W544" i="1"/>
  <c r="U544" i="1"/>
  <c r="M544" i="1"/>
  <c r="S544" i="1" s="1"/>
  <c r="G544" i="1"/>
  <c r="R544" i="1" s="1"/>
  <c r="AA543" i="1"/>
  <c r="AB543" i="1" s="1"/>
  <c r="Y543" i="1"/>
  <c r="W543" i="1"/>
  <c r="U543" i="1"/>
  <c r="M543" i="1"/>
  <c r="G543" i="1"/>
  <c r="AB542" i="1"/>
  <c r="AA542" i="1"/>
  <c r="Z542" i="1"/>
  <c r="Y542" i="1"/>
  <c r="W542" i="1"/>
  <c r="U542" i="1"/>
  <c r="R542" i="1"/>
  <c r="M542" i="1"/>
  <c r="S542" i="1" s="1"/>
  <c r="G542" i="1"/>
  <c r="AA541" i="1"/>
  <c r="Y541" i="1"/>
  <c r="Z541" i="1" s="1"/>
  <c r="W541" i="1"/>
  <c r="U541" i="1"/>
  <c r="M541" i="1"/>
  <c r="S541" i="1" s="1"/>
  <c r="G541" i="1"/>
  <c r="U540" i="1"/>
  <c r="Q540" i="1"/>
  <c r="P540" i="1"/>
  <c r="O540" i="1"/>
  <c r="N540" i="1"/>
  <c r="L540" i="1"/>
  <c r="K540" i="1"/>
  <c r="J540" i="1"/>
  <c r="I540" i="1"/>
  <c r="H540" i="1"/>
  <c r="F540" i="1"/>
  <c r="F536" i="1" s="1"/>
  <c r="D540" i="1"/>
  <c r="D536" i="1" s="1"/>
  <c r="U536" i="1"/>
  <c r="Q536" i="1"/>
  <c r="P536" i="1"/>
  <c r="O536" i="1"/>
  <c r="N536" i="1"/>
  <c r="L536" i="1"/>
  <c r="K536" i="1"/>
  <c r="J536" i="1"/>
  <c r="I536" i="1"/>
  <c r="H536" i="1"/>
  <c r="AA535" i="1"/>
  <c r="AB535" i="1" s="1"/>
  <c r="Y535" i="1"/>
  <c r="Z535" i="1" s="1"/>
  <c r="W535" i="1"/>
  <c r="U535" i="1"/>
  <c r="S535" i="1"/>
  <c r="T535" i="1" s="1"/>
  <c r="M535" i="1"/>
  <c r="G535" i="1"/>
  <c r="R535" i="1" s="1"/>
  <c r="AA534" i="1"/>
  <c r="AB534" i="1" s="1"/>
  <c r="Y534" i="1"/>
  <c r="Z534" i="1" s="1"/>
  <c r="W534" i="1"/>
  <c r="U534" i="1"/>
  <c r="U533" i="1" s="1"/>
  <c r="M534" i="1"/>
  <c r="S534" i="1" s="1"/>
  <c r="T534" i="1" s="1"/>
  <c r="G534" i="1"/>
  <c r="W533" i="1"/>
  <c r="Q533" i="1"/>
  <c r="P533" i="1"/>
  <c r="O533" i="1"/>
  <c r="N533" i="1"/>
  <c r="M533" i="1"/>
  <c r="L533" i="1"/>
  <c r="K533" i="1"/>
  <c r="J533" i="1"/>
  <c r="I533" i="1"/>
  <c r="I521" i="1" s="1"/>
  <c r="H533" i="1"/>
  <c r="F533" i="1"/>
  <c r="D533" i="1"/>
  <c r="M531" i="1"/>
  <c r="M530" i="1" s="1"/>
  <c r="Q530" i="1"/>
  <c r="P530" i="1"/>
  <c r="O530" i="1"/>
  <c r="N530" i="1"/>
  <c r="AB529" i="1"/>
  <c r="AA529" i="1"/>
  <c r="Z529" i="1"/>
  <c r="Y529" i="1"/>
  <c r="W529" i="1"/>
  <c r="U529" i="1"/>
  <c r="T529" i="1"/>
  <c r="M529" i="1"/>
  <c r="S529" i="1" s="1"/>
  <c r="G529" i="1"/>
  <c r="R529" i="1" s="1"/>
  <c r="AA528" i="1"/>
  <c r="AB528" i="1" s="1"/>
  <c r="Y528" i="1"/>
  <c r="Z528" i="1" s="1"/>
  <c r="W528" i="1"/>
  <c r="U528" i="1"/>
  <c r="M528" i="1"/>
  <c r="S528" i="1" s="1"/>
  <c r="T528" i="1" s="1"/>
  <c r="G528" i="1"/>
  <c r="AB527" i="1"/>
  <c r="AA527" i="1"/>
  <c r="Z527" i="1"/>
  <c r="Y527" i="1"/>
  <c r="W527" i="1"/>
  <c r="U527" i="1"/>
  <c r="T527" i="1"/>
  <c r="M527" i="1"/>
  <c r="S527" i="1" s="1"/>
  <c r="G527" i="1"/>
  <c r="R527" i="1" s="1"/>
  <c r="AA526" i="1"/>
  <c r="AB526" i="1" s="1"/>
  <c r="Y526" i="1"/>
  <c r="W526" i="1"/>
  <c r="U526" i="1"/>
  <c r="M526" i="1"/>
  <c r="G526" i="1"/>
  <c r="AB525" i="1"/>
  <c r="AA525" i="1"/>
  <c r="Z525" i="1"/>
  <c r="Y525" i="1"/>
  <c r="W525" i="1"/>
  <c r="U525" i="1"/>
  <c r="T525" i="1"/>
  <c r="M525" i="1"/>
  <c r="S525" i="1" s="1"/>
  <c r="G525" i="1"/>
  <c r="R525" i="1" s="1"/>
  <c r="AA524" i="1"/>
  <c r="Y524" i="1"/>
  <c r="Z524" i="1" s="1"/>
  <c r="W524" i="1"/>
  <c r="U524" i="1"/>
  <c r="U522" i="1" s="1"/>
  <c r="M524" i="1"/>
  <c r="S524" i="1" s="1"/>
  <c r="T524" i="1" s="1"/>
  <c r="G524" i="1"/>
  <c r="AB523" i="1"/>
  <c r="AA523" i="1"/>
  <c r="Z523" i="1"/>
  <c r="Y523" i="1"/>
  <c r="W523" i="1"/>
  <c r="U523" i="1"/>
  <c r="T523" i="1"/>
  <c r="M523" i="1"/>
  <c r="S523" i="1" s="1"/>
  <c r="G523" i="1"/>
  <c r="W522" i="1"/>
  <c r="Q522" i="1"/>
  <c r="P522" i="1"/>
  <c r="P521" i="1" s="1"/>
  <c r="O522" i="1"/>
  <c r="N522" i="1"/>
  <c r="L522" i="1"/>
  <c r="K522" i="1"/>
  <c r="K521" i="1" s="1"/>
  <c r="J522" i="1"/>
  <c r="J521" i="1" s="1"/>
  <c r="I522" i="1"/>
  <c r="H522" i="1"/>
  <c r="H521" i="1" s="1"/>
  <c r="F522" i="1"/>
  <c r="F521" i="1" s="1"/>
  <c r="D522" i="1"/>
  <c r="O521" i="1"/>
  <c r="D521" i="1"/>
  <c r="AA519" i="1"/>
  <c r="AB519" i="1" s="1"/>
  <c r="Y519" i="1"/>
  <c r="W519" i="1"/>
  <c r="U519" i="1"/>
  <c r="R519" i="1"/>
  <c r="M519" i="1"/>
  <c r="S519" i="1" s="1"/>
  <c r="T519" i="1" s="1"/>
  <c r="G519" i="1"/>
  <c r="AA518" i="1"/>
  <c r="AB518" i="1" s="1"/>
  <c r="Y518" i="1"/>
  <c r="W518" i="1"/>
  <c r="U518" i="1"/>
  <c r="M518" i="1"/>
  <c r="G518" i="1"/>
  <c r="AA517" i="1"/>
  <c r="Y517" i="1"/>
  <c r="W517" i="1"/>
  <c r="W516" i="1" s="1"/>
  <c r="U517" i="1"/>
  <c r="M517" i="1"/>
  <c r="S517" i="1" s="1"/>
  <c r="T517" i="1" s="1"/>
  <c r="G517" i="1"/>
  <c r="Y516" i="1"/>
  <c r="Q516" i="1"/>
  <c r="P516" i="1"/>
  <c r="O516" i="1"/>
  <c r="O511" i="1" s="1"/>
  <c r="N516" i="1"/>
  <c r="L516" i="1"/>
  <c r="K516" i="1"/>
  <c r="K511" i="1" s="1"/>
  <c r="J516" i="1"/>
  <c r="J511" i="1" s="1"/>
  <c r="J504" i="1" s="1"/>
  <c r="J503" i="1" s="1"/>
  <c r="I516" i="1"/>
  <c r="H516" i="1"/>
  <c r="F516" i="1"/>
  <c r="D516" i="1"/>
  <c r="D511" i="1" s="1"/>
  <c r="D504" i="1" s="1"/>
  <c r="D503" i="1" s="1"/>
  <c r="Q511" i="1"/>
  <c r="P511" i="1"/>
  <c r="N511" i="1"/>
  <c r="L511" i="1"/>
  <c r="I511" i="1"/>
  <c r="H511" i="1"/>
  <c r="F511" i="1"/>
  <c r="F504" i="1" s="1"/>
  <c r="AA508" i="1"/>
  <c r="Y508" i="1"/>
  <c r="W508" i="1"/>
  <c r="U508" i="1"/>
  <c r="S508" i="1"/>
  <c r="R508" i="1"/>
  <c r="Q508" i="1"/>
  <c r="P508" i="1"/>
  <c r="O508" i="1"/>
  <c r="N508" i="1"/>
  <c r="M508" i="1"/>
  <c r="L508" i="1"/>
  <c r="K508" i="1"/>
  <c r="J508" i="1"/>
  <c r="I508" i="1"/>
  <c r="I504" i="1" s="1"/>
  <c r="I503" i="1" s="1"/>
  <c r="H508" i="1"/>
  <c r="G508" i="1"/>
  <c r="F508" i="1"/>
  <c r="AA505" i="1"/>
  <c r="Y505" i="1"/>
  <c r="W505" i="1"/>
  <c r="U505" i="1"/>
  <c r="S505" i="1"/>
  <c r="R505" i="1"/>
  <c r="Q505" i="1"/>
  <c r="P505" i="1"/>
  <c r="P504" i="1" s="1"/>
  <c r="O505" i="1"/>
  <c r="N505" i="1"/>
  <c r="M505" i="1"/>
  <c r="L505" i="1"/>
  <c r="K505" i="1"/>
  <c r="J505" i="1"/>
  <c r="I505" i="1"/>
  <c r="H505" i="1"/>
  <c r="H504" i="1" s="1"/>
  <c r="G505" i="1"/>
  <c r="F505" i="1"/>
  <c r="D505" i="1"/>
  <c r="N504" i="1"/>
  <c r="AA502" i="1"/>
  <c r="AB502" i="1" s="1"/>
  <c r="Y502" i="1"/>
  <c r="Z502" i="1" s="1"/>
  <c r="W502" i="1"/>
  <c r="U502" i="1"/>
  <c r="M502" i="1"/>
  <c r="S502" i="1" s="1"/>
  <c r="T502" i="1" s="1"/>
  <c r="G502" i="1"/>
  <c r="R502" i="1" s="1"/>
  <c r="AB501" i="1"/>
  <c r="AA501" i="1"/>
  <c r="Y501" i="1"/>
  <c r="Z501" i="1" s="1"/>
  <c r="W501" i="1"/>
  <c r="U501" i="1"/>
  <c r="M501" i="1"/>
  <c r="S501" i="1" s="1"/>
  <c r="G501" i="1"/>
  <c r="R501" i="1" s="1"/>
  <c r="AB500" i="1"/>
  <c r="AA500" i="1"/>
  <c r="Y500" i="1"/>
  <c r="Z500" i="1" s="1"/>
  <c r="W500" i="1"/>
  <c r="U500" i="1"/>
  <c r="M500" i="1"/>
  <c r="S500" i="1" s="1"/>
  <c r="T500" i="1" s="1"/>
  <c r="G500" i="1"/>
  <c r="R500" i="1" s="1"/>
  <c r="AA499" i="1"/>
  <c r="AB499" i="1" s="1"/>
  <c r="Y499" i="1"/>
  <c r="Z499" i="1" s="1"/>
  <c r="W499" i="1"/>
  <c r="U499" i="1"/>
  <c r="M499" i="1"/>
  <c r="S499" i="1" s="1"/>
  <c r="G499" i="1"/>
  <c r="R499" i="1" s="1"/>
  <c r="AA498" i="1"/>
  <c r="AB498" i="1" s="1"/>
  <c r="Y498" i="1"/>
  <c r="Z498" i="1" s="1"/>
  <c r="W498" i="1"/>
  <c r="U498" i="1"/>
  <c r="M498" i="1"/>
  <c r="S498" i="1" s="1"/>
  <c r="T498" i="1" s="1"/>
  <c r="G498" i="1"/>
  <c r="AA497" i="1"/>
  <c r="AB497" i="1" s="1"/>
  <c r="Z497" i="1"/>
  <c r="Y497" i="1"/>
  <c r="W497" i="1"/>
  <c r="U497" i="1"/>
  <c r="T497" i="1"/>
  <c r="M497" i="1"/>
  <c r="S497" i="1" s="1"/>
  <c r="G497" i="1"/>
  <c r="R497" i="1" s="1"/>
  <c r="AB496" i="1"/>
  <c r="AA496" i="1"/>
  <c r="Y496" i="1"/>
  <c r="Z496" i="1" s="1"/>
  <c r="W496" i="1"/>
  <c r="U496" i="1"/>
  <c r="M496" i="1"/>
  <c r="S496" i="1" s="1"/>
  <c r="G496" i="1"/>
  <c r="AB495" i="1"/>
  <c r="AA495" i="1"/>
  <c r="Z495" i="1"/>
  <c r="Y495" i="1"/>
  <c r="W495" i="1"/>
  <c r="U495" i="1"/>
  <c r="M495" i="1"/>
  <c r="S495" i="1" s="1"/>
  <c r="G495" i="1"/>
  <c r="AB494" i="1"/>
  <c r="AA494" i="1"/>
  <c r="Z494" i="1"/>
  <c r="Y494" i="1"/>
  <c r="W494" i="1"/>
  <c r="U494" i="1"/>
  <c r="T494" i="1"/>
  <c r="M494" i="1"/>
  <c r="S494" i="1" s="1"/>
  <c r="G494" i="1"/>
  <c r="R494" i="1" s="1"/>
  <c r="AA493" i="1"/>
  <c r="AB493" i="1" s="1"/>
  <c r="Y493" i="1"/>
  <c r="Z493" i="1" s="1"/>
  <c r="W493" i="1"/>
  <c r="U493" i="1"/>
  <c r="T493" i="1"/>
  <c r="R493" i="1"/>
  <c r="M493" i="1"/>
  <c r="S493" i="1" s="1"/>
  <c r="G493" i="1"/>
  <c r="AA492" i="1"/>
  <c r="AB492" i="1" s="1"/>
  <c r="Y492" i="1"/>
  <c r="Z492" i="1" s="1"/>
  <c r="W492" i="1"/>
  <c r="U492" i="1"/>
  <c r="M492" i="1"/>
  <c r="S492" i="1" s="1"/>
  <c r="G492" i="1"/>
  <c r="R492" i="1" s="1"/>
  <c r="AA491" i="1"/>
  <c r="AB491" i="1" s="1"/>
  <c r="Y491" i="1"/>
  <c r="Z491" i="1" s="1"/>
  <c r="W491" i="1"/>
  <c r="U491" i="1"/>
  <c r="M491" i="1"/>
  <c r="S491" i="1" s="1"/>
  <c r="T491" i="1" s="1"/>
  <c r="G491" i="1"/>
  <c r="AB490" i="1"/>
  <c r="AA490" i="1"/>
  <c r="Z490" i="1"/>
  <c r="Y490" i="1"/>
  <c r="W490" i="1"/>
  <c r="U490" i="1"/>
  <c r="M490" i="1"/>
  <c r="S490" i="1" s="1"/>
  <c r="T490" i="1" s="1"/>
  <c r="G490" i="1"/>
  <c r="R490" i="1" s="1"/>
  <c r="AA489" i="1"/>
  <c r="AB489" i="1" s="1"/>
  <c r="Y489" i="1"/>
  <c r="Z489" i="1" s="1"/>
  <c r="W489" i="1"/>
  <c r="U489" i="1"/>
  <c r="M489" i="1"/>
  <c r="S489" i="1" s="1"/>
  <c r="G489" i="1"/>
  <c r="R489" i="1" s="1"/>
  <c r="AA488" i="1"/>
  <c r="AB488" i="1" s="1"/>
  <c r="Z488" i="1"/>
  <c r="Y488" i="1"/>
  <c r="W488" i="1"/>
  <c r="U488" i="1"/>
  <c r="M488" i="1"/>
  <c r="S488" i="1" s="1"/>
  <c r="G488" i="1"/>
  <c r="AA487" i="1"/>
  <c r="AB487" i="1" s="1"/>
  <c r="Z487" i="1"/>
  <c r="Y487" i="1"/>
  <c r="W487" i="1"/>
  <c r="U487" i="1"/>
  <c r="M487" i="1"/>
  <c r="S487" i="1" s="1"/>
  <c r="G487" i="1"/>
  <c r="AA486" i="1"/>
  <c r="Y486" i="1"/>
  <c r="Z486" i="1" s="1"/>
  <c r="W486" i="1"/>
  <c r="U486" i="1"/>
  <c r="M486" i="1"/>
  <c r="S486" i="1" s="1"/>
  <c r="G486" i="1"/>
  <c r="R486" i="1" s="1"/>
  <c r="AA485" i="1"/>
  <c r="Y485" i="1"/>
  <c r="Z485" i="1" s="1"/>
  <c r="W485" i="1"/>
  <c r="U485" i="1"/>
  <c r="M485" i="1"/>
  <c r="S485" i="1" s="1"/>
  <c r="G485" i="1"/>
  <c r="R485" i="1" s="1"/>
  <c r="AA484" i="1"/>
  <c r="Y484" i="1"/>
  <c r="Z484" i="1" s="1"/>
  <c r="W484" i="1"/>
  <c r="U484" i="1"/>
  <c r="M484" i="1"/>
  <c r="S484" i="1" s="1"/>
  <c r="G484" i="1"/>
  <c r="R484" i="1" s="1"/>
  <c r="AA483" i="1"/>
  <c r="Y483" i="1"/>
  <c r="Z483" i="1" s="1"/>
  <c r="W483" i="1"/>
  <c r="U483" i="1"/>
  <c r="M483" i="1"/>
  <c r="G483" i="1"/>
  <c r="AA482" i="1"/>
  <c r="Y482" i="1"/>
  <c r="Z482" i="1" s="1"/>
  <c r="W482" i="1"/>
  <c r="U482" i="1"/>
  <c r="M482" i="1"/>
  <c r="G482" i="1"/>
  <c r="AA481" i="1"/>
  <c r="Y481" i="1"/>
  <c r="Z481" i="1" s="1"/>
  <c r="W481" i="1"/>
  <c r="U481" i="1"/>
  <c r="M481" i="1"/>
  <c r="G481" i="1"/>
  <c r="AA480" i="1"/>
  <c r="Y480" i="1"/>
  <c r="Z480" i="1" s="1"/>
  <c r="W480" i="1"/>
  <c r="U480" i="1"/>
  <c r="M480" i="1"/>
  <c r="G480" i="1"/>
  <c r="AA479" i="1"/>
  <c r="Y479" i="1"/>
  <c r="Z479" i="1" s="1"/>
  <c r="W479" i="1"/>
  <c r="U479" i="1"/>
  <c r="M479" i="1"/>
  <c r="G479" i="1"/>
  <c r="AA478" i="1"/>
  <c r="Y478" i="1"/>
  <c r="Z478" i="1" s="1"/>
  <c r="W478" i="1"/>
  <c r="U478" i="1"/>
  <c r="M478" i="1"/>
  <c r="G478" i="1"/>
  <c r="AA477" i="1"/>
  <c r="Y477" i="1"/>
  <c r="Z477" i="1" s="1"/>
  <c r="W477" i="1"/>
  <c r="U477" i="1"/>
  <c r="M477" i="1"/>
  <c r="G477" i="1"/>
  <c r="AA476" i="1"/>
  <c r="Y476" i="1"/>
  <c r="Z476" i="1" s="1"/>
  <c r="W476" i="1"/>
  <c r="U476" i="1"/>
  <c r="M476" i="1"/>
  <c r="G476" i="1"/>
  <c r="AA475" i="1"/>
  <c r="Y475" i="1"/>
  <c r="Z475" i="1" s="1"/>
  <c r="W475" i="1"/>
  <c r="U475" i="1"/>
  <c r="M475" i="1"/>
  <c r="G475" i="1"/>
  <c r="AA474" i="1"/>
  <c r="Y474" i="1"/>
  <c r="Z474" i="1" s="1"/>
  <c r="W474" i="1"/>
  <c r="U474" i="1"/>
  <c r="M474" i="1"/>
  <c r="G474" i="1"/>
  <c r="AA473" i="1"/>
  <c r="Y473" i="1"/>
  <c r="Z473" i="1" s="1"/>
  <c r="W473" i="1"/>
  <c r="U473" i="1"/>
  <c r="M473" i="1"/>
  <c r="G473" i="1"/>
  <c r="AA472" i="1"/>
  <c r="Y472" i="1"/>
  <c r="Z472" i="1" s="1"/>
  <c r="W472" i="1"/>
  <c r="U472" i="1"/>
  <c r="M472" i="1"/>
  <c r="G472" i="1"/>
  <c r="AA471" i="1"/>
  <c r="Y471" i="1"/>
  <c r="Z471" i="1" s="1"/>
  <c r="W471" i="1"/>
  <c r="U471" i="1"/>
  <c r="M471" i="1"/>
  <c r="G471" i="1"/>
  <c r="AA470" i="1"/>
  <c r="Y470" i="1"/>
  <c r="Z470" i="1" s="1"/>
  <c r="W470" i="1"/>
  <c r="U470" i="1"/>
  <c r="M470" i="1"/>
  <c r="G470" i="1"/>
  <c r="AA469" i="1"/>
  <c r="Y469" i="1"/>
  <c r="Z469" i="1" s="1"/>
  <c r="W469" i="1"/>
  <c r="U469" i="1"/>
  <c r="M469" i="1"/>
  <c r="G469" i="1"/>
  <c r="AA468" i="1"/>
  <c r="Y468" i="1"/>
  <c r="Z468" i="1" s="1"/>
  <c r="W468" i="1"/>
  <c r="U468" i="1"/>
  <c r="M468" i="1"/>
  <c r="G468" i="1"/>
  <c r="AA467" i="1"/>
  <c r="Y467" i="1"/>
  <c r="Z467" i="1" s="1"/>
  <c r="W467" i="1"/>
  <c r="U467" i="1"/>
  <c r="M467" i="1"/>
  <c r="G467" i="1"/>
  <c r="AA466" i="1"/>
  <c r="Y466" i="1"/>
  <c r="Z466" i="1" s="1"/>
  <c r="W466" i="1"/>
  <c r="U466" i="1"/>
  <c r="M466" i="1"/>
  <c r="G466" i="1"/>
  <c r="AA465" i="1"/>
  <c r="Y465" i="1"/>
  <c r="Z465" i="1" s="1"/>
  <c r="W465" i="1"/>
  <c r="U465" i="1"/>
  <c r="M465" i="1"/>
  <c r="G465" i="1"/>
  <c r="AA464" i="1"/>
  <c r="Y464" i="1"/>
  <c r="Z464" i="1" s="1"/>
  <c r="W464" i="1"/>
  <c r="U464" i="1"/>
  <c r="M464" i="1"/>
  <c r="R464" i="1" s="1"/>
  <c r="G464" i="1"/>
  <c r="AA463" i="1"/>
  <c r="Y463" i="1"/>
  <c r="W463" i="1"/>
  <c r="U463" i="1"/>
  <c r="R463" i="1"/>
  <c r="M463" i="1"/>
  <c r="S463" i="1" s="1"/>
  <c r="G463" i="1"/>
  <c r="AA462" i="1"/>
  <c r="AB462" i="1" s="1"/>
  <c r="Y462" i="1"/>
  <c r="Z462" i="1" s="1"/>
  <c r="W462" i="1"/>
  <c r="U462" i="1"/>
  <c r="M462" i="1"/>
  <c r="S462" i="1" s="1"/>
  <c r="T462" i="1" s="1"/>
  <c r="G462" i="1"/>
  <c r="AB461" i="1"/>
  <c r="AA461" i="1"/>
  <c r="Z461" i="1"/>
  <c r="Y461" i="1"/>
  <c r="W461" i="1"/>
  <c r="U461" i="1"/>
  <c r="M461" i="1"/>
  <c r="S461" i="1" s="1"/>
  <c r="G461" i="1"/>
  <c r="R461" i="1" s="1"/>
  <c r="AA460" i="1"/>
  <c r="AB460" i="1" s="1"/>
  <c r="Y460" i="1"/>
  <c r="Z460" i="1" s="1"/>
  <c r="W460" i="1"/>
  <c r="U460" i="1"/>
  <c r="M460" i="1"/>
  <c r="S460" i="1" s="1"/>
  <c r="T460" i="1" s="1"/>
  <c r="G460" i="1"/>
  <c r="AA459" i="1"/>
  <c r="AB459" i="1" s="1"/>
  <c r="Z459" i="1"/>
  <c r="Y459" i="1"/>
  <c r="W459" i="1"/>
  <c r="U459" i="1"/>
  <c r="R459" i="1"/>
  <c r="M459" i="1"/>
  <c r="S459" i="1" s="1"/>
  <c r="G459" i="1"/>
  <c r="AA458" i="1"/>
  <c r="AB458" i="1" s="1"/>
  <c r="Z458" i="1"/>
  <c r="Y458" i="1"/>
  <c r="W458" i="1"/>
  <c r="U458" i="1"/>
  <c r="M458" i="1"/>
  <c r="S458" i="1" s="1"/>
  <c r="T458" i="1" s="1"/>
  <c r="G458" i="1"/>
  <c r="R458" i="1" s="1"/>
  <c r="AB457" i="1"/>
  <c r="AA457" i="1"/>
  <c r="Y457" i="1"/>
  <c r="Z457" i="1" s="1"/>
  <c r="W457" i="1"/>
  <c r="U457" i="1"/>
  <c r="M457" i="1"/>
  <c r="S457" i="1" s="1"/>
  <c r="G457" i="1"/>
  <c r="R457" i="1" s="1"/>
  <c r="AA456" i="1"/>
  <c r="AB456" i="1" s="1"/>
  <c r="Y456" i="1"/>
  <c r="Z456" i="1" s="1"/>
  <c r="W456" i="1"/>
  <c r="U456" i="1"/>
  <c r="M456" i="1"/>
  <c r="S456" i="1" s="1"/>
  <c r="T456" i="1" s="1"/>
  <c r="G456" i="1"/>
  <c r="AA455" i="1"/>
  <c r="AB455" i="1" s="1"/>
  <c r="Y455" i="1"/>
  <c r="W455" i="1"/>
  <c r="U455" i="1"/>
  <c r="R455" i="1"/>
  <c r="M455" i="1"/>
  <c r="S455" i="1" s="1"/>
  <c r="G455" i="1"/>
  <c r="AA454" i="1"/>
  <c r="AB454" i="1" s="1"/>
  <c r="Y454" i="1"/>
  <c r="W454" i="1"/>
  <c r="U454" i="1"/>
  <c r="S454" i="1"/>
  <c r="M454" i="1"/>
  <c r="G454" i="1"/>
  <c r="R454" i="1" s="1"/>
  <c r="AB453" i="1"/>
  <c r="AA453" i="1"/>
  <c r="Y453" i="1"/>
  <c r="W453" i="1"/>
  <c r="U453" i="1"/>
  <c r="M453" i="1"/>
  <c r="S453" i="1" s="1"/>
  <c r="T453" i="1" s="1"/>
  <c r="G453" i="1"/>
  <c r="R453" i="1" s="1"/>
  <c r="AA452" i="1"/>
  <c r="AB452" i="1" s="1"/>
  <c r="Y452" i="1"/>
  <c r="W452" i="1"/>
  <c r="U452" i="1"/>
  <c r="M452" i="1"/>
  <c r="S452" i="1" s="1"/>
  <c r="G452" i="1"/>
  <c r="R452" i="1" s="1"/>
  <c r="AA451" i="1"/>
  <c r="AB451" i="1" s="1"/>
  <c r="Y451" i="1"/>
  <c r="W451" i="1"/>
  <c r="U451" i="1"/>
  <c r="R451" i="1"/>
  <c r="M451" i="1"/>
  <c r="S451" i="1" s="1"/>
  <c r="T451" i="1" s="1"/>
  <c r="G451" i="1"/>
  <c r="AA450" i="1"/>
  <c r="AB450" i="1" s="1"/>
  <c r="Y450" i="1"/>
  <c r="W450" i="1"/>
  <c r="U450" i="1"/>
  <c r="S450" i="1"/>
  <c r="M450" i="1"/>
  <c r="G450" i="1"/>
  <c r="R450" i="1" s="1"/>
  <c r="AB449" i="1"/>
  <c r="AA449" i="1"/>
  <c r="Y449" i="1"/>
  <c r="W449" i="1"/>
  <c r="U449" i="1"/>
  <c r="M449" i="1"/>
  <c r="S449" i="1" s="1"/>
  <c r="T449" i="1" s="1"/>
  <c r="G449" i="1"/>
  <c r="R449" i="1" s="1"/>
  <c r="AA448" i="1"/>
  <c r="AB448" i="1" s="1"/>
  <c r="Y448" i="1"/>
  <c r="W448" i="1"/>
  <c r="U448" i="1"/>
  <c r="S448" i="1"/>
  <c r="M448" i="1"/>
  <c r="R448" i="1" s="1"/>
  <c r="G448" i="1"/>
  <c r="AB447" i="1"/>
  <c r="AA447" i="1"/>
  <c r="Y447" i="1"/>
  <c r="W447" i="1"/>
  <c r="U447" i="1"/>
  <c r="S447" i="1"/>
  <c r="T447" i="1" s="1"/>
  <c r="M447" i="1"/>
  <c r="G447" i="1"/>
  <c r="R447" i="1" s="1"/>
  <c r="AA446" i="1"/>
  <c r="AB446" i="1" s="1"/>
  <c r="Y446" i="1"/>
  <c r="W446" i="1"/>
  <c r="U446" i="1"/>
  <c r="M446" i="1"/>
  <c r="S446" i="1" s="1"/>
  <c r="G446" i="1"/>
  <c r="R446" i="1" s="1"/>
  <c r="AB445" i="1"/>
  <c r="AA445" i="1"/>
  <c r="Y445" i="1"/>
  <c r="W445" i="1"/>
  <c r="U445" i="1"/>
  <c r="R445" i="1"/>
  <c r="M445" i="1"/>
  <c r="S445" i="1" s="1"/>
  <c r="T445" i="1" s="1"/>
  <c r="G445" i="1"/>
  <c r="AA444" i="1"/>
  <c r="AB444" i="1" s="1"/>
  <c r="W444" i="1"/>
  <c r="U444" i="1"/>
  <c r="S444" i="1"/>
  <c r="R444" i="1"/>
  <c r="P444" i="1"/>
  <c r="Y444" i="1" s="1"/>
  <c r="G444" i="1"/>
  <c r="AB443" i="1"/>
  <c r="AA443" i="1"/>
  <c r="Y443" i="1"/>
  <c r="W443" i="1"/>
  <c r="U443" i="1"/>
  <c r="S443" i="1"/>
  <c r="T443" i="1" s="1"/>
  <c r="P443" i="1"/>
  <c r="G443" i="1"/>
  <c r="R443" i="1" s="1"/>
  <c r="AA442" i="1"/>
  <c r="AB442" i="1" s="1"/>
  <c r="W442" i="1"/>
  <c r="U442" i="1"/>
  <c r="S442" i="1"/>
  <c r="P442" i="1"/>
  <c r="Y442" i="1" s="1"/>
  <c r="G442" i="1"/>
  <c r="R442" i="1" s="1"/>
  <c r="AB441" i="1"/>
  <c r="AA441" i="1"/>
  <c r="Y441" i="1"/>
  <c r="W441" i="1"/>
  <c r="U441" i="1"/>
  <c r="S441" i="1"/>
  <c r="T441" i="1" s="1"/>
  <c r="R441" i="1"/>
  <c r="P441" i="1"/>
  <c r="G441" i="1"/>
  <c r="AA440" i="1"/>
  <c r="AB440" i="1" s="1"/>
  <c r="W440" i="1"/>
  <c r="U440" i="1"/>
  <c r="S440" i="1"/>
  <c r="R440" i="1"/>
  <c r="P440" i="1"/>
  <c r="Y440" i="1" s="1"/>
  <c r="G440" i="1"/>
  <c r="AB439" i="1"/>
  <c r="AA439" i="1"/>
  <c r="Y439" i="1"/>
  <c r="W439" i="1"/>
  <c r="U439" i="1"/>
  <c r="S439" i="1"/>
  <c r="T439" i="1" s="1"/>
  <c r="P439" i="1"/>
  <c r="G439" i="1"/>
  <c r="R439" i="1" s="1"/>
  <c r="AA438" i="1"/>
  <c r="AB438" i="1" s="1"/>
  <c r="W438" i="1"/>
  <c r="U438" i="1"/>
  <c r="S438" i="1"/>
  <c r="P438" i="1"/>
  <c r="Y438" i="1" s="1"/>
  <c r="G438" i="1"/>
  <c r="R438" i="1" s="1"/>
  <c r="AB437" i="1"/>
  <c r="AA437" i="1"/>
  <c r="Y437" i="1"/>
  <c r="W437" i="1"/>
  <c r="U437" i="1"/>
  <c r="S437" i="1"/>
  <c r="T437" i="1" s="1"/>
  <c r="R437" i="1"/>
  <c r="P437" i="1"/>
  <c r="G437" i="1"/>
  <c r="AA436" i="1"/>
  <c r="AB436" i="1" s="1"/>
  <c r="W436" i="1"/>
  <c r="U436" i="1"/>
  <c r="S436" i="1"/>
  <c r="R436" i="1"/>
  <c r="P436" i="1"/>
  <c r="Y436" i="1" s="1"/>
  <c r="G436" i="1"/>
  <c r="AB435" i="1"/>
  <c r="AA435" i="1"/>
  <c r="Y435" i="1"/>
  <c r="W435" i="1"/>
  <c r="U435" i="1"/>
  <c r="S435" i="1"/>
  <c r="T435" i="1" s="1"/>
  <c r="P435" i="1"/>
  <c r="G435" i="1"/>
  <c r="R435" i="1" s="1"/>
  <c r="P434" i="1"/>
  <c r="AA433" i="1"/>
  <c r="W433" i="1"/>
  <c r="U433" i="1"/>
  <c r="S433" i="1"/>
  <c r="T433" i="1" s="1"/>
  <c r="P433" i="1"/>
  <c r="Y433" i="1" s="1"/>
  <c r="Z433" i="1" s="1"/>
  <c r="G433" i="1"/>
  <c r="R433" i="1" s="1"/>
  <c r="AA432" i="1"/>
  <c r="W432" i="1"/>
  <c r="U432" i="1"/>
  <c r="T432" i="1"/>
  <c r="S432" i="1"/>
  <c r="P432" i="1"/>
  <c r="Y432" i="1" s="1"/>
  <c r="Z432" i="1" s="1"/>
  <c r="G432" i="1"/>
  <c r="R432" i="1" s="1"/>
  <c r="AA431" i="1"/>
  <c r="W431" i="1"/>
  <c r="U431" i="1"/>
  <c r="S431" i="1"/>
  <c r="T431" i="1" s="1"/>
  <c r="P431" i="1"/>
  <c r="Y431" i="1" s="1"/>
  <c r="G431" i="1"/>
  <c r="R431" i="1" s="1"/>
  <c r="AA430" i="1"/>
  <c r="W430" i="1"/>
  <c r="U430" i="1"/>
  <c r="T430" i="1"/>
  <c r="S430" i="1"/>
  <c r="P430" i="1"/>
  <c r="Y430" i="1" s="1"/>
  <c r="Z430" i="1" s="1"/>
  <c r="G430" i="1"/>
  <c r="R430" i="1" s="1"/>
  <c r="AA429" i="1"/>
  <c r="W429" i="1"/>
  <c r="U429" i="1"/>
  <c r="S429" i="1"/>
  <c r="T429" i="1" s="1"/>
  <c r="P429" i="1"/>
  <c r="G429" i="1"/>
  <c r="R429" i="1" s="1"/>
  <c r="AA428" i="1"/>
  <c r="Y428" i="1"/>
  <c r="W428" i="1"/>
  <c r="U428" i="1"/>
  <c r="S428" i="1"/>
  <c r="T428" i="1" s="1"/>
  <c r="P428" i="1"/>
  <c r="G428" i="1"/>
  <c r="AA427" i="1"/>
  <c r="AB427" i="1" s="1"/>
  <c r="Y427" i="1"/>
  <c r="W427" i="1"/>
  <c r="U427" i="1"/>
  <c r="S427" i="1"/>
  <c r="P427" i="1"/>
  <c r="G427" i="1"/>
  <c r="R427" i="1" s="1"/>
  <c r="Q426" i="1"/>
  <c r="O426" i="1"/>
  <c r="N426" i="1"/>
  <c r="L426" i="1"/>
  <c r="K426" i="1"/>
  <c r="J426" i="1"/>
  <c r="I426" i="1"/>
  <c r="H426" i="1"/>
  <c r="H28" i="1" s="1"/>
  <c r="F426" i="1"/>
  <c r="D426" i="1"/>
  <c r="AA424" i="1"/>
  <c r="Y424" i="1"/>
  <c r="W424" i="1"/>
  <c r="U424" i="1"/>
  <c r="S424" i="1"/>
  <c r="T424" i="1" s="1"/>
  <c r="M424" i="1"/>
  <c r="R424" i="1" s="1"/>
  <c r="G424" i="1"/>
  <c r="AB423" i="1"/>
  <c r="AA423" i="1"/>
  <c r="Y423" i="1"/>
  <c r="Y422" i="1" s="1"/>
  <c r="W423" i="1"/>
  <c r="U423" i="1"/>
  <c r="U422" i="1" s="1"/>
  <c r="U418" i="1" s="1"/>
  <c r="S423" i="1"/>
  <c r="T423" i="1" s="1"/>
  <c r="P423" i="1"/>
  <c r="G423" i="1"/>
  <c r="W422" i="1"/>
  <c r="W418" i="1" s="1"/>
  <c r="Q422" i="1"/>
  <c r="P422" i="1"/>
  <c r="P418" i="1" s="1"/>
  <c r="O422" i="1"/>
  <c r="O418" i="1" s="1"/>
  <c r="N422" i="1"/>
  <c r="N418" i="1" s="1"/>
  <c r="L422" i="1"/>
  <c r="L418" i="1" s="1"/>
  <c r="K422" i="1"/>
  <c r="K418" i="1" s="1"/>
  <c r="J422" i="1"/>
  <c r="J418" i="1" s="1"/>
  <c r="I422" i="1"/>
  <c r="H422" i="1"/>
  <c r="H418" i="1" s="1"/>
  <c r="F422" i="1"/>
  <c r="F418" i="1" s="1"/>
  <c r="D422" i="1"/>
  <c r="Q418" i="1"/>
  <c r="I418" i="1"/>
  <c r="D418" i="1"/>
  <c r="G414" i="1"/>
  <c r="G412" i="1" s="1"/>
  <c r="G411" i="1" s="1"/>
  <c r="F414" i="1"/>
  <c r="D414" i="1"/>
  <c r="AA412" i="1"/>
  <c r="AA411" i="1" s="1"/>
  <c r="Y412" i="1"/>
  <c r="Y411" i="1" s="1"/>
  <c r="W412" i="1"/>
  <c r="U412" i="1"/>
  <c r="S412" i="1"/>
  <c r="S411" i="1" s="1"/>
  <c r="R412" i="1"/>
  <c r="R411" i="1" s="1"/>
  <c r="Q412" i="1"/>
  <c r="P412" i="1"/>
  <c r="O412" i="1"/>
  <c r="O411" i="1" s="1"/>
  <c r="N412" i="1"/>
  <c r="N411" i="1" s="1"/>
  <c r="M412" i="1"/>
  <c r="L412" i="1"/>
  <c r="K412" i="1"/>
  <c r="K411" i="1" s="1"/>
  <c r="J412" i="1"/>
  <c r="J411" i="1" s="1"/>
  <c r="I412" i="1"/>
  <c r="H412" i="1"/>
  <c r="F412" i="1"/>
  <c r="F411" i="1" s="1"/>
  <c r="D412" i="1"/>
  <c r="D411" i="1" s="1"/>
  <c r="W411" i="1"/>
  <c r="U411" i="1"/>
  <c r="Q411" i="1"/>
  <c r="P411" i="1"/>
  <c r="M411" i="1"/>
  <c r="L411" i="1"/>
  <c r="I411" i="1"/>
  <c r="H411" i="1"/>
  <c r="AA410" i="1"/>
  <c r="AB410" i="1" s="1"/>
  <c r="Y410" i="1"/>
  <c r="Z410" i="1" s="1"/>
  <c r="W410" i="1"/>
  <c r="U410" i="1"/>
  <c r="S410" i="1"/>
  <c r="T410" i="1" s="1"/>
  <c r="M410" i="1"/>
  <c r="G410" i="1"/>
  <c r="R410" i="1" s="1"/>
  <c r="AA409" i="1"/>
  <c r="AB409" i="1" s="1"/>
  <c r="Z409" i="1"/>
  <c r="Y409" i="1"/>
  <c r="W409" i="1"/>
  <c r="U409" i="1"/>
  <c r="M409" i="1"/>
  <c r="S409" i="1" s="1"/>
  <c r="T409" i="1" s="1"/>
  <c r="G409" i="1"/>
  <c r="AA408" i="1"/>
  <c r="AB408" i="1" s="1"/>
  <c r="Y408" i="1"/>
  <c r="Z408" i="1" s="1"/>
  <c r="W408" i="1"/>
  <c r="U408" i="1"/>
  <c r="S408" i="1"/>
  <c r="T408" i="1" s="1"/>
  <c r="M408" i="1"/>
  <c r="G408" i="1"/>
  <c r="R408" i="1" s="1"/>
  <c r="AA407" i="1"/>
  <c r="AB407" i="1" s="1"/>
  <c r="Z407" i="1"/>
  <c r="Y407" i="1"/>
  <c r="W407" i="1"/>
  <c r="U407" i="1"/>
  <c r="M407" i="1"/>
  <c r="S407" i="1" s="1"/>
  <c r="T407" i="1" s="1"/>
  <c r="G407" i="1"/>
  <c r="AA406" i="1"/>
  <c r="AB406" i="1" s="1"/>
  <c r="Y406" i="1"/>
  <c r="Z406" i="1" s="1"/>
  <c r="W406" i="1"/>
  <c r="U406" i="1"/>
  <c r="S406" i="1"/>
  <c r="T406" i="1" s="1"/>
  <c r="M406" i="1"/>
  <c r="G406" i="1"/>
  <c r="R406" i="1" s="1"/>
  <c r="AA405" i="1"/>
  <c r="AB405" i="1" s="1"/>
  <c r="Z405" i="1"/>
  <c r="Y405" i="1"/>
  <c r="W405" i="1"/>
  <c r="U405" i="1"/>
  <c r="M405" i="1"/>
  <c r="S405" i="1" s="1"/>
  <c r="T405" i="1" s="1"/>
  <c r="G405" i="1"/>
  <c r="AA404" i="1"/>
  <c r="AB404" i="1" s="1"/>
  <c r="Y404" i="1"/>
  <c r="Z404" i="1" s="1"/>
  <c r="W404" i="1"/>
  <c r="U404" i="1"/>
  <c r="S404" i="1"/>
  <c r="T404" i="1" s="1"/>
  <c r="M404" i="1"/>
  <c r="G404" i="1"/>
  <c r="R404" i="1" s="1"/>
  <c r="AA403" i="1"/>
  <c r="AB403" i="1" s="1"/>
  <c r="Z403" i="1"/>
  <c r="Y403" i="1"/>
  <c r="W403" i="1"/>
  <c r="U403" i="1"/>
  <c r="M403" i="1"/>
  <c r="S403" i="1" s="1"/>
  <c r="T403" i="1" s="1"/>
  <c r="G403" i="1"/>
  <c r="P402" i="1"/>
  <c r="AA401" i="1"/>
  <c r="AB401" i="1" s="1"/>
  <c r="Y401" i="1"/>
  <c r="Z401" i="1" s="1"/>
  <c r="W401" i="1"/>
  <c r="U401" i="1"/>
  <c r="M401" i="1"/>
  <c r="S401" i="1" s="1"/>
  <c r="G401" i="1"/>
  <c r="R401" i="1" s="1"/>
  <c r="AA400" i="1"/>
  <c r="AB400" i="1" s="1"/>
  <c r="Y400" i="1"/>
  <c r="Z400" i="1" s="1"/>
  <c r="W400" i="1"/>
  <c r="U400" i="1"/>
  <c r="M400" i="1"/>
  <c r="S400" i="1" s="1"/>
  <c r="G400" i="1"/>
  <c r="R400" i="1" s="1"/>
  <c r="AA399" i="1"/>
  <c r="AB399" i="1" s="1"/>
  <c r="Y399" i="1"/>
  <c r="Z399" i="1" s="1"/>
  <c r="W399" i="1"/>
  <c r="U399" i="1"/>
  <c r="M399" i="1"/>
  <c r="S399" i="1" s="1"/>
  <c r="G399" i="1"/>
  <c r="R399" i="1" s="1"/>
  <c r="AA398" i="1"/>
  <c r="AB398" i="1" s="1"/>
  <c r="W398" i="1"/>
  <c r="U398" i="1"/>
  <c r="S398" i="1"/>
  <c r="T398" i="1" s="1"/>
  <c r="P398" i="1"/>
  <c r="Y398" i="1" s="1"/>
  <c r="G398" i="1"/>
  <c r="R398" i="1" s="1"/>
  <c r="AA397" i="1"/>
  <c r="AB397" i="1" s="1"/>
  <c r="W397" i="1"/>
  <c r="U397" i="1"/>
  <c r="S397" i="1"/>
  <c r="T397" i="1" s="1"/>
  <c r="P397" i="1"/>
  <c r="Y397" i="1" s="1"/>
  <c r="Z397" i="1" s="1"/>
  <c r="G397" i="1"/>
  <c r="AA396" i="1"/>
  <c r="W396" i="1"/>
  <c r="U396" i="1"/>
  <c r="S396" i="1"/>
  <c r="T396" i="1" s="1"/>
  <c r="P396" i="1"/>
  <c r="Y396" i="1" s="1"/>
  <c r="Z396" i="1" s="1"/>
  <c r="G396" i="1"/>
  <c r="R396" i="1" s="1"/>
  <c r="AB395" i="1"/>
  <c r="AA395" i="1"/>
  <c r="W395" i="1"/>
  <c r="U395" i="1"/>
  <c r="S395" i="1"/>
  <c r="T395" i="1" s="1"/>
  <c r="P395" i="1"/>
  <c r="Y395" i="1" s="1"/>
  <c r="G395" i="1"/>
  <c r="R395" i="1" s="1"/>
  <c r="AA394" i="1"/>
  <c r="W394" i="1"/>
  <c r="U394" i="1"/>
  <c r="S394" i="1"/>
  <c r="P394" i="1"/>
  <c r="Y394" i="1" s="1"/>
  <c r="G394" i="1"/>
  <c r="R394" i="1" s="1"/>
  <c r="AA393" i="1"/>
  <c r="AB393" i="1" s="1"/>
  <c r="W393" i="1"/>
  <c r="U393" i="1"/>
  <c r="S393" i="1"/>
  <c r="T393" i="1" s="1"/>
  <c r="P393" i="1"/>
  <c r="Y393" i="1" s="1"/>
  <c r="G393" i="1"/>
  <c r="R393" i="1" s="1"/>
  <c r="AA392" i="1"/>
  <c r="AB392" i="1" s="1"/>
  <c r="W392" i="1"/>
  <c r="U392" i="1"/>
  <c r="S392" i="1"/>
  <c r="T392" i="1" s="1"/>
  <c r="P392" i="1"/>
  <c r="Y392" i="1" s="1"/>
  <c r="G392" i="1"/>
  <c r="R392" i="1" s="1"/>
  <c r="AA391" i="1"/>
  <c r="AB391" i="1" s="1"/>
  <c r="W391" i="1"/>
  <c r="U391" i="1"/>
  <c r="S391" i="1"/>
  <c r="T391" i="1" s="1"/>
  <c r="P391" i="1"/>
  <c r="Y391" i="1" s="1"/>
  <c r="G391" i="1"/>
  <c r="R391" i="1" s="1"/>
  <c r="AA390" i="1"/>
  <c r="AB390" i="1" s="1"/>
  <c r="W390" i="1"/>
  <c r="U390" i="1"/>
  <c r="S390" i="1"/>
  <c r="P390" i="1"/>
  <c r="G390" i="1"/>
  <c r="R390" i="1" s="1"/>
  <c r="AA389" i="1"/>
  <c r="AB389" i="1" s="1"/>
  <c r="Q389" i="1"/>
  <c r="O389" i="1"/>
  <c r="N389" i="1"/>
  <c r="M389" i="1"/>
  <c r="L389" i="1"/>
  <c r="K389" i="1"/>
  <c r="J389" i="1"/>
  <c r="I389" i="1"/>
  <c r="I344" i="1" s="1"/>
  <c r="H389" i="1"/>
  <c r="F389" i="1"/>
  <c r="D389" i="1"/>
  <c r="AA388" i="1"/>
  <c r="AB388" i="1" s="1"/>
  <c r="W388" i="1"/>
  <c r="U388" i="1"/>
  <c r="S388" i="1"/>
  <c r="T388" i="1" s="1"/>
  <c r="P388" i="1"/>
  <c r="Y388" i="1" s="1"/>
  <c r="G388" i="1"/>
  <c r="R388" i="1" s="1"/>
  <c r="AB387" i="1"/>
  <c r="AA387" i="1"/>
  <c r="W387" i="1"/>
  <c r="U387" i="1"/>
  <c r="T387" i="1"/>
  <c r="S387" i="1"/>
  <c r="R387" i="1"/>
  <c r="P387" i="1"/>
  <c r="Y387" i="1" s="1"/>
  <c r="G387" i="1"/>
  <c r="AA386" i="1"/>
  <c r="AB386" i="1" s="1"/>
  <c r="W386" i="1"/>
  <c r="U386" i="1"/>
  <c r="S386" i="1"/>
  <c r="T386" i="1" s="1"/>
  <c r="P386" i="1"/>
  <c r="Y386" i="1" s="1"/>
  <c r="G386" i="1"/>
  <c r="R386" i="1" s="1"/>
  <c r="AB385" i="1"/>
  <c r="AA385" i="1"/>
  <c r="W385" i="1"/>
  <c r="U385" i="1"/>
  <c r="T385" i="1"/>
  <c r="S385" i="1"/>
  <c r="P385" i="1"/>
  <c r="Y385" i="1" s="1"/>
  <c r="G385" i="1"/>
  <c r="R385" i="1" s="1"/>
  <c r="AA384" i="1"/>
  <c r="AB384" i="1" s="1"/>
  <c r="W384" i="1"/>
  <c r="U384" i="1"/>
  <c r="S384" i="1"/>
  <c r="T384" i="1" s="1"/>
  <c r="P384" i="1"/>
  <c r="Y384" i="1" s="1"/>
  <c r="G384" i="1"/>
  <c r="R384" i="1" s="1"/>
  <c r="AB383" i="1"/>
  <c r="AA383" i="1"/>
  <c r="W383" i="1"/>
  <c r="U383" i="1"/>
  <c r="T383" i="1"/>
  <c r="S383" i="1"/>
  <c r="R383" i="1"/>
  <c r="P383" i="1"/>
  <c r="Y383" i="1" s="1"/>
  <c r="G383" i="1"/>
  <c r="AA382" i="1"/>
  <c r="AB382" i="1" s="1"/>
  <c r="W382" i="1"/>
  <c r="U382" i="1"/>
  <c r="S382" i="1"/>
  <c r="T382" i="1" s="1"/>
  <c r="P382" i="1"/>
  <c r="Y382" i="1" s="1"/>
  <c r="G382" i="1"/>
  <c r="R382" i="1" s="1"/>
  <c r="AB381" i="1"/>
  <c r="AA381" i="1"/>
  <c r="W381" i="1"/>
  <c r="U381" i="1"/>
  <c r="T381" i="1"/>
  <c r="S381" i="1"/>
  <c r="P381" i="1"/>
  <c r="Y381" i="1" s="1"/>
  <c r="G381" i="1"/>
  <c r="R381" i="1" s="1"/>
  <c r="AA380" i="1"/>
  <c r="AB380" i="1" s="1"/>
  <c r="W380" i="1"/>
  <c r="U380" i="1"/>
  <c r="U364" i="1" s="1"/>
  <c r="S380" i="1"/>
  <c r="T380" i="1" s="1"/>
  <c r="P380" i="1"/>
  <c r="Y380" i="1" s="1"/>
  <c r="G380" i="1"/>
  <c r="R380" i="1" s="1"/>
  <c r="AB379" i="1"/>
  <c r="AA379" i="1"/>
  <c r="W379" i="1"/>
  <c r="U379" i="1"/>
  <c r="T379" i="1"/>
  <c r="S379" i="1"/>
  <c r="R379" i="1"/>
  <c r="P379" i="1"/>
  <c r="Y379" i="1" s="1"/>
  <c r="G379" i="1"/>
  <c r="AA378" i="1"/>
  <c r="AB378" i="1" s="1"/>
  <c r="W378" i="1"/>
  <c r="U378" i="1"/>
  <c r="S378" i="1"/>
  <c r="T378" i="1" s="1"/>
  <c r="P378" i="1"/>
  <c r="Y378" i="1" s="1"/>
  <c r="G378" i="1"/>
  <c r="R378" i="1" s="1"/>
  <c r="AB377" i="1"/>
  <c r="AA377" i="1"/>
  <c r="W377" i="1"/>
  <c r="U377" i="1"/>
  <c r="T377" i="1"/>
  <c r="S377" i="1"/>
  <c r="P377" i="1"/>
  <c r="Y377" i="1" s="1"/>
  <c r="G377" i="1"/>
  <c r="R377" i="1" s="1"/>
  <c r="AA376" i="1"/>
  <c r="AB376" i="1" s="1"/>
  <c r="W376" i="1"/>
  <c r="U376" i="1"/>
  <c r="S376" i="1"/>
  <c r="T376" i="1" s="1"/>
  <c r="P376" i="1"/>
  <c r="Y376" i="1" s="1"/>
  <c r="G376" i="1"/>
  <c r="R376" i="1" s="1"/>
  <c r="AB375" i="1"/>
  <c r="AA375" i="1"/>
  <c r="W375" i="1"/>
  <c r="U375" i="1"/>
  <c r="T375" i="1"/>
  <c r="S375" i="1"/>
  <c r="R375" i="1"/>
  <c r="P375" i="1"/>
  <c r="Y375" i="1" s="1"/>
  <c r="G375" i="1"/>
  <c r="AA374" i="1"/>
  <c r="AB374" i="1" s="1"/>
  <c r="W374" i="1"/>
  <c r="U374" i="1"/>
  <c r="S374" i="1"/>
  <c r="T374" i="1" s="1"/>
  <c r="P374" i="1"/>
  <c r="Y374" i="1" s="1"/>
  <c r="G374" i="1"/>
  <c r="R374" i="1" s="1"/>
  <c r="AB373" i="1"/>
  <c r="AA373" i="1"/>
  <c r="W373" i="1"/>
  <c r="U373" i="1"/>
  <c r="T373" i="1"/>
  <c r="S373" i="1"/>
  <c r="P373" i="1"/>
  <c r="Y373" i="1" s="1"/>
  <c r="G373" i="1"/>
  <c r="R373" i="1" s="1"/>
  <c r="AA372" i="1"/>
  <c r="AB372" i="1" s="1"/>
  <c r="W372" i="1"/>
  <c r="U372" i="1"/>
  <c r="S372" i="1"/>
  <c r="T372" i="1" s="1"/>
  <c r="P372" i="1"/>
  <c r="Y372" i="1" s="1"/>
  <c r="G372" i="1"/>
  <c r="R372" i="1" s="1"/>
  <c r="AB371" i="1"/>
  <c r="AA371" i="1"/>
  <c r="W371" i="1"/>
  <c r="U371" i="1"/>
  <c r="T371" i="1"/>
  <c r="S371" i="1"/>
  <c r="R371" i="1"/>
  <c r="P371" i="1"/>
  <c r="Y371" i="1" s="1"/>
  <c r="G371" i="1"/>
  <c r="AA370" i="1"/>
  <c r="AB370" i="1" s="1"/>
  <c r="W370" i="1"/>
  <c r="U370" i="1"/>
  <c r="S370" i="1"/>
  <c r="T370" i="1" s="1"/>
  <c r="P370" i="1"/>
  <c r="Y370" i="1" s="1"/>
  <c r="G370" i="1"/>
  <c r="R370" i="1" s="1"/>
  <c r="AB369" i="1"/>
  <c r="AA369" i="1"/>
  <c r="W369" i="1"/>
  <c r="U369" i="1"/>
  <c r="T369" i="1"/>
  <c r="S369" i="1"/>
  <c r="P369" i="1"/>
  <c r="Y369" i="1" s="1"/>
  <c r="G369" i="1"/>
  <c r="R369" i="1" s="1"/>
  <c r="AA368" i="1"/>
  <c r="AB368" i="1" s="1"/>
  <c r="W368" i="1"/>
  <c r="U368" i="1"/>
  <c r="S368" i="1"/>
  <c r="T368" i="1" s="1"/>
  <c r="P368" i="1"/>
  <c r="Y368" i="1" s="1"/>
  <c r="G368" i="1"/>
  <c r="R368" i="1" s="1"/>
  <c r="AB367" i="1"/>
  <c r="AA367" i="1"/>
  <c r="W367" i="1"/>
  <c r="U367" i="1"/>
  <c r="T367" i="1"/>
  <c r="S367" i="1"/>
  <c r="R367" i="1"/>
  <c r="P367" i="1"/>
  <c r="Y367" i="1" s="1"/>
  <c r="G367" i="1"/>
  <c r="AA366" i="1"/>
  <c r="W366" i="1"/>
  <c r="U366" i="1"/>
  <c r="S366" i="1"/>
  <c r="P366" i="1"/>
  <c r="Y366" i="1" s="1"/>
  <c r="G366" i="1"/>
  <c r="R366" i="1" s="1"/>
  <c r="AB365" i="1"/>
  <c r="AA365" i="1"/>
  <c r="W365" i="1"/>
  <c r="W364" i="1" s="1"/>
  <c r="U365" i="1"/>
  <c r="T365" i="1"/>
  <c r="S365" i="1"/>
  <c r="P365" i="1"/>
  <c r="Y365" i="1" s="1"/>
  <c r="G365" i="1"/>
  <c r="Q364" i="1"/>
  <c r="P364" i="1"/>
  <c r="O364" i="1"/>
  <c r="N364" i="1"/>
  <c r="M364" i="1"/>
  <c r="L364" i="1"/>
  <c r="K364" i="1"/>
  <c r="J364" i="1"/>
  <c r="I364" i="1"/>
  <c r="H364" i="1"/>
  <c r="F364" i="1"/>
  <c r="D364" i="1"/>
  <c r="AA362" i="1"/>
  <c r="AB362" i="1" s="1"/>
  <c r="Y362" i="1"/>
  <c r="Z362" i="1" s="1"/>
  <c r="W362" i="1"/>
  <c r="U362" i="1"/>
  <c r="M362" i="1"/>
  <c r="S362" i="1" s="1"/>
  <c r="G362" i="1"/>
  <c r="AB361" i="1"/>
  <c r="AA361" i="1"/>
  <c r="Z361" i="1"/>
  <c r="Y361" i="1"/>
  <c r="W361" i="1"/>
  <c r="U361" i="1"/>
  <c r="M361" i="1"/>
  <c r="S361" i="1" s="1"/>
  <c r="G361" i="1"/>
  <c r="R361" i="1" s="1"/>
  <c r="AA360" i="1"/>
  <c r="AB360" i="1" s="1"/>
  <c r="Y360" i="1"/>
  <c r="Z360" i="1" s="1"/>
  <c r="W360" i="1"/>
  <c r="U360" i="1"/>
  <c r="M360" i="1"/>
  <c r="S360" i="1" s="1"/>
  <c r="G360" i="1"/>
  <c r="R360" i="1" s="1"/>
  <c r="AB359" i="1"/>
  <c r="AA359" i="1"/>
  <c r="Z359" i="1"/>
  <c r="Y359" i="1"/>
  <c r="W359" i="1"/>
  <c r="U359" i="1"/>
  <c r="R359" i="1"/>
  <c r="M359" i="1"/>
  <c r="S359" i="1" s="1"/>
  <c r="G359" i="1"/>
  <c r="AA358" i="1"/>
  <c r="AB358" i="1" s="1"/>
  <c r="Y358" i="1"/>
  <c r="Z358" i="1" s="1"/>
  <c r="W358" i="1"/>
  <c r="U358" i="1"/>
  <c r="M358" i="1"/>
  <c r="S358" i="1" s="1"/>
  <c r="G358" i="1"/>
  <c r="AB357" i="1"/>
  <c r="AA357" i="1"/>
  <c r="Z357" i="1"/>
  <c r="Y357" i="1"/>
  <c r="W357" i="1"/>
  <c r="U357" i="1"/>
  <c r="R357" i="1"/>
  <c r="M357" i="1"/>
  <c r="S357" i="1" s="1"/>
  <c r="G357" i="1"/>
  <c r="AA356" i="1"/>
  <c r="AB356" i="1" s="1"/>
  <c r="Y356" i="1"/>
  <c r="Z356" i="1" s="1"/>
  <c r="W356" i="1"/>
  <c r="U356" i="1"/>
  <c r="M356" i="1"/>
  <c r="S356" i="1" s="1"/>
  <c r="G356" i="1"/>
  <c r="R356" i="1" s="1"/>
  <c r="AB355" i="1"/>
  <c r="AA355" i="1"/>
  <c r="Z355" i="1"/>
  <c r="Y355" i="1"/>
  <c r="W355" i="1"/>
  <c r="U355" i="1"/>
  <c r="R355" i="1"/>
  <c r="M355" i="1"/>
  <c r="S355" i="1" s="1"/>
  <c r="G355" i="1"/>
  <c r="AA354" i="1"/>
  <c r="AB354" i="1" s="1"/>
  <c r="Y354" i="1"/>
  <c r="Z354" i="1" s="1"/>
  <c r="W354" i="1"/>
  <c r="U354" i="1"/>
  <c r="M354" i="1"/>
  <c r="S354" i="1" s="1"/>
  <c r="G354" i="1"/>
  <c r="AB353" i="1"/>
  <c r="AA353" i="1"/>
  <c r="Z353" i="1"/>
  <c r="Y353" i="1"/>
  <c r="W353" i="1"/>
  <c r="U353" i="1"/>
  <c r="M353" i="1"/>
  <c r="S353" i="1" s="1"/>
  <c r="G353" i="1"/>
  <c r="R353" i="1" s="1"/>
  <c r="AA352" i="1"/>
  <c r="AB352" i="1" s="1"/>
  <c r="Y352" i="1"/>
  <c r="Z352" i="1" s="1"/>
  <c r="W352" i="1"/>
  <c r="U352" i="1"/>
  <c r="M352" i="1"/>
  <c r="S352" i="1" s="1"/>
  <c r="G352" i="1"/>
  <c r="R352" i="1" s="1"/>
  <c r="AB351" i="1"/>
  <c r="AA351" i="1"/>
  <c r="Z351" i="1"/>
  <c r="Y351" i="1"/>
  <c r="W351" i="1"/>
  <c r="U351" i="1"/>
  <c r="M351" i="1"/>
  <c r="S351" i="1" s="1"/>
  <c r="G351" i="1"/>
  <c r="R351" i="1" s="1"/>
  <c r="AA350" i="1"/>
  <c r="AB350" i="1" s="1"/>
  <c r="Y350" i="1"/>
  <c r="Z350" i="1" s="1"/>
  <c r="W350" i="1"/>
  <c r="U350" i="1"/>
  <c r="M350" i="1"/>
  <c r="G350" i="1"/>
  <c r="AB349" i="1"/>
  <c r="AA349" i="1"/>
  <c r="Z349" i="1"/>
  <c r="Y349" i="1"/>
  <c r="W349" i="1"/>
  <c r="U349" i="1"/>
  <c r="R349" i="1"/>
  <c r="M349" i="1"/>
  <c r="S349" i="1" s="1"/>
  <c r="G349" i="1"/>
  <c r="AA348" i="1"/>
  <c r="AB348" i="1" s="1"/>
  <c r="W348" i="1"/>
  <c r="U348" i="1"/>
  <c r="S348" i="1"/>
  <c r="T348" i="1" s="1"/>
  <c r="P348" i="1"/>
  <c r="Y348" i="1" s="1"/>
  <c r="G348" i="1"/>
  <c r="R348" i="1" s="1"/>
  <c r="AB347" i="1"/>
  <c r="AA347" i="1"/>
  <c r="W347" i="1"/>
  <c r="U347" i="1"/>
  <c r="T347" i="1"/>
  <c r="S347" i="1"/>
  <c r="R347" i="1"/>
  <c r="P347" i="1"/>
  <c r="Y347" i="1" s="1"/>
  <c r="G347" i="1"/>
  <c r="AA346" i="1"/>
  <c r="W346" i="1"/>
  <c r="U346" i="1"/>
  <c r="U345" i="1" s="1"/>
  <c r="S346" i="1"/>
  <c r="T346" i="1" s="1"/>
  <c r="P346" i="1"/>
  <c r="Y346" i="1" s="1"/>
  <c r="G346" i="1"/>
  <c r="Q345" i="1"/>
  <c r="O345" i="1"/>
  <c r="N345" i="1"/>
  <c r="L345" i="1"/>
  <c r="K345" i="1"/>
  <c r="J345" i="1"/>
  <c r="I345" i="1"/>
  <c r="H345" i="1"/>
  <c r="F345" i="1"/>
  <c r="F344" i="1" s="1"/>
  <c r="D345" i="1"/>
  <c r="D344" i="1" s="1"/>
  <c r="D24" i="1" s="1"/>
  <c r="Q344" i="1"/>
  <c r="AA343" i="1"/>
  <c r="AB343" i="1" s="1"/>
  <c r="Y343" i="1"/>
  <c r="Z343" i="1" s="1"/>
  <c r="W343" i="1"/>
  <c r="U343" i="1"/>
  <c r="S343" i="1"/>
  <c r="T343" i="1" s="1"/>
  <c r="P343" i="1"/>
  <c r="G343" i="1"/>
  <c r="R343" i="1" s="1"/>
  <c r="AA342" i="1"/>
  <c r="AB342" i="1" s="1"/>
  <c r="Y342" i="1"/>
  <c r="Z342" i="1" s="1"/>
  <c r="W342" i="1"/>
  <c r="U342" i="1"/>
  <c r="S342" i="1"/>
  <c r="T342" i="1" s="1"/>
  <c r="P342" i="1"/>
  <c r="G342" i="1"/>
  <c r="R342" i="1" s="1"/>
  <c r="AA341" i="1"/>
  <c r="AB341" i="1" s="1"/>
  <c r="Y341" i="1"/>
  <c r="Z341" i="1" s="1"/>
  <c r="W341" i="1"/>
  <c r="U341" i="1"/>
  <c r="S341" i="1"/>
  <c r="T341" i="1" s="1"/>
  <c r="P341" i="1"/>
  <c r="G341" i="1"/>
  <c r="R341" i="1" s="1"/>
  <c r="AA340" i="1"/>
  <c r="Y340" i="1"/>
  <c r="W340" i="1"/>
  <c r="U340" i="1"/>
  <c r="S340" i="1"/>
  <c r="T340" i="1" s="1"/>
  <c r="P340" i="1"/>
  <c r="G340" i="1"/>
  <c r="W339" i="1"/>
  <c r="Q339" i="1"/>
  <c r="P339" i="1"/>
  <c r="P332" i="1" s="1"/>
  <c r="O339" i="1"/>
  <c r="N339" i="1"/>
  <c r="M339" i="1"/>
  <c r="L339" i="1"/>
  <c r="K339" i="1"/>
  <c r="J339" i="1"/>
  <c r="I339" i="1"/>
  <c r="H339" i="1"/>
  <c r="F339" i="1"/>
  <c r="D339" i="1"/>
  <c r="AA336" i="1"/>
  <c r="Y336" i="1"/>
  <c r="Z336" i="1" s="1"/>
  <c r="W336" i="1"/>
  <c r="U336" i="1"/>
  <c r="M336" i="1"/>
  <c r="S336" i="1" s="1"/>
  <c r="G336" i="1"/>
  <c r="AA335" i="1"/>
  <c r="Y335" i="1"/>
  <c r="Z335" i="1" s="1"/>
  <c r="W335" i="1"/>
  <c r="U335" i="1"/>
  <c r="M335" i="1"/>
  <c r="S335" i="1" s="1"/>
  <c r="G335" i="1"/>
  <c r="R335" i="1" s="1"/>
  <c r="AA334" i="1"/>
  <c r="Y334" i="1"/>
  <c r="W334" i="1"/>
  <c r="U334" i="1"/>
  <c r="U333" i="1" s="1"/>
  <c r="M334" i="1"/>
  <c r="S334" i="1" s="1"/>
  <c r="G334" i="1"/>
  <c r="W333" i="1"/>
  <c r="Q333" i="1"/>
  <c r="Q332" i="1" s="1"/>
  <c r="P333" i="1"/>
  <c r="O333" i="1"/>
  <c r="O332" i="1" s="1"/>
  <c r="N333" i="1"/>
  <c r="L333" i="1"/>
  <c r="L332" i="1" s="1"/>
  <c r="K333" i="1"/>
  <c r="K332" i="1" s="1"/>
  <c r="J333" i="1"/>
  <c r="I333" i="1"/>
  <c r="I332" i="1" s="1"/>
  <c r="H333" i="1"/>
  <c r="H332" i="1" s="1"/>
  <c r="F333" i="1"/>
  <c r="F332" i="1" s="1"/>
  <c r="D333" i="1"/>
  <c r="W332" i="1"/>
  <c r="N332" i="1"/>
  <c r="J332" i="1"/>
  <c r="AA330" i="1"/>
  <c r="AB330" i="1" s="1"/>
  <c r="Y330" i="1"/>
  <c r="Z330" i="1" s="1"/>
  <c r="W330" i="1"/>
  <c r="U330" i="1"/>
  <c r="S330" i="1"/>
  <c r="T330" i="1" s="1"/>
  <c r="P330" i="1"/>
  <c r="G330" i="1"/>
  <c r="R330" i="1" s="1"/>
  <c r="AA329" i="1"/>
  <c r="AB329" i="1" s="1"/>
  <c r="Y329" i="1"/>
  <c r="Z329" i="1" s="1"/>
  <c r="W329" i="1"/>
  <c r="U329" i="1"/>
  <c r="S329" i="1"/>
  <c r="T329" i="1" s="1"/>
  <c r="P329" i="1"/>
  <c r="G329" i="1"/>
  <c r="R329" i="1" s="1"/>
  <c r="AA328" i="1"/>
  <c r="AB328" i="1" s="1"/>
  <c r="Y328" i="1"/>
  <c r="Z328" i="1" s="1"/>
  <c r="W328" i="1"/>
  <c r="U328" i="1"/>
  <c r="S328" i="1"/>
  <c r="T328" i="1" s="1"/>
  <c r="P328" i="1"/>
  <c r="G328" i="1"/>
  <c r="R328" i="1" s="1"/>
  <c r="AA327" i="1"/>
  <c r="AB327" i="1" s="1"/>
  <c r="W327" i="1"/>
  <c r="U327" i="1"/>
  <c r="S327" i="1"/>
  <c r="P327" i="1"/>
  <c r="Y327" i="1" s="1"/>
  <c r="G327" i="1"/>
  <c r="R327" i="1" s="1"/>
  <c r="AA326" i="1"/>
  <c r="AB326" i="1" s="1"/>
  <c r="W326" i="1"/>
  <c r="U326" i="1"/>
  <c r="S326" i="1"/>
  <c r="T326" i="1" s="1"/>
  <c r="P326" i="1"/>
  <c r="Y326" i="1" s="1"/>
  <c r="G326" i="1"/>
  <c r="R326" i="1" s="1"/>
  <c r="AB325" i="1"/>
  <c r="AA325" i="1"/>
  <c r="W325" i="1"/>
  <c r="U325" i="1"/>
  <c r="S325" i="1"/>
  <c r="T325" i="1" s="1"/>
  <c r="P325" i="1"/>
  <c r="Y325" i="1" s="1"/>
  <c r="G325" i="1"/>
  <c r="R325" i="1" s="1"/>
  <c r="AA324" i="1"/>
  <c r="Y324" i="1"/>
  <c r="W324" i="1"/>
  <c r="U324" i="1"/>
  <c r="S324" i="1"/>
  <c r="T324" i="1" s="1"/>
  <c r="P324" i="1"/>
  <c r="G324" i="1"/>
  <c r="R324" i="1" s="1"/>
  <c r="AA323" i="1"/>
  <c r="AB323" i="1" s="1"/>
  <c r="Y323" i="1"/>
  <c r="Z323" i="1" s="1"/>
  <c r="W323" i="1"/>
  <c r="U323" i="1"/>
  <c r="S323" i="1"/>
  <c r="T323" i="1" s="1"/>
  <c r="G323" i="1"/>
  <c r="R323" i="1" s="1"/>
  <c r="AA322" i="1"/>
  <c r="Y322" i="1"/>
  <c r="Z322" i="1" s="1"/>
  <c r="W322" i="1"/>
  <c r="U322" i="1"/>
  <c r="S322" i="1"/>
  <c r="G322" i="1"/>
  <c r="R322" i="1" s="1"/>
  <c r="AA321" i="1"/>
  <c r="AB321" i="1" s="1"/>
  <c r="Y321" i="1"/>
  <c r="Z321" i="1" s="1"/>
  <c r="W321" i="1"/>
  <c r="U321" i="1"/>
  <c r="S321" i="1"/>
  <c r="T321" i="1" s="1"/>
  <c r="G321" i="1"/>
  <c r="R321" i="1" s="1"/>
  <c r="AA320" i="1"/>
  <c r="W320" i="1"/>
  <c r="U320" i="1"/>
  <c r="S320" i="1"/>
  <c r="P320" i="1"/>
  <c r="Y320" i="1" s="1"/>
  <c r="G320" i="1"/>
  <c r="R320" i="1" s="1"/>
  <c r="AA319" i="1"/>
  <c r="AB319" i="1" s="1"/>
  <c r="W319" i="1"/>
  <c r="U319" i="1"/>
  <c r="S319" i="1"/>
  <c r="T319" i="1" s="1"/>
  <c r="P319" i="1"/>
  <c r="Y319" i="1" s="1"/>
  <c r="Z319" i="1" s="1"/>
  <c r="G319" i="1"/>
  <c r="R319" i="1" s="1"/>
  <c r="AA318" i="1"/>
  <c r="W318" i="1"/>
  <c r="U318" i="1"/>
  <c r="S318" i="1"/>
  <c r="P318" i="1"/>
  <c r="Y318" i="1" s="1"/>
  <c r="G318" i="1"/>
  <c r="R318" i="1" s="1"/>
  <c r="AA317" i="1"/>
  <c r="AB317" i="1" s="1"/>
  <c r="W317" i="1"/>
  <c r="U317" i="1"/>
  <c r="S317" i="1"/>
  <c r="T317" i="1" s="1"/>
  <c r="P317" i="1"/>
  <c r="Y317" i="1" s="1"/>
  <c r="Z317" i="1" s="1"/>
  <c r="G317" i="1"/>
  <c r="R317" i="1" s="1"/>
  <c r="AA316" i="1"/>
  <c r="AB316" i="1" s="1"/>
  <c r="Y316" i="1"/>
  <c r="W316" i="1"/>
  <c r="U316" i="1"/>
  <c r="S316" i="1"/>
  <c r="T316" i="1" s="1"/>
  <c r="P316" i="1"/>
  <c r="G316" i="1"/>
  <c r="R316" i="1" s="1"/>
  <c r="AA315" i="1"/>
  <c r="AB315" i="1" s="1"/>
  <c r="W315" i="1"/>
  <c r="U315" i="1"/>
  <c r="S315" i="1"/>
  <c r="P315" i="1"/>
  <c r="Y315" i="1" s="1"/>
  <c r="G315" i="1"/>
  <c r="R315" i="1" s="1"/>
  <c r="AA314" i="1"/>
  <c r="AB314" i="1" s="1"/>
  <c r="W314" i="1"/>
  <c r="U314" i="1"/>
  <c r="S314" i="1"/>
  <c r="T314" i="1" s="1"/>
  <c r="P314" i="1"/>
  <c r="Y314" i="1" s="1"/>
  <c r="G314" i="1"/>
  <c r="R314" i="1" s="1"/>
  <c r="AA313" i="1"/>
  <c r="Z313" i="1"/>
  <c r="W313" i="1"/>
  <c r="U313" i="1"/>
  <c r="S313" i="1"/>
  <c r="T313" i="1" s="1"/>
  <c r="P313" i="1"/>
  <c r="Y313" i="1" s="1"/>
  <c r="G313" i="1"/>
  <c r="R313" i="1" s="1"/>
  <c r="AA312" i="1"/>
  <c r="Z312" i="1"/>
  <c r="W312" i="1"/>
  <c r="U312" i="1"/>
  <c r="S312" i="1"/>
  <c r="T312" i="1" s="1"/>
  <c r="P312" i="1"/>
  <c r="Y312" i="1" s="1"/>
  <c r="G312" i="1"/>
  <c r="R312" i="1" s="1"/>
  <c r="AA311" i="1"/>
  <c r="Z311" i="1"/>
  <c r="W311" i="1"/>
  <c r="U311" i="1"/>
  <c r="S311" i="1"/>
  <c r="T311" i="1" s="1"/>
  <c r="P311" i="1"/>
  <c r="Y311" i="1" s="1"/>
  <c r="G311" i="1"/>
  <c r="R311" i="1" s="1"/>
  <c r="AA310" i="1"/>
  <c r="Z310" i="1"/>
  <c r="W310" i="1"/>
  <c r="U310" i="1"/>
  <c r="S310" i="1"/>
  <c r="T310" i="1" s="1"/>
  <c r="P310" i="1"/>
  <c r="Y310" i="1" s="1"/>
  <c r="G310" i="1"/>
  <c r="R310" i="1" s="1"/>
  <c r="AA309" i="1"/>
  <c r="Z309" i="1"/>
  <c r="W309" i="1"/>
  <c r="U309" i="1"/>
  <c r="S309" i="1"/>
  <c r="T309" i="1" s="1"/>
  <c r="P309" i="1"/>
  <c r="Y309" i="1" s="1"/>
  <c r="G309" i="1"/>
  <c r="R309" i="1" s="1"/>
  <c r="Q308" i="1"/>
  <c r="O308" i="1"/>
  <c r="O300" i="1" s="1"/>
  <c r="O293" i="1" s="1"/>
  <c r="N308" i="1"/>
  <c r="M308" i="1"/>
  <c r="L308" i="1"/>
  <c r="K308" i="1"/>
  <c r="K300" i="1" s="1"/>
  <c r="K293" i="1" s="1"/>
  <c r="J308" i="1"/>
  <c r="I308" i="1"/>
  <c r="H308" i="1"/>
  <c r="F308" i="1"/>
  <c r="D308" i="1"/>
  <c r="AB307" i="1"/>
  <c r="AA307" i="1"/>
  <c r="W307" i="1"/>
  <c r="U307" i="1"/>
  <c r="S307" i="1"/>
  <c r="T307" i="1" s="1"/>
  <c r="P307" i="1"/>
  <c r="G307" i="1"/>
  <c r="R307" i="1" s="1"/>
  <c r="AA306" i="1"/>
  <c r="Y306" i="1"/>
  <c r="W306" i="1"/>
  <c r="U306" i="1"/>
  <c r="S306" i="1"/>
  <c r="S305" i="1" s="1"/>
  <c r="T305" i="1" s="1"/>
  <c r="R306" i="1"/>
  <c r="R305" i="1" s="1"/>
  <c r="P306" i="1"/>
  <c r="G306" i="1"/>
  <c r="G305" i="1" s="1"/>
  <c r="AA305" i="1"/>
  <c r="AB305" i="1" s="1"/>
  <c r="Q305" i="1"/>
  <c r="O305" i="1"/>
  <c r="N305" i="1"/>
  <c r="M305" i="1"/>
  <c r="L305" i="1"/>
  <c r="K305" i="1"/>
  <c r="J305" i="1"/>
  <c r="I305" i="1"/>
  <c r="H305" i="1"/>
  <c r="F305" i="1"/>
  <c r="F300" i="1" s="1"/>
  <c r="F293" i="1" s="1"/>
  <c r="F292" i="1" s="1"/>
  <c r="D305" i="1"/>
  <c r="AA303" i="1"/>
  <c r="W303" i="1"/>
  <c r="U303" i="1"/>
  <c r="T303" i="1"/>
  <c r="S303" i="1"/>
  <c r="P303" i="1"/>
  <c r="G303" i="1"/>
  <c r="U302" i="1"/>
  <c r="S302" i="1"/>
  <c r="Q302" i="1"/>
  <c r="O302" i="1"/>
  <c r="N302" i="1"/>
  <c r="N300" i="1" s="1"/>
  <c r="N293" i="1" s="1"/>
  <c r="M302" i="1"/>
  <c r="L302" i="1"/>
  <c r="AB302" i="1" s="1"/>
  <c r="K302" i="1"/>
  <c r="J302" i="1"/>
  <c r="J300" i="1" s="1"/>
  <c r="J293" i="1" s="1"/>
  <c r="I302" i="1"/>
  <c r="H302" i="1"/>
  <c r="F302" i="1"/>
  <c r="D302" i="1"/>
  <c r="D300" i="1" s="1"/>
  <c r="D293" i="1" s="1"/>
  <c r="L300" i="1"/>
  <c r="H300" i="1"/>
  <c r="H293" i="1" s="1"/>
  <c r="L293" i="1"/>
  <c r="AA291" i="1"/>
  <c r="AB291" i="1" s="1"/>
  <c r="Y291" i="1"/>
  <c r="Z291" i="1" s="1"/>
  <c r="W291" i="1"/>
  <c r="U291" i="1"/>
  <c r="S291" i="1"/>
  <c r="T291" i="1" s="1"/>
  <c r="M291" i="1"/>
  <c r="G291" i="1"/>
  <c r="R291" i="1" s="1"/>
  <c r="M290" i="1"/>
  <c r="AB289" i="1"/>
  <c r="AA289" i="1"/>
  <c r="Z289" i="1"/>
  <c r="Y289" i="1"/>
  <c r="W289" i="1"/>
  <c r="U289" i="1"/>
  <c r="M289" i="1"/>
  <c r="S289" i="1" s="1"/>
  <c r="G289" i="1"/>
  <c r="R289" i="1" s="1"/>
  <c r="AA288" i="1"/>
  <c r="AB288" i="1" s="1"/>
  <c r="Y288" i="1"/>
  <c r="Z288" i="1" s="1"/>
  <c r="W288" i="1"/>
  <c r="U288" i="1"/>
  <c r="M288" i="1"/>
  <c r="S288" i="1" s="1"/>
  <c r="G288" i="1"/>
  <c r="AB287" i="1"/>
  <c r="AA287" i="1"/>
  <c r="Z287" i="1"/>
  <c r="Y287" i="1"/>
  <c r="W287" i="1"/>
  <c r="U287" i="1"/>
  <c r="R287" i="1"/>
  <c r="M287" i="1"/>
  <c r="S287" i="1" s="1"/>
  <c r="G287" i="1"/>
  <c r="AA286" i="1"/>
  <c r="AB286" i="1" s="1"/>
  <c r="Y286" i="1"/>
  <c r="Z286" i="1" s="1"/>
  <c r="W286" i="1"/>
  <c r="U286" i="1"/>
  <c r="M286" i="1"/>
  <c r="S286" i="1" s="1"/>
  <c r="G286" i="1"/>
  <c r="R286" i="1" s="1"/>
  <c r="AB285" i="1"/>
  <c r="AA285" i="1"/>
  <c r="Z285" i="1"/>
  <c r="Y285" i="1"/>
  <c r="W285" i="1"/>
  <c r="U285" i="1"/>
  <c r="M285" i="1"/>
  <c r="S285" i="1" s="1"/>
  <c r="G285" i="1"/>
  <c r="R285" i="1" s="1"/>
  <c r="AA284" i="1"/>
  <c r="AB284" i="1" s="1"/>
  <c r="Y284" i="1"/>
  <c r="Z284" i="1" s="1"/>
  <c r="W284" i="1"/>
  <c r="U284" i="1"/>
  <c r="M284" i="1"/>
  <c r="G284" i="1"/>
  <c r="AB283" i="1"/>
  <c r="AA283" i="1"/>
  <c r="Z283" i="1"/>
  <c r="Y283" i="1"/>
  <c r="W283" i="1"/>
  <c r="U283" i="1"/>
  <c r="R283" i="1"/>
  <c r="M283" i="1"/>
  <c r="S283" i="1" s="1"/>
  <c r="G283" i="1"/>
  <c r="AA282" i="1"/>
  <c r="AB282" i="1" s="1"/>
  <c r="Y282" i="1"/>
  <c r="Z282" i="1" s="1"/>
  <c r="W282" i="1"/>
  <c r="U282" i="1"/>
  <c r="M282" i="1"/>
  <c r="S282" i="1" s="1"/>
  <c r="G282" i="1"/>
  <c r="R282" i="1" s="1"/>
  <c r="AB281" i="1"/>
  <c r="AA281" i="1"/>
  <c r="Z281" i="1"/>
  <c r="Y281" i="1"/>
  <c r="W281" i="1"/>
  <c r="U281" i="1"/>
  <c r="M281" i="1"/>
  <c r="S281" i="1" s="1"/>
  <c r="G281" i="1"/>
  <c r="R281" i="1" s="1"/>
  <c r="AA280" i="1"/>
  <c r="AB280" i="1" s="1"/>
  <c r="Y280" i="1"/>
  <c r="Z280" i="1" s="1"/>
  <c r="W280" i="1"/>
  <c r="U280" i="1"/>
  <c r="M280" i="1"/>
  <c r="G280" i="1"/>
  <c r="AB279" i="1"/>
  <c r="AA279" i="1"/>
  <c r="Z279" i="1"/>
  <c r="Y279" i="1"/>
  <c r="W279" i="1"/>
  <c r="U279" i="1"/>
  <c r="R279" i="1"/>
  <c r="M279" i="1"/>
  <c r="S279" i="1" s="1"/>
  <c r="G279" i="1"/>
  <c r="AA278" i="1"/>
  <c r="AB278" i="1" s="1"/>
  <c r="Y278" i="1"/>
  <c r="Z278" i="1" s="1"/>
  <c r="W278" i="1"/>
  <c r="U278" i="1"/>
  <c r="M278" i="1"/>
  <c r="S278" i="1" s="1"/>
  <c r="G278" i="1"/>
  <c r="R278" i="1" s="1"/>
  <c r="AB277" i="1"/>
  <c r="AA277" i="1"/>
  <c r="Z277" i="1"/>
  <c r="Y277" i="1"/>
  <c r="W277" i="1"/>
  <c r="U277" i="1"/>
  <c r="M277" i="1"/>
  <c r="S277" i="1" s="1"/>
  <c r="G277" i="1"/>
  <c r="R277" i="1" s="1"/>
  <c r="AA276" i="1"/>
  <c r="AB276" i="1" s="1"/>
  <c r="Y276" i="1"/>
  <c r="Z276" i="1" s="1"/>
  <c r="W276" i="1"/>
  <c r="U276" i="1"/>
  <c r="M276" i="1"/>
  <c r="S276" i="1" s="1"/>
  <c r="G276" i="1"/>
  <c r="AB275" i="1"/>
  <c r="AA275" i="1"/>
  <c r="Z275" i="1"/>
  <c r="Y275" i="1"/>
  <c r="W275" i="1"/>
  <c r="U275" i="1"/>
  <c r="R275" i="1"/>
  <c r="M275" i="1"/>
  <c r="S275" i="1" s="1"/>
  <c r="G275" i="1"/>
  <c r="AA274" i="1"/>
  <c r="AB274" i="1" s="1"/>
  <c r="Y274" i="1"/>
  <c r="Z274" i="1" s="1"/>
  <c r="W274" i="1"/>
  <c r="U274" i="1"/>
  <c r="M274" i="1"/>
  <c r="S274" i="1" s="1"/>
  <c r="G274" i="1"/>
  <c r="R274" i="1" s="1"/>
  <c r="AB273" i="1"/>
  <c r="AA273" i="1"/>
  <c r="Z273" i="1"/>
  <c r="Y273" i="1"/>
  <c r="W273" i="1"/>
  <c r="U273" i="1"/>
  <c r="M273" i="1"/>
  <c r="S273" i="1" s="1"/>
  <c r="G273" i="1"/>
  <c r="R273" i="1" s="1"/>
  <c r="AA272" i="1"/>
  <c r="AB272" i="1" s="1"/>
  <c r="Y272" i="1"/>
  <c r="Z272" i="1" s="1"/>
  <c r="W272" i="1"/>
  <c r="U272" i="1"/>
  <c r="M272" i="1"/>
  <c r="S272" i="1" s="1"/>
  <c r="G272" i="1"/>
  <c r="AB271" i="1"/>
  <c r="AA271" i="1"/>
  <c r="Z271" i="1"/>
  <c r="Y271" i="1"/>
  <c r="W271" i="1"/>
  <c r="U271" i="1"/>
  <c r="R271" i="1"/>
  <c r="M271" i="1"/>
  <c r="S271" i="1" s="1"/>
  <c r="G271" i="1"/>
  <c r="AA270" i="1"/>
  <c r="AB270" i="1" s="1"/>
  <c r="Y270" i="1"/>
  <c r="Z270" i="1" s="1"/>
  <c r="W270" i="1"/>
  <c r="U270" i="1"/>
  <c r="M270" i="1"/>
  <c r="S270" i="1" s="1"/>
  <c r="G270" i="1"/>
  <c r="R270" i="1" s="1"/>
  <c r="AB269" i="1"/>
  <c r="AA269" i="1"/>
  <c r="Z269" i="1"/>
  <c r="Y269" i="1"/>
  <c r="W269" i="1"/>
  <c r="U269" i="1"/>
  <c r="M269" i="1"/>
  <c r="S269" i="1" s="1"/>
  <c r="G269" i="1"/>
  <c r="R269" i="1" s="1"/>
  <c r="AA268" i="1"/>
  <c r="AB268" i="1" s="1"/>
  <c r="Y268" i="1"/>
  <c r="Z268" i="1" s="1"/>
  <c r="W268" i="1"/>
  <c r="U268" i="1"/>
  <c r="M268" i="1"/>
  <c r="S268" i="1" s="1"/>
  <c r="G268" i="1"/>
  <c r="R268" i="1" s="1"/>
  <c r="AB267" i="1"/>
  <c r="AA267" i="1"/>
  <c r="Z267" i="1"/>
  <c r="Y267" i="1"/>
  <c r="W267" i="1"/>
  <c r="U267" i="1"/>
  <c r="R267" i="1"/>
  <c r="M267" i="1"/>
  <c r="S267" i="1" s="1"/>
  <c r="G267" i="1"/>
  <c r="AA266" i="1"/>
  <c r="AB266" i="1" s="1"/>
  <c r="Y266" i="1"/>
  <c r="Z266" i="1" s="1"/>
  <c r="W266" i="1"/>
  <c r="U266" i="1"/>
  <c r="M266" i="1"/>
  <c r="S266" i="1" s="1"/>
  <c r="G266" i="1"/>
  <c r="AB265" i="1"/>
  <c r="AA265" i="1"/>
  <c r="Z265" i="1"/>
  <c r="Y265" i="1"/>
  <c r="W265" i="1"/>
  <c r="W263" i="1" s="1"/>
  <c r="U265" i="1"/>
  <c r="M265" i="1"/>
  <c r="S265" i="1" s="1"/>
  <c r="G265" i="1"/>
  <c r="R265" i="1" s="1"/>
  <c r="AA264" i="1"/>
  <c r="AB264" i="1" s="1"/>
  <c r="Y264" i="1"/>
  <c r="W264" i="1"/>
  <c r="U264" i="1"/>
  <c r="M264" i="1"/>
  <c r="G264" i="1"/>
  <c r="Q263" i="1"/>
  <c r="P263" i="1"/>
  <c r="O263" i="1"/>
  <c r="N263" i="1"/>
  <c r="L263" i="1"/>
  <c r="K263" i="1"/>
  <c r="J263" i="1"/>
  <c r="J28" i="1" s="1"/>
  <c r="I263" i="1"/>
  <c r="H263" i="1"/>
  <c r="F263" i="1"/>
  <c r="D263" i="1"/>
  <c r="AA261" i="1"/>
  <c r="AB261" i="1" s="1"/>
  <c r="Y261" i="1"/>
  <c r="W261" i="1"/>
  <c r="U261" i="1"/>
  <c r="M261" i="1"/>
  <c r="G261" i="1"/>
  <c r="G260" i="1" s="1"/>
  <c r="G256" i="1" s="1"/>
  <c r="U260" i="1"/>
  <c r="Q260" i="1"/>
  <c r="P260" i="1"/>
  <c r="P256" i="1" s="1"/>
  <c r="O260" i="1"/>
  <c r="N260" i="1"/>
  <c r="N256" i="1" s="1"/>
  <c r="L260" i="1"/>
  <c r="L256" i="1" s="1"/>
  <c r="K260" i="1"/>
  <c r="J260" i="1"/>
  <c r="J256" i="1" s="1"/>
  <c r="I260" i="1"/>
  <c r="H260" i="1"/>
  <c r="H256" i="1" s="1"/>
  <c r="F260" i="1"/>
  <c r="F256" i="1" s="1"/>
  <c r="D260" i="1"/>
  <c r="D256" i="1" s="1"/>
  <c r="U256" i="1"/>
  <c r="Q256" i="1"/>
  <c r="O256" i="1"/>
  <c r="K256" i="1"/>
  <c r="I256" i="1"/>
  <c r="AB252" i="1"/>
  <c r="AA252" i="1"/>
  <c r="Z252" i="1"/>
  <c r="Y252" i="1"/>
  <c r="W252" i="1"/>
  <c r="W251" i="1" s="1"/>
  <c r="U252" i="1"/>
  <c r="M252" i="1"/>
  <c r="S252" i="1" s="1"/>
  <c r="G252" i="1"/>
  <c r="AA251" i="1"/>
  <c r="AB251" i="1" s="1"/>
  <c r="Y251" i="1"/>
  <c r="U251" i="1"/>
  <c r="Q251" i="1"/>
  <c r="Q249" i="1" s="1"/>
  <c r="Q248" i="1" s="1"/>
  <c r="P251" i="1"/>
  <c r="O251" i="1"/>
  <c r="O249" i="1" s="1"/>
  <c r="O248" i="1" s="1"/>
  <c r="N251" i="1"/>
  <c r="N249" i="1" s="1"/>
  <c r="N248" i="1" s="1"/>
  <c r="M251" i="1"/>
  <c r="M249" i="1" s="1"/>
  <c r="M248" i="1" s="1"/>
  <c r="L251" i="1"/>
  <c r="K251" i="1"/>
  <c r="J251" i="1"/>
  <c r="J249" i="1" s="1"/>
  <c r="J248" i="1" s="1"/>
  <c r="I251" i="1"/>
  <c r="I249" i="1" s="1"/>
  <c r="I248" i="1" s="1"/>
  <c r="I25" i="1" s="1"/>
  <c r="H251" i="1"/>
  <c r="F251" i="1"/>
  <c r="F249" i="1" s="1"/>
  <c r="F248" i="1" s="1"/>
  <c r="D251" i="1"/>
  <c r="U249" i="1"/>
  <c r="U248" i="1" s="1"/>
  <c r="P249" i="1"/>
  <c r="P248" i="1" s="1"/>
  <c r="L249" i="1"/>
  <c r="L248" i="1" s="1"/>
  <c r="K249" i="1"/>
  <c r="K248" i="1" s="1"/>
  <c r="H249" i="1"/>
  <c r="H248" i="1" s="1"/>
  <c r="D249" i="1"/>
  <c r="D248" i="1" s="1"/>
  <c r="AB247" i="1"/>
  <c r="AA247" i="1"/>
  <c r="Z247" i="1"/>
  <c r="Y247" i="1"/>
  <c r="W247" i="1"/>
  <c r="U247" i="1"/>
  <c r="T247" i="1"/>
  <c r="M247" i="1"/>
  <c r="S247" i="1" s="1"/>
  <c r="G247" i="1"/>
  <c r="R247" i="1" s="1"/>
  <c r="AA246" i="1"/>
  <c r="AB246" i="1" s="1"/>
  <c r="Y246" i="1"/>
  <c r="Z246" i="1" s="1"/>
  <c r="W246" i="1"/>
  <c r="U246" i="1"/>
  <c r="M246" i="1"/>
  <c r="G246" i="1"/>
  <c r="AB245" i="1"/>
  <c r="AA245" i="1"/>
  <c r="Z245" i="1"/>
  <c r="Y245" i="1"/>
  <c r="W245" i="1"/>
  <c r="U245" i="1"/>
  <c r="T245" i="1"/>
  <c r="M245" i="1"/>
  <c r="S245" i="1" s="1"/>
  <c r="G245" i="1"/>
  <c r="R245" i="1" s="1"/>
  <c r="AA244" i="1"/>
  <c r="AB244" i="1" s="1"/>
  <c r="Y244" i="1"/>
  <c r="Z244" i="1" s="1"/>
  <c r="W244" i="1"/>
  <c r="U244" i="1"/>
  <c r="M244" i="1"/>
  <c r="S244" i="1" s="1"/>
  <c r="T244" i="1" s="1"/>
  <c r="G244" i="1"/>
  <c r="AB243" i="1"/>
  <c r="AA243" i="1"/>
  <c r="Z243" i="1"/>
  <c r="Y243" i="1"/>
  <c r="W243" i="1"/>
  <c r="W239" i="1" s="1"/>
  <c r="U243" i="1"/>
  <c r="T243" i="1"/>
  <c r="M243" i="1"/>
  <c r="S243" i="1" s="1"/>
  <c r="G243" i="1"/>
  <c r="R243" i="1" s="1"/>
  <c r="AA242" i="1"/>
  <c r="AB242" i="1" s="1"/>
  <c r="Y242" i="1"/>
  <c r="Z242" i="1" s="1"/>
  <c r="W242" i="1"/>
  <c r="U242" i="1"/>
  <c r="M242" i="1"/>
  <c r="S242" i="1" s="1"/>
  <c r="G242" i="1"/>
  <c r="R242" i="1" s="1"/>
  <c r="AA241" i="1"/>
  <c r="AB241" i="1" s="1"/>
  <c r="Y241" i="1"/>
  <c r="Z241" i="1" s="1"/>
  <c r="W241" i="1"/>
  <c r="U241" i="1"/>
  <c r="M241" i="1"/>
  <c r="S241" i="1" s="1"/>
  <c r="G241" i="1"/>
  <c r="R241" i="1" s="1"/>
  <c r="AA240" i="1"/>
  <c r="AB240" i="1" s="1"/>
  <c r="Y240" i="1"/>
  <c r="W240" i="1"/>
  <c r="U240" i="1"/>
  <c r="U239" i="1" s="1"/>
  <c r="M240" i="1"/>
  <c r="S240" i="1" s="1"/>
  <c r="G240" i="1"/>
  <c r="Q239" i="1"/>
  <c r="P239" i="1"/>
  <c r="O239" i="1"/>
  <c r="N239" i="1"/>
  <c r="L239" i="1"/>
  <c r="K239" i="1"/>
  <c r="J239" i="1"/>
  <c r="I239" i="1"/>
  <c r="H239" i="1"/>
  <c r="F239" i="1"/>
  <c r="D239" i="1"/>
  <c r="AA236" i="1"/>
  <c r="Y236" i="1"/>
  <c r="Z236" i="1" s="1"/>
  <c r="W236" i="1"/>
  <c r="U236" i="1"/>
  <c r="M236" i="1"/>
  <c r="S236" i="1" s="1"/>
  <c r="G236" i="1"/>
  <c r="AA235" i="1"/>
  <c r="Y235" i="1"/>
  <c r="Z235" i="1" s="1"/>
  <c r="W235" i="1"/>
  <c r="U235" i="1"/>
  <c r="M235" i="1"/>
  <c r="S235" i="1" s="1"/>
  <c r="G235" i="1"/>
  <c r="AA234" i="1"/>
  <c r="Y234" i="1"/>
  <c r="Z234" i="1" s="1"/>
  <c r="W234" i="1"/>
  <c r="U234" i="1"/>
  <c r="M234" i="1"/>
  <c r="S234" i="1" s="1"/>
  <c r="G234" i="1"/>
  <c r="AA233" i="1"/>
  <c r="Y233" i="1"/>
  <c r="Z233" i="1" s="1"/>
  <c r="W233" i="1"/>
  <c r="U233" i="1"/>
  <c r="M233" i="1"/>
  <c r="S233" i="1" s="1"/>
  <c r="G233" i="1"/>
  <c r="AA232" i="1"/>
  <c r="Y232" i="1"/>
  <c r="Z232" i="1" s="1"/>
  <c r="W232" i="1"/>
  <c r="W231" i="1" s="1"/>
  <c r="U232" i="1"/>
  <c r="M232" i="1"/>
  <c r="G232" i="1"/>
  <c r="Y231" i="1"/>
  <c r="Z231" i="1" s="1"/>
  <c r="Q231" i="1"/>
  <c r="Q230" i="1" s="1"/>
  <c r="P231" i="1"/>
  <c r="O231" i="1"/>
  <c r="O230" i="1" s="1"/>
  <c r="N231" i="1"/>
  <c r="L231" i="1"/>
  <c r="K231" i="1"/>
  <c r="J231" i="1"/>
  <c r="J230" i="1" s="1"/>
  <c r="I231" i="1"/>
  <c r="I230" i="1" s="1"/>
  <c r="H231" i="1"/>
  <c r="G231" i="1"/>
  <c r="F231" i="1"/>
  <c r="F230" i="1" s="1"/>
  <c r="D231" i="1"/>
  <c r="D230" i="1" s="1"/>
  <c r="P230" i="1"/>
  <c r="N230" i="1"/>
  <c r="L230" i="1"/>
  <c r="H230" i="1"/>
  <c r="AA229" i="1"/>
  <c r="AB229" i="1" s="1"/>
  <c r="Y229" i="1"/>
  <c r="W229" i="1"/>
  <c r="U229" i="1"/>
  <c r="M229" i="1"/>
  <c r="R229" i="1" s="1"/>
  <c r="G229" i="1"/>
  <c r="AA228" i="1"/>
  <c r="AB228" i="1" s="1"/>
  <c r="Y228" i="1"/>
  <c r="W228" i="1"/>
  <c r="U228" i="1"/>
  <c r="S228" i="1"/>
  <c r="T228" i="1" s="1"/>
  <c r="M228" i="1"/>
  <c r="G228" i="1"/>
  <c r="AA227" i="1"/>
  <c r="AB227" i="1" s="1"/>
  <c r="Y227" i="1"/>
  <c r="W227" i="1"/>
  <c r="U227" i="1"/>
  <c r="M227" i="1"/>
  <c r="G227" i="1"/>
  <c r="AA226" i="1"/>
  <c r="AB226" i="1" s="1"/>
  <c r="Y226" i="1"/>
  <c r="W226" i="1"/>
  <c r="W224" i="1" s="1"/>
  <c r="W220" i="1" s="1"/>
  <c r="U226" i="1"/>
  <c r="S226" i="1"/>
  <c r="T226" i="1" s="1"/>
  <c r="M226" i="1"/>
  <c r="G226" i="1"/>
  <c r="AA225" i="1"/>
  <c r="AB225" i="1" s="1"/>
  <c r="Y225" i="1"/>
  <c r="W225" i="1"/>
  <c r="U225" i="1"/>
  <c r="U224" i="1" s="1"/>
  <c r="M225" i="1"/>
  <c r="S225" i="1" s="1"/>
  <c r="T225" i="1" s="1"/>
  <c r="G225" i="1"/>
  <c r="Q224" i="1"/>
  <c r="P224" i="1"/>
  <c r="O224" i="1"/>
  <c r="O220" i="1" s="1"/>
  <c r="N224" i="1"/>
  <c r="N220" i="1" s="1"/>
  <c r="L224" i="1"/>
  <c r="K224" i="1"/>
  <c r="K220" i="1" s="1"/>
  <c r="J224" i="1"/>
  <c r="J220" i="1" s="1"/>
  <c r="I224" i="1"/>
  <c r="H224" i="1"/>
  <c r="F224" i="1"/>
  <c r="F220" i="1" s="1"/>
  <c r="D224" i="1"/>
  <c r="U220" i="1"/>
  <c r="Q220" i="1"/>
  <c r="P220" i="1"/>
  <c r="L220" i="1"/>
  <c r="I220" i="1"/>
  <c r="H220" i="1"/>
  <c r="D220" i="1"/>
  <c r="AA218" i="1"/>
  <c r="Y218" i="1"/>
  <c r="W218" i="1"/>
  <c r="U218" i="1"/>
  <c r="M218" i="1"/>
  <c r="S218" i="1" s="1"/>
  <c r="G218" i="1"/>
  <c r="G217" i="1" s="1"/>
  <c r="G212" i="1" s="1"/>
  <c r="G205" i="1" s="1"/>
  <c r="W217" i="1"/>
  <c r="U217" i="1"/>
  <c r="U212" i="1" s="1"/>
  <c r="Q217" i="1"/>
  <c r="Q212" i="1" s="1"/>
  <c r="P217" i="1"/>
  <c r="O217" i="1"/>
  <c r="O212" i="1" s="1"/>
  <c r="N217" i="1"/>
  <c r="L217" i="1"/>
  <c r="L212" i="1" s="1"/>
  <c r="K217" i="1"/>
  <c r="K212" i="1" s="1"/>
  <c r="J217" i="1"/>
  <c r="I217" i="1"/>
  <c r="I212" i="1" s="1"/>
  <c r="H217" i="1"/>
  <c r="H212" i="1" s="1"/>
  <c r="F217" i="1"/>
  <c r="D217" i="1"/>
  <c r="D212" i="1" s="1"/>
  <c r="W212" i="1"/>
  <c r="P212" i="1"/>
  <c r="N212" i="1"/>
  <c r="J212" i="1"/>
  <c r="F212" i="1"/>
  <c r="AA209" i="1"/>
  <c r="Y209" i="1"/>
  <c r="W209" i="1"/>
  <c r="U209" i="1"/>
  <c r="S209" i="1"/>
  <c r="R209" i="1"/>
  <c r="Q209" i="1"/>
  <c r="P209" i="1"/>
  <c r="O209" i="1"/>
  <c r="N209" i="1"/>
  <c r="M209" i="1"/>
  <c r="L209" i="1"/>
  <c r="K209" i="1"/>
  <c r="J209" i="1"/>
  <c r="I209" i="1"/>
  <c r="H209" i="1"/>
  <c r="G209" i="1"/>
  <c r="F209" i="1"/>
  <c r="D209" i="1"/>
  <c r="AA206" i="1"/>
  <c r="Y206" i="1"/>
  <c r="W206" i="1"/>
  <c r="U206" i="1"/>
  <c r="U205" i="1" s="1"/>
  <c r="S206" i="1"/>
  <c r="R206" i="1"/>
  <c r="Q206" i="1"/>
  <c r="P206" i="1"/>
  <c r="O206" i="1"/>
  <c r="N206" i="1"/>
  <c r="M206" i="1"/>
  <c r="L206" i="1"/>
  <c r="K206" i="1"/>
  <c r="J206" i="1"/>
  <c r="I206" i="1"/>
  <c r="H206" i="1"/>
  <c r="G206" i="1"/>
  <c r="F206" i="1"/>
  <c r="D206" i="1"/>
  <c r="D205" i="1" s="1"/>
  <c r="O205" i="1"/>
  <c r="K205" i="1"/>
  <c r="I205" i="1"/>
  <c r="AA203" i="1"/>
  <c r="AB203" i="1" s="1"/>
  <c r="Y203" i="1"/>
  <c r="Z203" i="1" s="1"/>
  <c r="W203" i="1"/>
  <c r="U203" i="1"/>
  <c r="M203" i="1"/>
  <c r="G203" i="1"/>
  <c r="AA202" i="1"/>
  <c r="Y202" i="1"/>
  <c r="Z202" i="1" s="1"/>
  <c r="W202" i="1"/>
  <c r="U202" i="1"/>
  <c r="M202" i="1"/>
  <c r="G202" i="1"/>
  <c r="AA201" i="1"/>
  <c r="AB201" i="1" s="1"/>
  <c r="Y201" i="1"/>
  <c r="Z201" i="1" s="1"/>
  <c r="W201" i="1"/>
  <c r="U201" i="1"/>
  <c r="S201" i="1"/>
  <c r="T201" i="1" s="1"/>
  <c r="M201" i="1"/>
  <c r="G201" i="1"/>
  <c r="AA200" i="1"/>
  <c r="AB200" i="1" s="1"/>
  <c r="Y200" i="1"/>
  <c r="W200" i="1"/>
  <c r="U200" i="1"/>
  <c r="M200" i="1"/>
  <c r="S200" i="1" s="1"/>
  <c r="T200" i="1" s="1"/>
  <c r="G200" i="1"/>
  <c r="P199" i="1"/>
  <c r="M199" i="1" s="1"/>
  <c r="AA198" i="1"/>
  <c r="AB198" i="1" s="1"/>
  <c r="Y198" i="1"/>
  <c r="Z198" i="1" s="1"/>
  <c r="W198" i="1"/>
  <c r="U198" i="1"/>
  <c r="M198" i="1"/>
  <c r="S198" i="1" s="1"/>
  <c r="T198" i="1" s="1"/>
  <c r="G198" i="1"/>
  <c r="AA197" i="1"/>
  <c r="Y197" i="1"/>
  <c r="Z197" i="1" s="1"/>
  <c r="W197" i="1"/>
  <c r="U197" i="1"/>
  <c r="M197" i="1"/>
  <c r="S197" i="1" s="1"/>
  <c r="G197" i="1"/>
  <c r="R197" i="1" s="1"/>
  <c r="AA196" i="1"/>
  <c r="AB196" i="1" s="1"/>
  <c r="Y196" i="1"/>
  <c r="Z196" i="1" s="1"/>
  <c r="W196" i="1"/>
  <c r="U196" i="1"/>
  <c r="S196" i="1"/>
  <c r="T196" i="1" s="1"/>
  <c r="M196" i="1"/>
  <c r="G196" i="1"/>
  <c r="AA195" i="1"/>
  <c r="Y195" i="1"/>
  <c r="Z195" i="1" s="1"/>
  <c r="W195" i="1"/>
  <c r="U195" i="1"/>
  <c r="S195" i="1"/>
  <c r="M195" i="1"/>
  <c r="G195" i="1"/>
  <c r="AA194" i="1"/>
  <c r="AB194" i="1" s="1"/>
  <c r="Y194" i="1"/>
  <c r="Z194" i="1" s="1"/>
  <c r="W194" i="1"/>
  <c r="U194" i="1"/>
  <c r="M194" i="1"/>
  <c r="S194" i="1" s="1"/>
  <c r="T194" i="1" s="1"/>
  <c r="G194" i="1"/>
  <c r="Y193" i="1"/>
  <c r="Z193" i="1" s="1"/>
  <c r="W193" i="1"/>
  <c r="U193" i="1"/>
  <c r="Q193" i="1"/>
  <c r="M193" i="1" s="1"/>
  <c r="S193" i="1" s="1"/>
  <c r="G193" i="1"/>
  <c r="R193" i="1" s="1"/>
  <c r="AA192" i="1"/>
  <c r="AB192" i="1" s="1"/>
  <c r="W192" i="1"/>
  <c r="U192" i="1"/>
  <c r="P192" i="1"/>
  <c r="Y192" i="1" s="1"/>
  <c r="M192" i="1"/>
  <c r="S192" i="1" s="1"/>
  <c r="T192" i="1" s="1"/>
  <c r="G192" i="1"/>
  <c r="AA191" i="1"/>
  <c r="Y191" i="1"/>
  <c r="Z191" i="1" s="1"/>
  <c r="W191" i="1"/>
  <c r="U191" i="1"/>
  <c r="M191" i="1"/>
  <c r="S191" i="1" s="1"/>
  <c r="G191" i="1"/>
  <c r="AA190" i="1"/>
  <c r="AB190" i="1" s="1"/>
  <c r="Y190" i="1"/>
  <c r="Z190" i="1" s="1"/>
  <c r="W190" i="1"/>
  <c r="U190" i="1"/>
  <c r="T190" i="1"/>
  <c r="M190" i="1"/>
  <c r="S190" i="1" s="1"/>
  <c r="G190" i="1"/>
  <c r="R190" i="1" s="1"/>
  <c r="AA189" i="1"/>
  <c r="AB189" i="1" s="1"/>
  <c r="Y189" i="1"/>
  <c r="Z189" i="1" s="1"/>
  <c r="W189" i="1"/>
  <c r="U189" i="1"/>
  <c r="S189" i="1"/>
  <c r="T189" i="1" s="1"/>
  <c r="M189" i="1"/>
  <c r="G189" i="1"/>
  <c r="R189" i="1" s="1"/>
  <c r="AB188" i="1"/>
  <c r="AA188" i="1"/>
  <c r="Z188" i="1"/>
  <c r="Y188" i="1"/>
  <c r="W188" i="1"/>
  <c r="U188" i="1"/>
  <c r="R188" i="1"/>
  <c r="M188" i="1"/>
  <c r="S188" i="1" s="1"/>
  <c r="T188" i="1" s="1"/>
  <c r="G188" i="1"/>
  <c r="AA187" i="1"/>
  <c r="AB187" i="1" s="1"/>
  <c r="Y187" i="1"/>
  <c r="Z187" i="1" s="1"/>
  <c r="W187" i="1"/>
  <c r="U187" i="1"/>
  <c r="M187" i="1"/>
  <c r="S187" i="1" s="1"/>
  <c r="T187" i="1" s="1"/>
  <c r="G187" i="1"/>
  <c r="R187" i="1" s="1"/>
  <c r="AB186" i="1"/>
  <c r="AA186" i="1"/>
  <c r="Z186" i="1"/>
  <c r="Y186" i="1"/>
  <c r="W186" i="1"/>
  <c r="U186" i="1"/>
  <c r="M186" i="1"/>
  <c r="S186" i="1" s="1"/>
  <c r="T186" i="1" s="1"/>
  <c r="G186" i="1"/>
  <c r="R186" i="1" s="1"/>
  <c r="AA185" i="1"/>
  <c r="AB185" i="1" s="1"/>
  <c r="Y185" i="1"/>
  <c r="Z185" i="1" s="1"/>
  <c r="W185" i="1"/>
  <c r="U185" i="1"/>
  <c r="S185" i="1"/>
  <c r="T185" i="1" s="1"/>
  <c r="M185" i="1"/>
  <c r="G185" i="1"/>
  <c r="R185" i="1" s="1"/>
  <c r="M184" i="1"/>
  <c r="M183" i="1"/>
  <c r="M182" i="1"/>
  <c r="M181" i="1"/>
  <c r="AB180" i="1"/>
  <c r="AA180" i="1"/>
  <c r="Z180" i="1"/>
  <c r="Y180" i="1"/>
  <c r="W180" i="1"/>
  <c r="U180" i="1"/>
  <c r="M180" i="1"/>
  <c r="S180" i="1" s="1"/>
  <c r="G180" i="1"/>
  <c r="R180" i="1" s="1"/>
  <c r="AA179" i="1"/>
  <c r="AB179" i="1" s="1"/>
  <c r="Y179" i="1"/>
  <c r="Z179" i="1" s="1"/>
  <c r="W179" i="1"/>
  <c r="U179" i="1"/>
  <c r="M179" i="1"/>
  <c r="S179" i="1" s="1"/>
  <c r="G179" i="1"/>
  <c r="AA178" i="1"/>
  <c r="AB178" i="1" s="1"/>
  <c r="Z178" i="1"/>
  <c r="Y178" i="1"/>
  <c r="W178" i="1"/>
  <c r="U178" i="1"/>
  <c r="R178" i="1"/>
  <c r="M178" i="1"/>
  <c r="S178" i="1" s="1"/>
  <c r="G178" i="1"/>
  <c r="AA177" i="1"/>
  <c r="AB177" i="1" s="1"/>
  <c r="Y177" i="1"/>
  <c r="Z177" i="1" s="1"/>
  <c r="W177" i="1"/>
  <c r="U177" i="1"/>
  <c r="M177" i="1"/>
  <c r="S177" i="1" s="1"/>
  <c r="G177" i="1"/>
  <c r="R177" i="1" s="1"/>
  <c r="AB176" i="1"/>
  <c r="AA176" i="1"/>
  <c r="Y176" i="1"/>
  <c r="Z176" i="1" s="1"/>
  <c r="W176" i="1"/>
  <c r="U176" i="1"/>
  <c r="M176" i="1"/>
  <c r="S176" i="1" s="1"/>
  <c r="G176" i="1"/>
  <c r="R176" i="1" s="1"/>
  <c r="AA175" i="1"/>
  <c r="AB175" i="1" s="1"/>
  <c r="Y175" i="1"/>
  <c r="Z175" i="1" s="1"/>
  <c r="W175" i="1"/>
  <c r="U175" i="1"/>
  <c r="M175" i="1"/>
  <c r="S175" i="1" s="1"/>
  <c r="G175" i="1"/>
  <c r="AA174" i="1"/>
  <c r="AB174" i="1" s="1"/>
  <c r="Z174" i="1"/>
  <c r="Y174" i="1"/>
  <c r="W174" i="1"/>
  <c r="U174" i="1"/>
  <c r="R174" i="1"/>
  <c r="M174" i="1"/>
  <c r="S174" i="1" s="1"/>
  <c r="G174" i="1"/>
  <c r="AA173" i="1"/>
  <c r="AB173" i="1" s="1"/>
  <c r="Y173" i="1"/>
  <c r="Z173" i="1" s="1"/>
  <c r="W173" i="1"/>
  <c r="U173" i="1"/>
  <c r="M173" i="1"/>
  <c r="S173" i="1" s="1"/>
  <c r="G173" i="1"/>
  <c r="R173" i="1" s="1"/>
  <c r="AB172" i="1"/>
  <c r="AA172" i="1"/>
  <c r="Y172" i="1"/>
  <c r="Z172" i="1" s="1"/>
  <c r="W172" i="1"/>
  <c r="U172" i="1"/>
  <c r="M172" i="1"/>
  <c r="S172" i="1" s="1"/>
  <c r="G172" i="1"/>
  <c r="R172" i="1" s="1"/>
  <c r="AA171" i="1"/>
  <c r="AB171" i="1" s="1"/>
  <c r="Y171" i="1"/>
  <c r="Z171" i="1" s="1"/>
  <c r="W171" i="1"/>
  <c r="U171" i="1"/>
  <c r="M171" i="1"/>
  <c r="S171" i="1" s="1"/>
  <c r="G171" i="1"/>
  <c r="R171" i="1" s="1"/>
  <c r="AA170" i="1"/>
  <c r="AB170" i="1" s="1"/>
  <c r="Z170" i="1"/>
  <c r="Y170" i="1"/>
  <c r="W170" i="1"/>
  <c r="U170" i="1"/>
  <c r="R170" i="1"/>
  <c r="M170" i="1"/>
  <c r="S170" i="1" s="1"/>
  <c r="G170" i="1"/>
  <c r="AA169" i="1"/>
  <c r="AB169" i="1" s="1"/>
  <c r="Y169" i="1"/>
  <c r="Z169" i="1" s="1"/>
  <c r="W169" i="1"/>
  <c r="U169" i="1"/>
  <c r="M169" i="1"/>
  <c r="S169" i="1" s="1"/>
  <c r="G169" i="1"/>
  <c r="R169" i="1" s="1"/>
  <c r="AB168" i="1"/>
  <c r="AA168" i="1"/>
  <c r="Z168" i="1"/>
  <c r="Y168" i="1"/>
  <c r="W168" i="1"/>
  <c r="U168" i="1"/>
  <c r="M168" i="1"/>
  <c r="S168" i="1" s="1"/>
  <c r="G168" i="1"/>
  <c r="R168" i="1" s="1"/>
  <c r="AA167" i="1"/>
  <c r="AB167" i="1" s="1"/>
  <c r="Y167" i="1"/>
  <c r="Z167" i="1" s="1"/>
  <c r="W167" i="1"/>
  <c r="U167" i="1"/>
  <c r="M167" i="1"/>
  <c r="S167" i="1" s="1"/>
  <c r="G167" i="1"/>
  <c r="R167" i="1" s="1"/>
  <c r="AB166" i="1"/>
  <c r="AA166" i="1"/>
  <c r="Z166" i="1"/>
  <c r="Y166" i="1"/>
  <c r="W166" i="1"/>
  <c r="U166" i="1"/>
  <c r="R166" i="1"/>
  <c r="M166" i="1"/>
  <c r="S166" i="1" s="1"/>
  <c r="G166" i="1"/>
  <c r="AA165" i="1"/>
  <c r="AB165" i="1" s="1"/>
  <c r="Y165" i="1"/>
  <c r="Z165" i="1" s="1"/>
  <c r="W165" i="1"/>
  <c r="U165" i="1"/>
  <c r="M165" i="1"/>
  <c r="S165" i="1" s="1"/>
  <c r="G165" i="1"/>
  <c r="R165" i="1" s="1"/>
  <c r="AB164" i="1"/>
  <c r="AA164" i="1"/>
  <c r="Z164" i="1"/>
  <c r="Y164" i="1"/>
  <c r="W164" i="1"/>
  <c r="U164" i="1"/>
  <c r="M164" i="1"/>
  <c r="S164" i="1" s="1"/>
  <c r="G164" i="1"/>
  <c r="R164" i="1" s="1"/>
  <c r="AA163" i="1"/>
  <c r="AB163" i="1" s="1"/>
  <c r="Y163" i="1"/>
  <c r="Z163" i="1" s="1"/>
  <c r="W163" i="1"/>
  <c r="U163" i="1"/>
  <c r="M163" i="1"/>
  <c r="S163" i="1" s="1"/>
  <c r="G163" i="1"/>
  <c r="AB162" i="1"/>
  <c r="AA162" i="1"/>
  <c r="Z162" i="1"/>
  <c r="Y162" i="1"/>
  <c r="W162" i="1"/>
  <c r="U162" i="1"/>
  <c r="R162" i="1"/>
  <c r="M162" i="1"/>
  <c r="S162" i="1" s="1"/>
  <c r="G162" i="1"/>
  <c r="AA161" i="1"/>
  <c r="AB161" i="1" s="1"/>
  <c r="Y161" i="1"/>
  <c r="Z161" i="1" s="1"/>
  <c r="W161" i="1"/>
  <c r="U161" i="1"/>
  <c r="M161" i="1"/>
  <c r="S161" i="1" s="1"/>
  <c r="G161" i="1"/>
  <c r="R161" i="1" s="1"/>
  <c r="AB160" i="1"/>
  <c r="AA160" i="1"/>
  <c r="Z160" i="1"/>
  <c r="Y160" i="1"/>
  <c r="W160" i="1"/>
  <c r="U160" i="1"/>
  <c r="M160" i="1"/>
  <c r="S160" i="1" s="1"/>
  <c r="G160" i="1"/>
  <c r="R160" i="1" s="1"/>
  <c r="AA159" i="1"/>
  <c r="AB159" i="1" s="1"/>
  <c r="Y159" i="1"/>
  <c r="Z159" i="1" s="1"/>
  <c r="W159" i="1"/>
  <c r="U159" i="1"/>
  <c r="M159" i="1"/>
  <c r="S159" i="1" s="1"/>
  <c r="G159" i="1"/>
  <c r="AB158" i="1"/>
  <c r="AA158" i="1"/>
  <c r="Z158" i="1"/>
  <c r="Y158" i="1"/>
  <c r="W158" i="1"/>
  <c r="U158" i="1"/>
  <c r="R158" i="1"/>
  <c r="M158" i="1"/>
  <c r="S158" i="1" s="1"/>
  <c r="G158" i="1"/>
  <c r="AA157" i="1"/>
  <c r="AB157" i="1" s="1"/>
  <c r="Y157" i="1"/>
  <c r="Z157" i="1" s="1"/>
  <c r="W157" i="1"/>
  <c r="U157" i="1"/>
  <c r="M157" i="1"/>
  <c r="S157" i="1" s="1"/>
  <c r="G157" i="1"/>
  <c r="R157" i="1" s="1"/>
  <c r="AB156" i="1"/>
  <c r="AA156" i="1"/>
  <c r="Z156" i="1"/>
  <c r="Y156" i="1"/>
  <c r="W156" i="1"/>
  <c r="U156" i="1"/>
  <c r="M156" i="1"/>
  <c r="S156" i="1" s="1"/>
  <c r="G156" i="1"/>
  <c r="R156" i="1" s="1"/>
  <c r="AA155" i="1"/>
  <c r="AB155" i="1" s="1"/>
  <c r="Y155" i="1"/>
  <c r="Z155" i="1" s="1"/>
  <c r="W155" i="1"/>
  <c r="U155" i="1"/>
  <c r="M155" i="1"/>
  <c r="S155" i="1" s="1"/>
  <c r="G155" i="1"/>
  <c r="AA154" i="1"/>
  <c r="AB154" i="1" s="1"/>
  <c r="Z154" i="1"/>
  <c r="Y154" i="1"/>
  <c r="W154" i="1"/>
  <c r="U154" i="1"/>
  <c r="R154" i="1"/>
  <c r="M154" i="1"/>
  <c r="S154" i="1" s="1"/>
  <c r="G154" i="1"/>
  <c r="AA153" i="1"/>
  <c r="AB153" i="1" s="1"/>
  <c r="Y153" i="1"/>
  <c r="Z153" i="1" s="1"/>
  <c r="W153" i="1"/>
  <c r="U153" i="1"/>
  <c r="M153" i="1"/>
  <c r="S153" i="1" s="1"/>
  <c r="G153" i="1"/>
  <c r="R153" i="1" s="1"/>
  <c r="AB152" i="1"/>
  <c r="AA152" i="1"/>
  <c r="Z152" i="1"/>
  <c r="Y152" i="1"/>
  <c r="W152" i="1"/>
  <c r="U152" i="1"/>
  <c r="M152" i="1"/>
  <c r="S152" i="1" s="1"/>
  <c r="G152" i="1"/>
  <c r="R152" i="1" s="1"/>
  <c r="AA151" i="1"/>
  <c r="AB151" i="1" s="1"/>
  <c r="Y151" i="1"/>
  <c r="Z151" i="1" s="1"/>
  <c r="W151" i="1"/>
  <c r="U151" i="1"/>
  <c r="M151" i="1"/>
  <c r="S151" i="1" s="1"/>
  <c r="G151" i="1"/>
  <c r="AA150" i="1"/>
  <c r="AB150" i="1" s="1"/>
  <c r="Z150" i="1"/>
  <c r="Y150" i="1"/>
  <c r="W150" i="1"/>
  <c r="U150" i="1"/>
  <c r="R150" i="1"/>
  <c r="M150" i="1"/>
  <c r="S150" i="1" s="1"/>
  <c r="G150" i="1"/>
  <c r="AA149" i="1"/>
  <c r="AB149" i="1" s="1"/>
  <c r="Y149" i="1"/>
  <c r="W149" i="1"/>
  <c r="U149" i="1"/>
  <c r="S149" i="1"/>
  <c r="T149" i="1" s="1"/>
  <c r="G149" i="1"/>
  <c r="R149" i="1" s="1"/>
  <c r="AA148" i="1"/>
  <c r="AB148" i="1" s="1"/>
  <c r="Y148" i="1"/>
  <c r="W148" i="1"/>
  <c r="U148" i="1"/>
  <c r="S148" i="1"/>
  <c r="G148" i="1"/>
  <c r="R148" i="1" s="1"/>
  <c r="Q147" i="1"/>
  <c r="P147" i="1"/>
  <c r="O147" i="1"/>
  <c r="N147" i="1"/>
  <c r="L147" i="1"/>
  <c r="K147" i="1"/>
  <c r="J147" i="1"/>
  <c r="I147" i="1"/>
  <c r="H147" i="1"/>
  <c r="F147" i="1"/>
  <c r="F28" i="1" s="1"/>
  <c r="D147" i="1"/>
  <c r="AB145" i="1"/>
  <c r="AA145" i="1"/>
  <c r="Z145" i="1"/>
  <c r="Y145" i="1"/>
  <c r="W145" i="1"/>
  <c r="U145" i="1"/>
  <c r="M145" i="1"/>
  <c r="S145" i="1" s="1"/>
  <c r="G145" i="1"/>
  <c r="R145" i="1" s="1"/>
  <c r="AA144" i="1"/>
  <c r="AB144" i="1" s="1"/>
  <c r="Y144" i="1"/>
  <c r="Z144" i="1" s="1"/>
  <c r="W144" i="1"/>
  <c r="U144" i="1"/>
  <c r="M144" i="1"/>
  <c r="S144" i="1" s="1"/>
  <c r="G144" i="1"/>
  <c r="R144" i="1" s="1"/>
  <c r="AB143" i="1"/>
  <c r="AA143" i="1"/>
  <c r="Z143" i="1"/>
  <c r="Y143" i="1"/>
  <c r="W143" i="1"/>
  <c r="U143" i="1"/>
  <c r="R143" i="1"/>
  <c r="M143" i="1"/>
  <c r="S143" i="1" s="1"/>
  <c r="G143" i="1"/>
  <c r="AA142" i="1"/>
  <c r="AB142" i="1" s="1"/>
  <c r="Y142" i="1"/>
  <c r="Z142" i="1" s="1"/>
  <c r="W142" i="1"/>
  <c r="U142" i="1"/>
  <c r="M142" i="1"/>
  <c r="S142" i="1" s="1"/>
  <c r="G142" i="1"/>
  <c r="R142" i="1" s="1"/>
  <c r="AB141" i="1"/>
  <c r="AA141" i="1"/>
  <c r="Z141" i="1"/>
  <c r="Y141" i="1"/>
  <c r="W141" i="1"/>
  <c r="U141" i="1"/>
  <c r="M141" i="1"/>
  <c r="S141" i="1" s="1"/>
  <c r="G141" i="1"/>
  <c r="R141" i="1" s="1"/>
  <c r="AA140" i="1"/>
  <c r="AB140" i="1" s="1"/>
  <c r="Y140" i="1"/>
  <c r="W140" i="1"/>
  <c r="U140" i="1"/>
  <c r="M140" i="1"/>
  <c r="G140" i="1"/>
  <c r="AB139" i="1"/>
  <c r="AA139" i="1"/>
  <c r="Z139" i="1"/>
  <c r="Y139" i="1"/>
  <c r="W139" i="1"/>
  <c r="U139" i="1"/>
  <c r="R139" i="1"/>
  <c r="M139" i="1"/>
  <c r="S139" i="1" s="1"/>
  <c r="G139" i="1"/>
  <c r="AA138" i="1"/>
  <c r="AB138" i="1" s="1"/>
  <c r="Q138" i="1"/>
  <c r="P138" i="1"/>
  <c r="O138" i="1"/>
  <c r="N138" i="1"/>
  <c r="N131" i="1" s="1"/>
  <c r="N26" i="1" s="1"/>
  <c r="L138" i="1"/>
  <c r="K138" i="1"/>
  <c r="J138" i="1"/>
  <c r="J131" i="1" s="1"/>
  <c r="I138" i="1"/>
  <c r="H138" i="1"/>
  <c r="F138" i="1"/>
  <c r="D138" i="1"/>
  <c r="AA137" i="1"/>
  <c r="Y137" i="1"/>
  <c r="Z137" i="1" s="1"/>
  <c r="W137" i="1"/>
  <c r="U137" i="1"/>
  <c r="M137" i="1"/>
  <c r="S137" i="1" s="1"/>
  <c r="G137" i="1"/>
  <c r="AA136" i="1"/>
  <c r="Y136" i="1"/>
  <c r="W136" i="1"/>
  <c r="U136" i="1"/>
  <c r="M136" i="1"/>
  <c r="S136" i="1" s="1"/>
  <c r="G136" i="1"/>
  <c r="R136" i="1" s="1"/>
  <c r="AA135" i="1"/>
  <c r="W135" i="1"/>
  <c r="Q135" i="1"/>
  <c r="P135" i="1"/>
  <c r="O135" i="1"/>
  <c r="N135" i="1"/>
  <c r="M135" i="1"/>
  <c r="L135" i="1"/>
  <c r="K135" i="1"/>
  <c r="J135" i="1"/>
  <c r="I135" i="1"/>
  <c r="H135" i="1"/>
  <c r="F135" i="1"/>
  <c r="D135" i="1"/>
  <c r="AB134" i="1"/>
  <c r="AA134" i="1"/>
  <c r="Z134" i="1"/>
  <c r="Y134" i="1"/>
  <c r="W134" i="1"/>
  <c r="W133" i="1" s="1"/>
  <c r="U134" i="1"/>
  <c r="M134" i="1"/>
  <c r="S134" i="1" s="1"/>
  <c r="G134" i="1"/>
  <c r="AA133" i="1"/>
  <c r="Y133" i="1"/>
  <c r="Z133" i="1" s="1"/>
  <c r="U133" i="1"/>
  <c r="Q133" i="1"/>
  <c r="P133" i="1"/>
  <c r="P131" i="1" s="1"/>
  <c r="O133" i="1"/>
  <c r="N133" i="1"/>
  <c r="L133" i="1"/>
  <c r="K133" i="1"/>
  <c r="J133" i="1"/>
  <c r="I133" i="1"/>
  <c r="H133" i="1"/>
  <c r="H131" i="1" s="1"/>
  <c r="F133" i="1"/>
  <c r="D133" i="1"/>
  <c r="L131" i="1"/>
  <c r="AA127" i="1"/>
  <c r="AB127" i="1" s="1"/>
  <c r="Y127" i="1"/>
  <c r="W127" i="1"/>
  <c r="W126" i="1" s="1"/>
  <c r="W124" i="1" s="1"/>
  <c r="U127" i="1"/>
  <c r="M127" i="1"/>
  <c r="G127" i="1"/>
  <c r="AA126" i="1"/>
  <c r="Q126" i="1"/>
  <c r="P126" i="1"/>
  <c r="P124" i="1" s="1"/>
  <c r="P123" i="1" s="1"/>
  <c r="P25" i="1" s="1"/>
  <c r="O126" i="1"/>
  <c r="O124" i="1" s="1"/>
  <c r="O123" i="1" s="1"/>
  <c r="N126" i="1"/>
  <c r="N124" i="1" s="1"/>
  <c r="N123" i="1" s="1"/>
  <c r="L126" i="1"/>
  <c r="L124" i="1" s="1"/>
  <c r="L123" i="1" s="1"/>
  <c r="K126" i="1"/>
  <c r="J126" i="1"/>
  <c r="J124" i="1" s="1"/>
  <c r="J123" i="1" s="1"/>
  <c r="I126" i="1"/>
  <c r="H126" i="1"/>
  <c r="H124" i="1" s="1"/>
  <c r="H123" i="1" s="1"/>
  <c r="G126" i="1"/>
  <c r="F126" i="1"/>
  <c r="F124" i="1" s="1"/>
  <c r="F123" i="1" s="1"/>
  <c r="D126" i="1"/>
  <c r="Q124" i="1"/>
  <c r="K124" i="1"/>
  <c r="K123" i="1" s="1"/>
  <c r="K25" i="1" s="1"/>
  <c r="I124" i="1"/>
  <c r="G124" i="1"/>
  <c r="G123" i="1" s="1"/>
  <c r="D124" i="1"/>
  <c r="Q123" i="1"/>
  <c r="I123" i="1"/>
  <c r="D123" i="1"/>
  <c r="AA122" i="1"/>
  <c r="AB122" i="1" s="1"/>
  <c r="Y122" i="1"/>
  <c r="Z122" i="1" s="1"/>
  <c r="W122" i="1"/>
  <c r="U122" i="1"/>
  <c r="M122" i="1"/>
  <c r="S122" i="1" s="1"/>
  <c r="T122" i="1" s="1"/>
  <c r="G122" i="1"/>
  <c r="AB121" i="1"/>
  <c r="AA121" i="1"/>
  <c r="Z121" i="1"/>
  <c r="Y121" i="1"/>
  <c r="W121" i="1"/>
  <c r="U121" i="1"/>
  <c r="T121" i="1"/>
  <c r="M121" i="1"/>
  <c r="S121" i="1" s="1"/>
  <c r="G121" i="1"/>
  <c r="R121" i="1" s="1"/>
  <c r="AA120" i="1"/>
  <c r="AB120" i="1" s="1"/>
  <c r="Y120" i="1"/>
  <c r="Z120" i="1" s="1"/>
  <c r="W120" i="1"/>
  <c r="U120" i="1"/>
  <c r="M120" i="1"/>
  <c r="S120" i="1" s="1"/>
  <c r="T120" i="1" s="1"/>
  <c r="G120" i="1"/>
  <c r="AB119" i="1"/>
  <c r="AA119" i="1"/>
  <c r="Z119" i="1"/>
  <c r="Y119" i="1"/>
  <c r="W119" i="1"/>
  <c r="U119" i="1"/>
  <c r="T119" i="1"/>
  <c r="M119" i="1"/>
  <c r="S119" i="1" s="1"/>
  <c r="G119" i="1"/>
  <c r="R119" i="1" s="1"/>
  <c r="M118" i="1"/>
  <c r="AB117" i="1"/>
  <c r="AA117" i="1"/>
  <c r="Z117" i="1"/>
  <c r="Y117" i="1"/>
  <c r="W117" i="1"/>
  <c r="U117" i="1"/>
  <c r="M117" i="1"/>
  <c r="S117" i="1" s="1"/>
  <c r="G117" i="1"/>
  <c r="R117" i="1" s="1"/>
  <c r="AA116" i="1"/>
  <c r="AB116" i="1" s="1"/>
  <c r="Y116" i="1"/>
  <c r="Z116" i="1" s="1"/>
  <c r="W116" i="1"/>
  <c r="U116" i="1"/>
  <c r="M116" i="1"/>
  <c r="G116" i="1"/>
  <c r="AB115" i="1"/>
  <c r="AA115" i="1"/>
  <c r="Z115" i="1"/>
  <c r="Y115" i="1"/>
  <c r="W115" i="1"/>
  <c r="U115" i="1"/>
  <c r="R115" i="1"/>
  <c r="M115" i="1"/>
  <c r="S115" i="1" s="1"/>
  <c r="G115" i="1"/>
  <c r="AA114" i="1"/>
  <c r="Y114" i="1"/>
  <c r="Z114" i="1" s="1"/>
  <c r="W114" i="1"/>
  <c r="U114" i="1"/>
  <c r="M114" i="1"/>
  <c r="S114" i="1" s="1"/>
  <c r="G114" i="1"/>
  <c r="R114" i="1" s="1"/>
  <c r="AB113" i="1"/>
  <c r="AA113" i="1"/>
  <c r="Z113" i="1"/>
  <c r="Y113" i="1"/>
  <c r="W113" i="1"/>
  <c r="U113" i="1"/>
  <c r="M113" i="1"/>
  <c r="S113" i="1" s="1"/>
  <c r="G113" i="1"/>
  <c r="R113" i="1" s="1"/>
  <c r="AA112" i="1"/>
  <c r="AB112" i="1" s="1"/>
  <c r="Y112" i="1"/>
  <c r="Z112" i="1" s="1"/>
  <c r="W112" i="1"/>
  <c r="U112" i="1"/>
  <c r="M112" i="1"/>
  <c r="S112" i="1" s="1"/>
  <c r="G112" i="1"/>
  <c r="R112" i="1" s="1"/>
  <c r="AA111" i="1"/>
  <c r="AB111" i="1" s="1"/>
  <c r="Y111" i="1"/>
  <c r="Z111" i="1" s="1"/>
  <c r="W111" i="1"/>
  <c r="U111" i="1"/>
  <c r="M111" i="1"/>
  <c r="S111" i="1" s="1"/>
  <c r="T111" i="1" s="1"/>
  <c r="G111" i="1"/>
  <c r="AB110" i="1"/>
  <c r="AA110" i="1"/>
  <c r="Z110" i="1"/>
  <c r="Y110" i="1"/>
  <c r="W110" i="1"/>
  <c r="U110" i="1"/>
  <c r="T110" i="1"/>
  <c r="M110" i="1"/>
  <c r="S110" i="1" s="1"/>
  <c r="G110" i="1"/>
  <c r="R110" i="1" s="1"/>
  <c r="AB109" i="1"/>
  <c r="AA109" i="1"/>
  <c r="Z109" i="1"/>
  <c r="Y109" i="1"/>
  <c r="W109" i="1"/>
  <c r="U109" i="1"/>
  <c r="M109" i="1"/>
  <c r="S109" i="1" s="1"/>
  <c r="G109" i="1"/>
  <c r="R109" i="1" s="1"/>
  <c r="AA108" i="1"/>
  <c r="AB108" i="1" s="1"/>
  <c r="Y108" i="1"/>
  <c r="W108" i="1"/>
  <c r="U108" i="1"/>
  <c r="M108" i="1"/>
  <c r="S108" i="1" s="1"/>
  <c r="T108" i="1" s="1"/>
  <c r="G108" i="1"/>
  <c r="R108" i="1" s="1"/>
  <c r="U107" i="1"/>
  <c r="Q107" i="1"/>
  <c r="P107" i="1"/>
  <c r="O107" i="1"/>
  <c r="N107" i="1"/>
  <c r="N78" i="1" s="1"/>
  <c r="L107" i="1"/>
  <c r="K107" i="1"/>
  <c r="J107" i="1"/>
  <c r="I107" i="1"/>
  <c r="H107" i="1"/>
  <c r="F107" i="1"/>
  <c r="D107" i="1"/>
  <c r="AA106" i="1"/>
  <c r="AB106" i="1" s="1"/>
  <c r="Y106" i="1"/>
  <c r="Z106" i="1" s="1"/>
  <c r="W106" i="1"/>
  <c r="U106" i="1"/>
  <c r="M106" i="1"/>
  <c r="S106" i="1" s="1"/>
  <c r="G106" i="1"/>
  <c r="AA105" i="1"/>
  <c r="AB105" i="1" s="1"/>
  <c r="Y105" i="1"/>
  <c r="Z105" i="1" s="1"/>
  <c r="W105" i="1"/>
  <c r="U105" i="1"/>
  <c r="M105" i="1"/>
  <c r="S105" i="1" s="1"/>
  <c r="G105" i="1"/>
  <c r="AA104" i="1"/>
  <c r="AB104" i="1" s="1"/>
  <c r="Y104" i="1"/>
  <c r="Z104" i="1" s="1"/>
  <c r="W104" i="1"/>
  <c r="U104" i="1"/>
  <c r="M104" i="1"/>
  <c r="S104" i="1" s="1"/>
  <c r="G104" i="1"/>
  <c r="AA103" i="1"/>
  <c r="AB103" i="1" s="1"/>
  <c r="Y103" i="1"/>
  <c r="Z103" i="1" s="1"/>
  <c r="W103" i="1"/>
  <c r="U103" i="1"/>
  <c r="M103" i="1"/>
  <c r="S103" i="1" s="1"/>
  <c r="G103" i="1"/>
  <c r="AA102" i="1"/>
  <c r="AB102" i="1" s="1"/>
  <c r="Y102" i="1"/>
  <c r="Z102" i="1" s="1"/>
  <c r="W102" i="1"/>
  <c r="U102" i="1"/>
  <c r="M102" i="1"/>
  <c r="S102" i="1" s="1"/>
  <c r="G102" i="1"/>
  <c r="AA101" i="1"/>
  <c r="AB101" i="1" s="1"/>
  <c r="Y101" i="1"/>
  <c r="Z101" i="1" s="1"/>
  <c r="W101" i="1"/>
  <c r="U101" i="1"/>
  <c r="M101" i="1"/>
  <c r="S101" i="1" s="1"/>
  <c r="G101" i="1"/>
  <c r="AA100" i="1"/>
  <c r="AB100" i="1" s="1"/>
  <c r="Y100" i="1"/>
  <c r="Z100" i="1" s="1"/>
  <c r="W100" i="1"/>
  <c r="U100" i="1"/>
  <c r="M100" i="1"/>
  <c r="S100" i="1" s="1"/>
  <c r="G100" i="1"/>
  <c r="AA99" i="1"/>
  <c r="AB99" i="1" s="1"/>
  <c r="Y99" i="1"/>
  <c r="Z99" i="1" s="1"/>
  <c r="W99" i="1"/>
  <c r="U99" i="1"/>
  <c r="M99" i="1"/>
  <c r="S99" i="1" s="1"/>
  <c r="G99" i="1"/>
  <c r="AA98" i="1"/>
  <c r="AB98" i="1" s="1"/>
  <c r="Y98" i="1"/>
  <c r="Z98" i="1" s="1"/>
  <c r="W98" i="1"/>
  <c r="U98" i="1"/>
  <c r="M98" i="1"/>
  <c r="S98" i="1" s="1"/>
  <c r="G98" i="1"/>
  <c r="AA97" i="1"/>
  <c r="AB97" i="1" s="1"/>
  <c r="Y97" i="1"/>
  <c r="Z97" i="1" s="1"/>
  <c r="W97" i="1"/>
  <c r="U97" i="1"/>
  <c r="M97" i="1"/>
  <c r="S97" i="1" s="1"/>
  <c r="G97" i="1"/>
  <c r="AA96" i="1"/>
  <c r="AB96" i="1" s="1"/>
  <c r="Y96" i="1"/>
  <c r="Z96" i="1" s="1"/>
  <c r="W96" i="1"/>
  <c r="U96" i="1"/>
  <c r="M96" i="1"/>
  <c r="S96" i="1" s="1"/>
  <c r="G96" i="1"/>
  <c r="AA95" i="1"/>
  <c r="AB95" i="1" s="1"/>
  <c r="Y95" i="1"/>
  <c r="Z95" i="1" s="1"/>
  <c r="W95" i="1"/>
  <c r="U95" i="1"/>
  <c r="M95" i="1"/>
  <c r="S95" i="1" s="1"/>
  <c r="G95" i="1"/>
  <c r="AA94" i="1"/>
  <c r="AB94" i="1" s="1"/>
  <c r="Y94" i="1"/>
  <c r="Z94" i="1" s="1"/>
  <c r="W94" i="1"/>
  <c r="U94" i="1"/>
  <c r="M94" i="1"/>
  <c r="S94" i="1" s="1"/>
  <c r="G94" i="1"/>
  <c r="AA93" i="1"/>
  <c r="AB93" i="1" s="1"/>
  <c r="Y93" i="1"/>
  <c r="Z93" i="1" s="1"/>
  <c r="W93" i="1"/>
  <c r="W92" i="1" s="1"/>
  <c r="U93" i="1"/>
  <c r="M93" i="1"/>
  <c r="R93" i="1" s="1"/>
  <c r="G93" i="1"/>
  <c r="AA92" i="1"/>
  <c r="AB92" i="1" s="1"/>
  <c r="U92" i="1"/>
  <c r="Q92" i="1"/>
  <c r="P92" i="1"/>
  <c r="O92" i="1"/>
  <c r="N92" i="1"/>
  <c r="L92" i="1"/>
  <c r="K92" i="1"/>
  <c r="J92" i="1"/>
  <c r="I92" i="1"/>
  <c r="H92" i="1"/>
  <c r="G92" i="1"/>
  <c r="F92" i="1"/>
  <c r="D92" i="1"/>
  <c r="AA90" i="1"/>
  <c r="AB90" i="1" s="1"/>
  <c r="Y90" i="1"/>
  <c r="Z90" i="1" s="1"/>
  <c r="W90" i="1"/>
  <c r="U90" i="1"/>
  <c r="M90" i="1"/>
  <c r="G90" i="1"/>
  <c r="AA89" i="1"/>
  <c r="AB89" i="1" s="1"/>
  <c r="Y89" i="1"/>
  <c r="Z89" i="1" s="1"/>
  <c r="W89" i="1"/>
  <c r="U89" i="1"/>
  <c r="M89" i="1"/>
  <c r="S89" i="1" s="1"/>
  <c r="G89" i="1"/>
  <c r="AA88" i="1"/>
  <c r="AB88" i="1" s="1"/>
  <c r="Y88" i="1"/>
  <c r="Z88" i="1" s="1"/>
  <c r="W88" i="1"/>
  <c r="U88" i="1"/>
  <c r="M88" i="1"/>
  <c r="S88" i="1" s="1"/>
  <c r="G88" i="1"/>
  <c r="AA87" i="1"/>
  <c r="AB87" i="1" s="1"/>
  <c r="Y87" i="1"/>
  <c r="Z87" i="1" s="1"/>
  <c r="W87" i="1"/>
  <c r="U87" i="1"/>
  <c r="M87" i="1"/>
  <c r="S87" i="1" s="1"/>
  <c r="G87" i="1"/>
  <c r="AA86" i="1"/>
  <c r="AB86" i="1" s="1"/>
  <c r="Y86" i="1"/>
  <c r="Z86" i="1" s="1"/>
  <c r="W86" i="1"/>
  <c r="U86" i="1"/>
  <c r="M86" i="1"/>
  <c r="S86" i="1" s="1"/>
  <c r="G86" i="1"/>
  <c r="AA85" i="1"/>
  <c r="AB85" i="1" s="1"/>
  <c r="Y85" i="1"/>
  <c r="Z85" i="1" s="1"/>
  <c r="W85" i="1"/>
  <c r="U85" i="1"/>
  <c r="M85" i="1"/>
  <c r="S85" i="1" s="1"/>
  <c r="G85" i="1"/>
  <c r="AA84" i="1"/>
  <c r="AB84" i="1" s="1"/>
  <c r="Y84" i="1"/>
  <c r="Z84" i="1" s="1"/>
  <c r="W84" i="1"/>
  <c r="U84" i="1"/>
  <c r="M84" i="1"/>
  <c r="S84" i="1" s="1"/>
  <c r="G84" i="1"/>
  <c r="AA83" i="1"/>
  <c r="AB83" i="1" s="1"/>
  <c r="Y83" i="1"/>
  <c r="Z83" i="1" s="1"/>
  <c r="W83" i="1"/>
  <c r="U83" i="1"/>
  <c r="M83" i="1"/>
  <c r="S83" i="1" s="1"/>
  <c r="G83" i="1"/>
  <c r="AA82" i="1"/>
  <c r="AB82" i="1" s="1"/>
  <c r="Y82" i="1"/>
  <c r="Z82" i="1" s="1"/>
  <c r="W82" i="1"/>
  <c r="U82" i="1"/>
  <c r="M82" i="1"/>
  <c r="S82" i="1" s="1"/>
  <c r="G82" i="1"/>
  <c r="AA81" i="1"/>
  <c r="AB81" i="1" s="1"/>
  <c r="Y81" i="1"/>
  <c r="Z81" i="1" s="1"/>
  <c r="W81" i="1"/>
  <c r="U81" i="1"/>
  <c r="U79" i="1" s="1"/>
  <c r="M81" i="1"/>
  <c r="S81" i="1" s="1"/>
  <c r="G81" i="1"/>
  <c r="AA80" i="1"/>
  <c r="AB80" i="1" s="1"/>
  <c r="Y80" i="1"/>
  <c r="Z80" i="1" s="1"/>
  <c r="W80" i="1"/>
  <c r="U80" i="1"/>
  <c r="M80" i="1"/>
  <c r="M79" i="1" s="1"/>
  <c r="G80" i="1"/>
  <c r="G79" i="1" s="1"/>
  <c r="AA79" i="1"/>
  <c r="W79" i="1"/>
  <c r="Q79" i="1"/>
  <c r="Q78" i="1" s="1"/>
  <c r="P79" i="1"/>
  <c r="O79" i="1"/>
  <c r="O78" i="1" s="1"/>
  <c r="N79" i="1"/>
  <c r="L79" i="1"/>
  <c r="L78" i="1" s="1"/>
  <c r="K79" i="1"/>
  <c r="J79" i="1"/>
  <c r="I79" i="1"/>
  <c r="H79" i="1"/>
  <c r="H78" i="1" s="1"/>
  <c r="F79" i="1"/>
  <c r="D79" i="1"/>
  <c r="D78" i="1" s="1"/>
  <c r="P78" i="1"/>
  <c r="J78" i="1"/>
  <c r="AA77" i="1"/>
  <c r="AB77" i="1" s="1"/>
  <c r="Y77" i="1"/>
  <c r="Z77" i="1" s="1"/>
  <c r="W77" i="1"/>
  <c r="U77" i="1"/>
  <c r="M77" i="1"/>
  <c r="R77" i="1" s="1"/>
  <c r="G77" i="1"/>
  <c r="AA76" i="1"/>
  <c r="AB76" i="1" s="1"/>
  <c r="Y76" i="1"/>
  <c r="Z76" i="1" s="1"/>
  <c r="W76" i="1"/>
  <c r="U76" i="1"/>
  <c r="M76" i="1"/>
  <c r="S76" i="1" s="1"/>
  <c r="G76" i="1"/>
  <c r="AA75" i="1"/>
  <c r="AB75" i="1" s="1"/>
  <c r="Y75" i="1"/>
  <c r="Z75" i="1" s="1"/>
  <c r="W75" i="1"/>
  <c r="U75" i="1"/>
  <c r="M75" i="1"/>
  <c r="S75" i="1" s="1"/>
  <c r="G75" i="1"/>
  <c r="AA74" i="1"/>
  <c r="AB74" i="1" s="1"/>
  <c r="Y74" i="1"/>
  <c r="Z74" i="1" s="1"/>
  <c r="W74" i="1"/>
  <c r="U74" i="1"/>
  <c r="M74" i="1"/>
  <c r="S74" i="1" s="1"/>
  <c r="G74" i="1"/>
  <c r="AA73" i="1"/>
  <c r="AB73" i="1" s="1"/>
  <c r="Y73" i="1"/>
  <c r="Z73" i="1" s="1"/>
  <c r="W73" i="1"/>
  <c r="U73" i="1"/>
  <c r="M73" i="1"/>
  <c r="S73" i="1" s="1"/>
  <c r="G73" i="1"/>
  <c r="AA72" i="1"/>
  <c r="AB72" i="1" s="1"/>
  <c r="Y72" i="1"/>
  <c r="Z72" i="1" s="1"/>
  <c r="W72" i="1"/>
  <c r="U72" i="1"/>
  <c r="M72" i="1"/>
  <c r="G72" i="1"/>
  <c r="AA71" i="1"/>
  <c r="AB71" i="1" s="1"/>
  <c r="Y71" i="1"/>
  <c r="Z71" i="1" s="1"/>
  <c r="W71" i="1"/>
  <c r="U71" i="1"/>
  <c r="U70" i="1" s="1"/>
  <c r="M71" i="1"/>
  <c r="S71" i="1" s="1"/>
  <c r="G71" i="1"/>
  <c r="Y70" i="1"/>
  <c r="W70" i="1"/>
  <c r="Q70" i="1"/>
  <c r="P70" i="1"/>
  <c r="O70" i="1"/>
  <c r="N70" i="1"/>
  <c r="L70" i="1"/>
  <c r="K70" i="1"/>
  <c r="J70" i="1"/>
  <c r="I70" i="1"/>
  <c r="H70" i="1"/>
  <c r="G70" i="1"/>
  <c r="F70" i="1"/>
  <c r="D70" i="1"/>
  <c r="AA69" i="1"/>
  <c r="AB69" i="1" s="1"/>
  <c r="Y69" i="1"/>
  <c r="Z69" i="1" s="1"/>
  <c r="W69" i="1"/>
  <c r="U69" i="1"/>
  <c r="M69" i="1"/>
  <c r="S69" i="1" s="1"/>
  <c r="G69" i="1"/>
  <c r="AB68" i="1"/>
  <c r="AA68" i="1"/>
  <c r="Y68" i="1"/>
  <c r="W68" i="1"/>
  <c r="U68" i="1"/>
  <c r="M68" i="1"/>
  <c r="S68" i="1" s="1"/>
  <c r="G68" i="1"/>
  <c r="R68" i="1" s="1"/>
  <c r="AA67" i="1"/>
  <c r="Y67" i="1"/>
  <c r="Z67" i="1" s="1"/>
  <c r="W67" i="1"/>
  <c r="U67" i="1"/>
  <c r="U66" i="1" s="1"/>
  <c r="M67" i="1"/>
  <c r="S67" i="1" s="1"/>
  <c r="G67" i="1"/>
  <c r="R67" i="1" s="1"/>
  <c r="Y66" i="1"/>
  <c r="Q66" i="1"/>
  <c r="P66" i="1"/>
  <c r="O66" i="1"/>
  <c r="N66" i="1"/>
  <c r="L66" i="1"/>
  <c r="K66" i="1"/>
  <c r="J66" i="1"/>
  <c r="I66" i="1"/>
  <c r="H66" i="1"/>
  <c r="G66" i="1"/>
  <c r="F66" i="1"/>
  <c r="D66" i="1"/>
  <c r="AA65" i="1"/>
  <c r="AB65" i="1" s="1"/>
  <c r="Y65" i="1"/>
  <c r="Z65" i="1" s="1"/>
  <c r="W65" i="1"/>
  <c r="W63" i="1" s="1"/>
  <c r="U65" i="1"/>
  <c r="U63" i="1" s="1"/>
  <c r="M65" i="1"/>
  <c r="M63" i="1" s="1"/>
  <c r="G65" i="1"/>
  <c r="R65" i="1" s="1"/>
  <c r="AA64" i="1"/>
  <c r="AB64" i="1" s="1"/>
  <c r="Y64" i="1"/>
  <c r="Y63" i="1" s="1"/>
  <c r="Z63" i="1" s="1"/>
  <c r="W64" i="1"/>
  <c r="U64" i="1"/>
  <c r="S64" i="1"/>
  <c r="T64" i="1" s="1"/>
  <c r="M64" i="1"/>
  <c r="G64" i="1"/>
  <c r="Q63" i="1"/>
  <c r="P63" i="1"/>
  <c r="O63" i="1"/>
  <c r="N63" i="1"/>
  <c r="L63" i="1"/>
  <c r="K63" i="1"/>
  <c r="J63" i="1"/>
  <c r="I63" i="1"/>
  <c r="H63" i="1"/>
  <c r="F63" i="1"/>
  <c r="D63" i="1"/>
  <c r="AA62" i="1"/>
  <c r="AB62" i="1" s="1"/>
  <c r="Y62" i="1"/>
  <c r="W62" i="1"/>
  <c r="U62" i="1"/>
  <c r="M62" i="1"/>
  <c r="G62" i="1"/>
  <c r="AA61" i="1"/>
  <c r="AB61" i="1" s="1"/>
  <c r="Y61" i="1"/>
  <c r="W61" i="1"/>
  <c r="U61" i="1"/>
  <c r="S61" i="1"/>
  <c r="M61" i="1"/>
  <c r="G61" i="1"/>
  <c r="AA60" i="1"/>
  <c r="AB60" i="1" s="1"/>
  <c r="Y60" i="1"/>
  <c r="W60" i="1"/>
  <c r="U60" i="1"/>
  <c r="M60" i="1"/>
  <c r="R60" i="1" s="1"/>
  <c r="G60" i="1"/>
  <c r="AA59" i="1"/>
  <c r="AB59" i="1" s="1"/>
  <c r="Y59" i="1"/>
  <c r="W59" i="1"/>
  <c r="U59" i="1"/>
  <c r="M59" i="1"/>
  <c r="G59" i="1"/>
  <c r="G56" i="1" s="1"/>
  <c r="AA58" i="1"/>
  <c r="AB58" i="1" s="1"/>
  <c r="Y58" i="1"/>
  <c r="W58" i="1"/>
  <c r="W56" i="1" s="1"/>
  <c r="U58" i="1"/>
  <c r="M58" i="1"/>
  <c r="G58" i="1"/>
  <c r="AA57" i="1"/>
  <c r="AB57" i="1" s="1"/>
  <c r="Y57" i="1"/>
  <c r="W57" i="1"/>
  <c r="U57" i="1"/>
  <c r="U56" i="1" s="1"/>
  <c r="U55" i="1" s="1"/>
  <c r="S57" i="1"/>
  <c r="M57" i="1"/>
  <c r="G57" i="1"/>
  <c r="Y56" i="1"/>
  <c r="Q56" i="1"/>
  <c r="Q55" i="1" s="1"/>
  <c r="P56" i="1"/>
  <c r="O56" i="1"/>
  <c r="N56" i="1"/>
  <c r="N55" i="1" s="1"/>
  <c r="M56" i="1"/>
  <c r="L56" i="1"/>
  <c r="K56" i="1"/>
  <c r="J56" i="1"/>
  <c r="J55" i="1" s="1"/>
  <c r="J23" i="1" s="1"/>
  <c r="I56" i="1"/>
  <c r="I55" i="1" s="1"/>
  <c r="I23" i="1" s="1"/>
  <c r="H56" i="1"/>
  <c r="F56" i="1"/>
  <c r="D56" i="1"/>
  <c r="D55" i="1" s="1"/>
  <c r="F55" i="1"/>
  <c r="AB53" i="1"/>
  <c r="AA53" i="1"/>
  <c r="Y53" i="1"/>
  <c r="Z53" i="1" s="1"/>
  <c r="W53" i="1"/>
  <c r="U53" i="1"/>
  <c r="M53" i="1"/>
  <c r="S53" i="1" s="1"/>
  <c r="G53" i="1"/>
  <c r="R53" i="1" s="1"/>
  <c r="AA52" i="1"/>
  <c r="AB52" i="1" s="1"/>
  <c r="Y52" i="1"/>
  <c r="W52" i="1"/>
  <c r="U52" i="1"/>
  <c r="M52" i="1"/>
  <c r="S52" i="1" s="1"/>
  <c r="G52" i="1"/>
  <c r="R52" i="1" s="1"/>
  <c r="AA51" i="1"/>
  <c r="Y51" i="1"/>
  <c r="Z51" i="1" s="1"/>
  <c r="W51" i="1"/>
  <c r="U51" i="1"/>
  <c r="M51" i="1"/>
  <c r="S51" i="1" s="1"/>
  <c r="G51" i="1"/>
  <c r="AA50" i="1"/>
  <c r="Y50" i="1"/>
  <c r="Z50" i="1" s="1"/>
  <c r="W50" i="1"/>
  <c r="U50" i="1"/>
  <c r="M50" i="1"/>
  <c r="S50" i="1" s="1"/>
  <c r="G50" i="1"/>
  <c r="R50" i="1" s="1"/>
  <c r="AA49" i="1"/>
  <c r="Y49" i="1"/>
  <c r="W49" i="1"/>
  <c r="U49" i="1"/>
  <c r="M49" i="1"/>
  <c r="S49" i="1" s="1"/>
  <c r="T49" i="1" s="1"/>
  <c r="G49" i="1"/>
  <c r="R49" i="1" s="1"/>
  <c r="AB48" i="1"/>
  <c r="AA48" i="1"/>
  <c r="Y48" i="1"/>
  <c r="Z48" i="1" s="1"/>
  <c r="W48" i="1"/>
  <c r="U48" i="1"/>
  <c r="M48" i="1"/>
  <c r="S48" i="1" s="1"/>
  <c r="T48" i="1" s="1"/>
  <c r="G48" i="1"/>
  <c r="AA47" i="1"/>
  <c r="AB47" i="1" s="1"/>
  <c r="Z47" i="1"/>
  <c r="Y47" i="1"/>
  <c r="W47" i="1"/>
  <c r="U47" i="1"/>
  <c r="M47" i="1"/>
  <c r="S47" i="1" s="1"/>
  <c r="T47" i="1" s="1"/>
  <c r="G47" i="1"/>
  <c r="Q46" i="1"/>
  <c r="P46" i="1"/>
  <c r="O46" i="1"/>
  <c r="N46" i="1"/>
  <c r="L46" i="1"/>
  <c r="L38" i="1" s="1"/>
  <c r="K46" i="1"/>
  <c r="J46" i="1"/>
  <c r="I46" i="1"/>
  <c r="H46" i="1"/>
  <c r="H38" i="1" s="1"/>
  <c r="F46" i="1"/>
  <c r="D46" i="1"/>
  <c r="AA45" i="1"/>
  <c r="AB45" i="1" s="1"/>
  <c r="Y45" i="1"/>
  <c r="Y44" i="1" s="1"/>
  <c r="W45" i="1"/>
  <c r="U45" i="1"/>
  <c r="M45" i="1"/>
  <c r="R45" i="1" s="1"/>
  <c r="R44" i="1" s="1"/>
  <c r="G45" i="1"/>
  <c r="AA44" i="1"/>
  <c r="W44" i="1"/>
  <c r="Q44" i="1"/>
  <c r="P44" i="1"/>
  <c r="O44" i="1"/>
  <c r="N44" i="1"/>
  <c r="L44" i="1"/>
  <c r="K44" i="1"/>
  <c r="J44" i="1"/>
  <c r="I44" i="1"/>
  <c r="H44" i="1"/>
  <c r="G44" i="1"/>
  <c r="F44" i="1"/>
  <c r="D44" i="1"/>
  <c r="AA43" i="1"/>
  <c r="AB43" i="1" s="1"/>
  <c r="Y43" i="1"/>
  <c r="W43" i="1"/>
  <c r="U43" i="1"/>
  <c r="M43" i="1"/>
  <c r="S43" i="1" s="1"/>
  <c r="G43" i="1"/>
  <c r="AA42" i="1"/>
  <c r="Y42" i="1"/>
  <c r="Z42" i="1" s="1"/>
  <c r="W42" i="1"/>
  <c r="W41" i="1" s="1"/>
  <c r="U42" i="1"/>
  <c r="M42" i="1"/>
  <c r="S42" i="1" s="1"/>
  <c r="G42" i="1"/>
  <c r="R42" i="1" s="1"/>
  <c r="AA41" i="1"/>
  <c r="Y41" i="1"/>
  <c r="U41" i="1"/>
  <c r="Q41" i="1"/>
  <c r="Q38" i="1" s="1"/>
  <c r="P41" i="1"/>
  <c r="O41" i="1"/>
  <c r="N41" i="1"/>
  <c r="M41" i="1"/>
  <c r="L41" i="1"/>
  <c r="K41" i="1"/>
  <c r="J41" i="1"/>
  <c r="I41" i="1"/>
  <c r="I38" i="1" s="1"/>
  <c r="H41" i="1"/>
  <c r="G41" i="1"/>
  <c r="F41" i="1"/>
  <c r="D41" i="1"/>
  <c r="D38" i="1" s="1"/>
  <c r="N38" i="1"/>
  <c r="J38" i="1"/>
  <c r="AB33" i="1"/>
  <c r="AA33" i="1"/>
  <c r="Z33" i="1"/>
  <c r="Y33" i="1"/>
  <c r="W33" i="1"/>
  <c r="W32" i="1" s="1"/>
  <c r="U33" i="1"/>
  <c r="M33" i="1"/>
  <c r="S33" i="1" s="1"/>
  <c r="G33" i="1"/>
  <c r="G32" i="1" s="1"/>
  <c r="G31" i="1" s="1"/>
  <c r="AA32" i="1"/>
  <c r="AA31" i="1" s="1"/>
  <c r="Y32" i="1"/>
  <c r="Z32" i="1" s="1"/>
  <c r="U32" i="1"/>
  <c r="U31" i="1" s="1"/>
  <c r="Q32" i="1"/>
  <c r="P32" i="1"/>
  <c r="P31" i="1" s="1"/>
  <c r="O32" i="1"/>
  <c r="N32" i="1"/>
  <c r="N31" i="1" s="1"/>
  <c r="N30" i="1" s="1"/>
  <c r="L32" i="1"/>
  <c r="K32" i="1"/>
  <c r="J32" i="1"/>
  <c r="J31" i="1" s="1"/>
  <c r="J30" i="1" s="1"/>
  <c r="I32" i="1"/>
  <c r="H32" i="1"/>
  <c r="H31" i="1" s="1"/>
  <c r="F32" i="1"/>
  <c r="F31" i="1" s="1"/>
  <c r="F30" i="1" s="1"/>
  <c r="D32" i="1"/>
  <c r="D31" i="1" s="1"/>
  <c r="D30" i="1" s="1"/>
  <c r="Y31" i="1"/>
  <c r="Q31" i="1"/>
  <c r="Q30" i="1" s="1"/>
  <c r="O31" i="1"/>
  <c r="K31" i="1"/>
  <c r="I31" i="1"/>
  <c r="I30" i="1" s="1"/>
  <c r="Q28" i="1"/>
  <c r="O28" i="1"/>
  <c r="L28" i="1"/>
  <c r="I28" i="1"/>
  <c r="D28" i="1"/>
  <c r="AA27" i="1"/>
  <c r="Y27" i="1"/>
  <c r="W27" i="1"/>
  <c r="U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D27" i="1"/>
  <c r="Q25" i="1"/>
  <c r="O25" i="1"/>
  <c r="N25" i="1"/>
  <c r="L25" i="1"/>
  <c r="J25" i="1"/>
  <c r="H25" i="1"/>
  <c r="F25" i="1"/>
  <c r="Q24" i="1"/>
  <c r="B20" i="1"/>
  <c r="C20" i="1" s="1"/>
  <c r="D20" i="1" s="1"/>
  <c r="E20" i="1" s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Y20" i="1" s="1"/>
  <c r="Z20" i="1" s="1"/>
  <c r="AA20" i="1" s="1"/>
  <c r="AB20" i="1" s="1"/>
  <c r="AC20" i="1" s="1"/>
  <c r="W46" i="1" l="1"/>
  <c r="W38" i="1" s="1"/>
  <c r="T134" i="1"/>
  <c r="S133" i="1"/>
  <c r="R227" i="1"/>
  <c r="S227" i="1"/>
  <c r="S45" i="1"/>
  <c r="S44" i="1" s="1"/>
  <c r="T44" i="1" s="1"/>
  <c r="G46" i="1"/>
  <c r="F23" i="1"/>
  <c r="AA56" i="1"/>
  <c r="AB56" i="1" s="1"/>
  <c r="R59" i="1"/>
  <c r="S60" i="1"/>
  <c r="AA63" i="1"/>
  <c r="Z64" i="1"/>
  <c r="AA66" i="1"/>
  <c r="AB66" i="1" s="1"/>
  <c r="U78" i="1"/>
  <c r="Z108" i="1"/>
  <c r="Y107" i="1"/>
  <c r="Z107" i="1" s="1"/>
  <c r="AA107" i="1"/>
  <c r="AA78" i="1" s="1"/>
  <c r="AB114" i="1"/>
  <c r="Z136" i="1"/>
  <c r="Y135" i="1"/>
  <c r="Z135" i="1" s="1"/>
  <c r="J26" i="1"/>
  <c r="U138" i="1"/>
  <c r="R151" i="1"/>
  <c r="R155" i="1"/>
  <c r="AA224" i="1"/>
  <c r="S246" i="1"/>
  <c r="T246" i="1" s="1"/>
  <c r="M239" i="1"/>
  <c r="S261" i="1"/>
  <c r="T261" i="1" s="1"/>
  <c r="R261" i="1"/>
  <c r="R260" i="1" s="1"/>
  <c r="R256" i="1" s="1"/>
  <c r="M260" i="1"/>
  <c r="M256" i="1" s="1"/>
  <c r="N28" i="1"/>
  <c r="U263" i="1"/>
  <c r="R272" i="1"/>
  <c r="S284" i="1"/>
  <c r="R284" i="1"/>
  <c r="R288" i="1"/>
  <c r="P302" i="1"/>
  <c r="Y303" i="1"/>
  <c r="M55" i="1"/>
  <c r="S140" i="1"/>
  <c r="M138" i="1"/>
  <c r="R226" i="1"/>
  <c r="G224" i="1"/>
  <c r="G220" i="1" s="1"/>
  <c r="G251" i="1"/>
  <c r="G249" i="1" s="1"/>
  <c r="G248" i="1" s="1"/>
  <c r="G25" i="1" s="1"/>
  <c r="R252" i="1"/>
  <c r="R251" i="1" s="1"/>
  <c r="R249" i="1" s="1"/>
  <c r="R248" i="1" s="1"/>
  <c r="S264" i="1"/>
  <c r="M263" i="1"/>
  <c r="S280" i="1"/>
  <c r="R280" i="1"/>
  <c r="H30" i="1"/>
  <c r="H22" i="1" s="1"/>
  <c r="AB32" i="1"/>
  <c r="G38" i="1"/>
  <c r="K38" i="1"/>
  <c r="K30" i="1" s="1"/>
  <c r="O38" i="1"/>
  <c r="M44" i="1"/>
  <c r="AB44" i="1"/>
  <c r="K55" i="1"/>
  <c r="K23" i="1" s="1"/>
  <c r="O55" i="1"/>
  <c r="O23" i="1" s="1"/>
  <c r="R58" i="1"/>
  <c r="S59" i="1"/>
  <c r="R62" i="1"/>
  <c r="AB63" i="1"/>
  <c r="P55" i="1"/>
  <c r="P23" i="1" s="1"/>
  <c r="G63" i="1"/>
  <c r="G55" i="1" s="1"/>
  <c r="S65" i="1"/>
  <c r="M66" i="1"/>
  <c r="H24" i="1"/>
  <c r="I131" i="1"/>
  <c r="I26" i="1" s="1"/>
  <c r="Q131" i="1"/>
  <c r="Q26" i="1" s="1"/>
  <c r="R159" i="1"/>
  <c r="R179" i="1"/>
  <c r="Y224" i="1"/>
  <c r="Z240" i="1"/>
  <c r="Y239" i="1"/>
  <c r="Z239" i="1" s="1"/>
  <c r="Z251" i="1"/>
  <c r="Y249" i="1"/>
  <c r="R276" i="1"/>
  <c r="S350" i="1"/>
  <c r="M345" i="1"/>
  <c r="M344" i="1" s="1"/>
  <c r="Z66" i="1"/>
  <c r="S116" i="1"/>
  <c r="S107" i="1" s="1"/>
  <c r="R116" i="1"/>
  <c r="Y260" i="1"/>
  <c r="Z261" i="1"/>
  <c r="S616" i="1"/>
  <c r="M615" i="1"/>
  <c r="M32" i="1"/>
  <c r="M31" i="1" s="1"/>
  <c r="Z41" i="1"/>
  <c r="R43" i="1"/>
  <c r="P38" i="1"/>
  <c r="P30" i="1" s="1"/>
  <c r="P29" i="1" s="1"/>
  <c r="R48" i="1"/>
  <c r="R51" i="1"/>
  <c r="R57" i="1"/>
  <c r="S58" i="1"/>
  <c r="S56" i="1" s="1"/>
  <c r="T56" i="1" s="1"/>
  <c r="R61" i="1"/>
  <c r="S62" i="1"/>
  <c r="T62" i="1" s="1"/>
  <c r="R69" i="1"/>
  <c r="R66" i="1" s="1"/>
  <c r="AA70" i="1"/>
  <c r="AB70" i="1" s="1"/>
  <c r="M133" i="1"/>
  <c r="M131" i="1" s="1"/>
  <c r="M26" i="1" s="1"/>
  <c r="R140" i="1"/>
  <c r="R138" i="1" s="1"/>
  <c r="Y138" i="1"/>
  <c r="Z138" i="1" s="1"/>
  <c r="Z140" i="1"/>
  <c r="R163" i="1"/>
  <c r="R175" i="1"/>
  <c r="R203" i="1"/>
  <c r="S203" i="1"/>
  <c r="T203" i="1" s="1"/>
  <c r="Q205" i="1"/>
  <c r="Q204" i="1" s="1"/>
  <c r="Z218" i="1"/>
  <c r="Y217" i="1"/>
  <c r="Z217" i="1" s="1"/>
  <c r="W230" i="1"/>
  <c r="R264" i="1"/>
  <c r="R263" i="1" s="1"/>
  <c r="Y263" i="1"/>
  <c r="Z263" i="1" s="1"/>
  <c r="Z264" i="1"/>
  <c r="AA364" i="1"/>
  <c r="AB364" i="1" s="1"/>
  <c r="AB366" i="1"/>
  <c r="R397" i="1"/>
  <c r="G389" i="1"/>
  <c r="I78" i="1"/>
  <c r="I24" i="1" s="1"/>
  <c r="R90" i="1"/>
  <c r="M107" i="1"/>
  <c r="R122" i="1"/>
  <c r="R127" i="1"/>
  <c r="R126" i="1" s="1"/>
  <c r="R124" i="1" s="1"/>
  <c r="R123" i="1" s="1"/>
  <c r="R25" i="1" s="1"/>
  <c r="F131" i="1"/>
  <c r="F26" i="1" s="1"/>
  <c r="R191" i="1"/>
  <c r="R196" i="1"/>
  <c r="R202" i="1"/>
  <c r="K204" i="1"/>
  <c r="F205" i="1"/>
  <c r="F204" i="1" s="1"/>
  <c r="J205" i="1"/>
  <c r="J204" i="1" s="1"/>
  <c r="N205" i="1"/>
  <c r="R225" i="1"/>
  <c r="K230" i="1"/>
  <c r="U231" i="1"/>
  <c r="R244" i="1"/>
  <c r="AA260" i="1"/>
  <c r="AA263" i="1"/>
  <c r="AB263" i="1" s="1"/>
  <c r="S339" i="1"/>
  <c r="T339" i="1" s="1"/>
  <c r="Z340" i="1"/>
  <c r="Y339" i="1"/>
  <c r="Z339" i="1" s="1"/>
  <c r="P345" i="1"/>
  <c r="R354" i="1"/>
  <c r="S364" i="1"/>
  <c r="T364" i="1" s="1"/>
  <c r="T366" i="1"/>
  <c r="AA422" i="1"/>
  <c r="AB424" i="1"/>
  <c r="U521" i="1"/>
  <c r="Q569" i="1"/>
  <c r="I569" i="1"/>
  <c r="S591" i="1"/>
  <c r="T591" i="1" s="1"/>
  <c r="M590" i="1"/>
  <c r="M585" i="1" s="1"/>
  <c r="M70" i="1"/>
  <c r="F78" i="1"/>
  <c r="F24" i="1" s="1"/>
  <c r="D25" i="1"/>
  <c r="K131" i="1"/>
  <c r="K26" i="1" s="1"/>
  <c r="O131" i="1"/>
  <c r="O26" i="1" s="1"/>
  <c r="U135" i="1"/>
  <c r="U131" i="1" s="1"/>
  <c r="G138" i="1"/>
  <c r="U147" i="1"/>
  <c r="AA193" i="1"/>
  <c r="R195" i="1"/>
  <c r="R201" i="1"/>
  <c r="S202" i="1"/>
  <c r="O292" i="1"/>
  <c r="AA339" i="1"/>
  <c r="AB340" i="1"/>
  <c r="H344" i="1"/>
  <c r="L344" i="1"/>
  <c r="L24" i="1" s="1"/>
  <c r="AA345" i="1"/>
  <c r="AB346" i="1"/>
  <c r="W570" i="1"/>
  <c r="K78" i="1"/>
  <c r="R111" i="1"/>
  <c r="R107" i="1" s="1"/>
  <c r="R120" i="1"/>
  <c r="AB133" i="1"/>
  <c r="P26" i="1"/>
  <c r="R194" i="1"/>
  <c r="R198" i="1"/>
  <c r="R200" i="1"/>
  <c r="L205" i="1"/>
  <c r="L204" i="1" s="1"/>
  <c r="M224" i="1"/>
  <c r="M220" i="1" s="1"/>
  <c r="R228" i="1"/>
  <c r="S229" i="1"/>
  <c r="T229" i="1" s="1"/>
  <c r="R233" i="1"/>
  <c r="R235" i="1"/>
  <c r="AA239" i="1"/>
  <c r="AB239" i="1" s="1"/>
  <c r="R246" i="1"/>
  <c r="AA249" i="1"/>
  <c r="R266" i="1"/>
  <c r="I300" i="1"/>
  <c r="I293" i="1" s="1"/>
  <c r="I292" i="1" s="1"/>
  <c r="M300" i="1"/>
  <c r="M293" i="1" s="1"/>
  <c r="Q300" i="1"/>
  <c r="Q293" i="1" s="1"/>
  <c r="Q292" i="1" s="1"/>
  <c r="W305" i="1"/>
  <c r="G333" i="1"/>
  <c r="Z334" i="1"/>
  <c r="Y333" i="1"/>
  <c r="Z333" i="1" s="1"/>
  <c r="AB339" i="1"/>
  <c r="U339" i="1"/>
  <c r="U332" i="1" s="1"/>
  <c r="U23" i="1" s="1"/>
  <c r="R350" i="1"/>
  <c r="R345" i="1" s="1"/>
  <c r="R358" i="1"/>
  <c r="G364" i="1"/>
  <c r="R365" i="1"/>
  <c r="R364" i="1" s="1"/>
  <c r="G422" i="1"/>
  <c r="G418" i="1" s="1"/>
  <c r="R423" i="1"/>
  <c r="R422" i="1" s="1"/>
  <c r="R418" i="1" s="1"/>
  <c r="D332" i="1"/>
  <c r="D292" i="1" s="1"/>
  <c r="G345" i="1"/>
  <c r="U389" i="1"/>
  <c r="U344" i="1" s="1"/>
  <c r="R403" i="1"/>
  <c r="R389" i="1" s="1"/>
  <c r="R407" i="1"/>
  <c r="M422" i="1"/>
  <c r="M418" i="1" s="1"/>
  <c r="F503" i="1"/>
  <c r="Z526" i="1"/>
  <c r="Y522" i="1"/>
  <c r="R543" i="1"/>
  <c r="Z543" i="1"/>
  <c r="Y540" i="1"/>
  <c r="AB585" i="1"/>
  <c r="Y597" i="1"/>
  <c r="Y593" i="1" s="1"/>
  <c r="Z598" i="1"/>
  <c r="K344" i="1"/>
  <c r="K292" i="1" s="1"/>
  <c r="O344" i="1"/>
  <c r="O24" i="1" s="1"/>
  <c r="P389" i="1"/>
  <c r="S526" i="1"/>
  <c r="T526" i="1" s="1"/>
  <c r="M522" i="1"/>
  <c r="S543" i="1"/>
  <c r="M540" i="1"/>
  <c r="M536" i="1" s="1"/>
  <c r="AA563" i="1"/>
  <c r="AB563" i="1" s="1"/>
  <c r="AB565" i="1"/>
  <c r="G569" i="1"/>
  <c r="F570" i="1"/>
  <c r="AB590" i="1"/>
  <c r="L585" i="1"/>
  <c r="R590" i="1"/>
  <c r="R585" i="1" s="1"/>
  <c r="R346" i="1"/>
  <c r="R362" i="1"/>
  <c r="Y390" i="1"/>
  <c r="R405" i="1"/>
  <c r="R409" i="1"/>
  <c r="AA522" i="1"/>
  <c r="AB524" i="1"/>
  <c r="M521" i="1"/>
  <c r="AA540" i="1"/>
  <c r="AB541" i="1"/>
  <c r="R591" i="1"/>
  <c r="Z597" i="1"/>
  <c r="K593" i="1"/>
  <c r="K569" i="1" s="1"/>
  <c r="R616" i="1"/>
  <c r="AB617" i="1"/>
  <c r="AA615" i="1"/>
  <c r="AB615" i="1" s="1"/>
  <c r="R462" i="1"/>
  <c r="R465" i="1"/>
  <c r="R491" i="1"/>
  <c r="R495" i="1"/>
  <c r="R496" i="1"/>
  <c r="N503" i="1"/>
  <c r="L504" i="1"/>
  <c r="R524" i="1"/>
  <c r="R528" i="1"/>
  <c r="G540" i="1"/>
  <c r="G536" i="1" s="1"/>
  <c r="H555" i="1"/>
  <c r="H26" i="1" s="1"/>
  <c r="P555" i="1"/>
  <c r="R583" i="1"/>
  <c r="R582" i="1" s="1"/>
  <c r="R577" i="1" s="1"/>
  <c r="R619" i="1"/>
  <c r="K504" i="1"/>
  <c r="K503" i="1" s="1"/>
  <c r="O504" i="1"/>
  <c r="O503" i="1" s="1"/>
  <c r="O569" i="1"/>
  <c r="R618" i="1"/>
  <c r="S619" i="1"/>
  <c r="T619" i="1" s="1"/>
  <c r="R456" i="1"/>
  <c r="R460" i="1"/>
  <c r="S464" i="1"/>
  <c r="R487" i="1"/>
  <c r="R488" i="1"/>
  <c r="R498" i="1"/>
  <c r="N521" i="1"/>
  <c r="N23" i="1" s="1"/>
  <c r="R526" i="1"/>
  <c r="Q521" i="1"/>
  <c r="Q23" i="1" s="1"/>
  <c r="Y533" i="1"/>
  <c r="Z533" i="1" s="1"/>
  <c r="R541" i="1"/>
  <c r="R540" i="1" s="1"/>
  <c r="R536" i="1" s="1"/>
  <c r="W555" i="1"/>
  <c r="M563" i="1"/>
  <c r="H570" i="1"/>
  <c r="H569" i="1" s="1"/>
  <c r="L570" i="1"/>
  <c r="L569" i="1" s="1"/>
  <c r="P570" i="1"/>
  <c r="P569" i="1" s="1"/>
  <c r="J569" i="1"/>
  <c r="N569" i="1"/>
  <c r="R617" i="1"/>
  <c r="S618" i="1"/>
  <c r="T618" i="1" s="1"/>
  <c r="T42" i="1"/>
  <c r="S41" i="1"/>
  <c r="T67" i="1"/>
  <c r="S66" i="1"/>
  <c r="T69" i="1"/>
  <c r="G30" i="1"/>
  <c r="T50" i="1"/>
  <c r="S46" i="1"/>
  <c r="T52" i="1"/>
  <c r="M23" i="1"/>
  <c r="T81" i="1"/>
  <c r="T83" i="1"/>
  <c r="T85" i="1"/>
  <c r="T87" i="1"/>
  <c r="T89" i="1"/>
  <c r="T95" i="1"/>
  <c r="T97" i="1"/>
  <c r="T99" i="1"/>
  <c r="T101" i="1"/>
  <c r="T103" i="1"/>
  <c r="T105" i="1"/>
  <c r="T71" i="1"/>
  <c r="T75" i="1"/>
  <c r="D22" i="1"/>
  <c r="O30" i="1"/>
  <c r="J22" i="1"/>
  <c r="J29" i="1"/>
  <c r="N22" i="1"/>
  <c r="N29" i="1"/>
  <c r="S32" i="1"/>
  <c r="T33" i="1"/>
  <c r="T43" i="1"/>
  <c r="T68" i="1"/>
  <c r="T74" i="1"/>
  <c r="T76" i="1"/>
  <c r="T73" i="1"/>
  <c r="I22" i="1"/>
  <c r="I21" i="1" s="1"/>
  <c r="I29" i="1"/>
  <c r="Q29" i="1"/>
  <c r="F22" i="1"/>
  <c r="R41" i="1"/>
  <c r="T51" i="1"/>
  <c r="T53" i="1"/>
  <c r="T82" i="1"/>
  <c r="T84" i="1"/>
  <c r="T86" i="1"/>
  <c r="T88" i="1"/>
  <c r="T94" i="1"/>
  <c r="T96" i="1"/>
  <c r="T98" i="1"/>
  <c r="T100" i="1"/>
  <c r="T102" i="1"/>
  <c r="T104" i="1"/>
  <c r="T106" i="1"/>
  <c r="G78" i="1"/>
  <c r="U126" i="1"/>
  <c r="Y147" i="1"/>
  <c r="S232" i="1"/>
  <c r="M231" i="1"/>
  <c r="M230" i="1" s="1"/>
  <c r="U305" i="1"/>
  <c r="AA308" i="1"/>
  <c r="AB309" i="1"/>
  <c r="AB310" i="1"/>
  <c r="AB311" i="1"/>
  <c r="AB312" i="1"/>
  <c r="AB318" i="1"/>
  <c r="L31" i="1"/>
  <c r="L30" i="1" s="1"/>
  <c r="Z31" i="1"/>
  <c r="Y38" i="1"/>
  <c r="AB41" i="1"/>
  <c r="AB42" i="1"/>
  <c r="Z44" i="1"/>
  <c r="Z45" i="1"/>
  <c r="M46" i="1"/>
  <c r="M38" i="1" s="1"/>
  <c r="M30" i="1" s="1"/>
  <c r="U46" i="1"/>
  <c r="AA46" i="1"/>
  <c r="AA38" i="1" s="1"/>
  <c r="AA30" i="1" s="1"/>
  <c r="AB49" i="1"/>
  <c r="AB50" i="1"/>
  <c r="AB51" i="1"/>
  <c r="Y55" i="1"/>
  <c r="Z56" i="1"/>
  <c r="T57" i="1"/>
  <c r="Z57" i="1"/>
  <c r="T58" i="1"/>
  <c r="Z58" i="1"/>
  <c r="T59" i="1"/>
  <c r="Z59" i="1"/>
  <c r="T60" i="1"/>
  <c r="Z60" i="1"/>
  <c r="T61" i="1"/>
  <c r="Z61" i="1"/>
  <c r="Z62" i="1"/>
  <c r="W66" i="1"/>
  <c r="AB67" i="1"/>
  <c r="Z70" i="1"/>
  <c r="R71" i="1"/>
  <c r="S72" i="1"/>
  <c r="R73" i="1"/>
  <c r="R75" i="1"/>
  <c r="S80" i="1"/>
  <c r="R81" i="1"/>
  <c r="R83" i="1"/>
  <c r="R85" i="1"/>
  <c r="R87" i="1"/>
  <c r="R89" i="1"/>
  <c r="S90" i="1"/>
  <c r="S93" i="1"/>
  <c r="R94" i="1"/>
  <c r="R96" i="1"/>
  <c r="R98" i="1"/>
  <c r="R100" i="1"/>
  <c r="R102" i="1"/>
  <c r="R104" i="1"/>
  <c r="R106" i="1"/>
  <c r="W107" i="1"/>
  <c r="T109" i="1"/>
  <c r="T113" i="1"/>
  <c r="T114" i="1"/>
  <c r="T133" i="1"/>
  <c r="G135" i="1"/>
  <c r="D131" i="1"/>
  <c r="D26" i="1" s="1"/>
  <c r="R137" i="1"/>
  <c r="R135" i="1" s="1"/>
  <c r="T140" i="1"/>
  <c r="T144" i="1"/>
  <c r="T148" i="1"/>
  <c r="S147" i="1"/>
  <c r="M147" i="1"/>
  <c r="T193" i="1"/>
  <c r="AB193" i="1"/>
  <c r="T195" i="1"/>
  <c r="AB195" i="1"/>
  <c r="T197" i="1"/>
  <c r="AB197" i="1"/>
  <c r="T236" i="1"/>
  <c r="AB236" i="1"/>
  <c r="T139" i="1"/>
  <c r="S138" i="1"/>
  <c r="T143" i="1"/>
  <c r="Z318" i="1"/>
  <c r="U44" i="1"/>
  <c r="R47" i="1"/>
  <c r="H55" i="1"/>
  <c r="H23" i="1" s="1"/>
  <c r="L55" i="1"/>
  <c r="R64" i="1"/>
  <c r="R63" i="1" s="1"/>
  <c r="Y79" i="1"/>
  <c r="M92" i="1"/>
  <c r="M78" i="1" s="1"/>
  <c r="M24" i="1" s="1"/>
  <c r="Y92" i="1"/>
  <c r="T112" i="1"/>
  <c r="T115" i="1"/>
  <c r="T137" i="1"/>
  <c r="AB137" i="1"/>
  <c r="W138" i="1"/>
  <c r="T141" i="1"/>
  <c r="T145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N204" i="1"/>
  <c r="Y308" i="1"/>
  <c r="AB126" i="1"/>
  <c r="AA124" i="1"/>
  <c r="AB135" i="1"/>
  <c r="AA131" i="1"/>
  <c r="AB232" i="1"/>
  <c r="AA231" i="1"/>
  <c r="AB313" i="1"/>
  <c r="T315" i="1"/>
  <c r="S308" i="1"/>
  <c r="R33" i="1"/>
  <c r="R32" i="1" s="1"/>
  <c r="R31" i="1" s="1"/>
  <c r="W31" i="1"/>
  <c r="Y46" i="1"/>
  <c r="AA55" i="1"/>
  <c r="R72" i="1"/>
  <c r="R74" i="1"/>
  <c r="R76" i="1"/>
  <c r="S77" i="1"/>
  <c r="AB79" i="1"/>
  <c r="R80" i="1"/>
  <c r="R82" i="1"/>
  <c r="R84" i="1"/>
  <c r="R86" i="1"/>
  <c r="R88" i="1"/>
  <c r="R95" i="1"/>
  <c r="R92" i="1" s="1"/>
  <c r="R97" i="1"/>
  <c r="R99" i="1"/>
  <c r="R101" i="1"/>
  <c r="R103" i="1"/>
  <c r="R105" i="1"/>
  <c r="G107" i="1"/>
  <c r="T117" i="1"/>
  <c r="W123" i="1"/>
  <c r="S127" i="1"/>
  <c r="M126" i="1"/>
  <c r="M124" i="1" s="1"/>
  <c r="M123" i="1" s="1"/>
  <c r="M25" i="1" s="1"/>
  <c r="G133" i="1"/>
  <c r="R134" i="1"/>
  <c r="R133" i="1" s="1"/>
  <c r="T136" i="1"/>
  <c r="S135" i="1"/>
  <c r="AB136" i="1"/>
  <c r="T142" i="1"/>
  <c r="W147" i="1"/>
  <c r="T191" i="1"/>
  <c r="AB191" i="1"/>
  <c r="AA147" i="1"/>
  <c r="T202" i="1"/>
  <c r="AB202" i="1"/>
  <c r="U230" i="1"/>
  <c r="W249" i="1"/>
  <c r="T336" i="1"/>
  <c r="AB336" i="1"/>
  <c r="G147" i="1"/>
  <c r="D204" i="1"/>
  <c r="R218" i="1"/>
  <c r="R217" i="1" s="1"/>
  <c r="R212" i="1" s="1"/>
  <c r="R205" i="1" s="1"/>
  <c r="R224" i="1"/>
  <c r="R220" i="1" s="1"/>
  <c r="R234" i="1"/>
  <c r="T235" i="1"/>
  <c r="AB235" i="1"/>
  <c r="G239" i="1"/>
  <c r="G230" i="1" s="1"/>
  <c r="G204" i="1" s="1"/>
  <c r="R240" i="1"/>
  <c r="T252" i="1"/>
  <c r="S251" i="1"/>
  <c r="W260" i="1"/>
  <c r="H292" i="1"/>
  <c r="AB303" i="1"/>
  <c r="G308" i="1"/>
  <c r="R308" i="1"/>
  <c r="T318" i="1"/>
  <c r="Z320" i="1"/>
  <c r="AB320" i="1"/>
  <c r="T394" i="1"/>
  <c r="Z431" i="1"/>
  <c r="T440" i="1"/>
  <c r="T448" i="1"/>
  <c r="O204" i="1"/>
  <c r="H205" i="1"/>
  <c r="H204" i="1" s="1"/>
  <c r="P205" i="1"/>
  <c r="P204" i="1" s="1"/>
  <c r="T218" i="1"/>
  <c r="S217" i="1"/>
  <c r="AB218" i="1"/>
  <c r="Y220" i="1"/>
  <c r="Z224" i="1"/>
  <c r="Z225" i="1"/>
  <c r="Z226" i="1"/>
  <c r="Z227" i="1"/>
  <c r="Z228" i="1"/>
  <c r="Z229" i="1"/>
  <c r="T234" i="1"/>
  <c r="AB234" i="1"/>
  <c r="S239" i="1"/>
  <c r="G263" i="1"/>
  <c r="R303" i="1"/>
  <c r="R302" i="1" s="1"/>
  <c r="R300" i="1" s="1"/>
  <c r="R293" i="1" s="1"/>
  <c r="G302" i="1"/>
  <c r="P305" i="1"/>
  <c r="Y307" i="1"/>
  <c r="T320" i="1"/>
  <c r="T322" i="1"/>
  <c r="AB322" i="1"/>
  <c r="T351" i="1"/>
  <c r="T355" i="1"/>
  <c r="T359" i="1"/>
  <c r="Z391" i="1"/>
  <c r="Y389" i="1"/>
  <c r="Y126" i="1"/>
  <c r="Y131" i="1"/>
  <c r="R192" i="1"/>
  <c r="Z192" i="1"/>
  <c r="I204" i="1"/>
  <c r="M217" i="1"/>
  <c r="M212" i="1" s="1"/>
  <c r="M205" i="1" s="1"/>
  <c r="AA217" i="1"/>
  <c r="R232" i="1"/>
  <c r="T233" i="1"/>
  <c r="AB233" i="1"/>
  <c r="R236" i="1"/>
  <c r="T240" i="1"/>
  <c r="T241" i="1"/>
  <c r="T242" i="1"/>
  <c r="T264" i="1"/>
  <c r="S263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U308" i="1"/>
  <c r="T390" i="1"/>
  <c r="S389" i="1"/>
  <c r="W302" i="1"/>
  <c r="P308" i="1"/>
  <c r="T327" i="1"/>
  <c r="R334" i="1"/>
  <c r="T335" i="1"/>
  <c r="AB335" i="1"/>
  <c r="J344" i="1"/>
  <c r="J24" i="1" s="1"/>
  <c r="N344" i="1"/>
  <c r="N24" i="1" s="1"/>
  <c r="T352" i="1"/>
  <c r="T356" i="1"/>
  <c r="T360" i="1"/>
  <c r="Z392" i="1"/>
  <c r="Z395" i="1"/>
  <c r="W389" i="1"/>
  <c r="Y418" i="1"/>
  <c r="Z422" i="1"/>
  <c r="T438" i="1"/>
  <c r="T446" i="1"/>
  <c r="T454" i="1"/>
  <c r="AB324" i="1"/>
  <c r="T334" i="1"/>
  <c r="S333" i="1"/>
  <c r="AB334" i="1"/>
  <c r="Z346" i="1"/>
  <c r="Y345" i="1"/>
  <c r="Z347" i="1"/>
  <c r="Z348" i="1"/>
  <c r="T349" i="1"/>
  <c r="S345" i="1"/>
  <c r="T353" i="1"/>
  <c r="T357" i="1"/>
  <c r="T361" i="1"/>
  <c r="Z365" i="1"/>
  <c r="Y364" i="1"/>
  <c r="Z366" i="1"/>
  <c r="Z367" i="1"/>
  <c r="Z368" i="1"/>
  <c r="Z369" i="1"/>
  <c r="Z370" i="1"/>
  <c r="Z371" i="1"/>
  <c r="Z372" i="1"/>
  <c r="Z373" i="1"/>
  <c r="Z374" i="1"/>
  <c r="Z375" i="1"/>
  <c r="Z376" i="1"/>
  <c r="Z377" i="1"/>
  <c r="Z378" i="1"/>
  <c r="Z379" i="1"/>
  <c r="Z380" i="1"/>
  <c r="Z381" i="1"/>
  <c r="Z382" i="1"/>
  <c r="Z383" i="1"/>
  <c r="Z384" i="1"/>
  <c r="Z385" i="1"/>
  <c r="Z386" i="1"/>
  <c r="Z387" i="1"/>
  <c r="Z388" i="1"/>
  <c r="Z393" i="1"/>
  <c r="R428" i="1"/>
  <c r="G426" i="1"/>
  <c r="T436" i="1"/>
  <c r="T444" i="1"/>
  <c r="T452" i="1"/>
  <c r="W205" i="1"/>
  <c r="Y212" i="1"/>
  <c r="T302" i="1"/>
  <c r="W308" i="1"/>
  <c r="M333" i="1"/>
  <c r="M332" i="1" s="1"/>
  <c r="M292" i="1" s="1"/>
  <c r="AA333" i="1"/>
  <c r="R336" i="1"/>
  <c r="G339" i="1"/>
  <c r="G332" i="1" s="1"/>
  <c r="R340" i="1"/>
  <c r="R339" i="1" s="1"/>
  <c r="W345" i="1"/>
  <c r="T350" i="1"/>
  <c r="T354" i="1"/>
  <c r="T358" i="1"/>
  <c r="T362" i="1"/>
  <c r="Z390" i="1"/>
  <c r="Z394" i="1"/>
  <c r="Z424" i="1"/>
  <c r="AB432" i="1"/>
  <c r="T442" i="1"/>
  <c r="T450" i="1"/>
  <c r="S476" i="1"/>
  <c r="R476" i="1"/>
  <c r="AB476" i="1"/>
  <c r="S422" i="1"/>
  <c r="U426" i="1"/>
  <c r="AB431" i="1"/>
  <c r="Z435" i="1"/>
  <c r="Z437" i="1"/>
  <c r="Z439" i="1"/>
  <c r="Z441" i="1"/>
  <c r="Z443" i="1"/>
  <c r="Z445" i="1"/>
  <c r="Z447" i="1"/>
  <c r="Z449" i="1"/>
  <c r="Z451" i="1"/>
  <c r="Z453" i="1"/>
  <c r="Z455" i="1"/>
  <c r="S480" i="1"/>
  <c r="R480" i="1"/>
  <c r="AB480" i="1"/>
  <c r="T399" i="1"/>
  <c r="T400" i="1"/>
  <c r="T401" i="1"/>
  <c r="Z423" i="1"/>
  <c r="T427" i="1"/>
  <c r="Y429" i="1"/>
  <c r="P426" i="1"/>
  <c r="P28" i="1" s="1"/>
  <c r="AB430" i="1"/>
  <c r="T455" i="1"/>
  <c r="T464" i="1"/>
  <c r="AB464" i="1"/>
  <c r="S468" i="1"/>
  <c r="R468" i="1"/>
  <c r="M426" i="1"/>
  <c r="AB468" i="1"/>
  <c r="W426" i="1"/>
  <c r="T496" i="1"/>
  <c r="R517" i="1"/>
  <c r="G516" i="1"/>
  <c r="G511" i="1" s="1"/>
  <c r="G504" i="1" s="1"/>
  <c r="W511" i="1"/>
  <c r="AB394" i="1"/>
  <c r="AB396" i="1"/>
  <c r="Z398" i="1"/>
  <c r="AA426" i="1"/>
  <c r="AB428" i="1"/>
  <c r="AB429" i="1"/>
  <c r="AB433" i="1"/>
  <c r="Z436" i="1"/>
  <c r="Z438" i="1"/>
  <c r="Z440" i="1"/>
  <c r="Z442" i="1"/>
  <c r="Z444" i="1"/>
  <c r="Z446" i="1"/>
  <c r="Z448" i="1"/>
  <c r="Z450" i="1"/>
  <c r="Z452" i="1"/>
  <c r="Z454" i="1"/>
  <c r="S472" i="1"/>
  <c r="R472" i="1"/>
  <c r="AB472" i="1"/>
  <c r="AB485" i="1"/>
  <c r="T457" i="1"/>
  <c r="T459" i="1"/>
  <c r="T461" i="1"/>
  <c r="S467" i="1"/>
  <c r="R467" i="1"/>
  <c r="AB467" i="1"/>
  <c r="S471" i="1"/>
  <c r="R471" i="1"/>
  <c r="AB471" i="1"/>
  <c r="S475" i="1"/>
  <c r="R475" i="1"/>
  <c r="AB475" i="1"/>
  <c r="S479" i="1"/>
  <c r="R479" i="1"/>
  <c r="AB479" i="1"/>
  <c r="S483" i="1"/>
  <c r="R483" i="1"/>
  <c r="AB483" i="1"/>
  <c r="S465" i="1"/>
  <c r="AB465" i="1"/>
  <c r="S466" i="1"/>
  <c r="R466" i="1"/>
  <c r="AB466" i="1"/>
  <c r="S470" i="1"/>
  <c r="R470" i="1"/>
  <c r="AB470" i="1"/>
  <c r="S474" i="1"/>
  <c r="R474" i="1"/>
  <c r="AB474" i="1"/>
  <c r="S478" i="1"/>
  <c r="R478" i="1"/>
  <c r="AB478" i="1"/>
  <c r="S482" i="1"/>
  <c r="R482" i="1"/>
  <c r="AB482" i="1"/>
  <c r="AB484" i="1"/>
  <c r="AB486" i="1"/>
  <c r="T492" i="1"/>
  <c r="T499" i="1"/>
  <c r="G522" i="1"/>
  <c r="R523" i="1"/>
  <c r="R522" i="1" s="1"/>
  <c r="S469" i="1"/>
  <c r="R469" i="1"/>
  <c r="AB469" i="1"/>
  <c r="S473" i="1"/>
  <c r="R473" i="1"/>
  <c r="AB473" i="1"/>
  <c r="S477" i="1"/>
  <c r="R477" i="1"/>
  <c r="AB477" i="1"/>
  <c r="S481" i="1"/>
  <c r="R481" i="1"/>
  <c r="AB481" i="1"/>
  <c r="T488" i="1"/>
  <c r="W540" i="1"/>
  <c r="U548" i="1"/>
  <c r="W563" i="1"/>
  <c r="T489" i="1"/>
  <c r="S518" i="1"/>
  <c r="M516" i="1"/>
  <c r="M511" i="1" s="1"/>
  <c r="R518" i="1"/>
  <c r="AB522" i="1"/>
  <c r="L521" i="1"/>
  <c r="H503" i="1"/>
  <c r="P503" i="1"/>
  <c r="M504" i="1"/>
  <c r="Q504" i="1"/>
  <c r="Q503" i="1" s="1"/>
  <c r="AB517" i="1"/>
  <c r="AA516" i="1"/>
  <c r="U516" i="1"/>
  <c r="G533" i="1"/>
  <c r="R534" i="1"/>
  <c r="R533" i="1" s="1"/>
  <c r="Z555" i="1"/>
  <c r="T484" i="1"/>
  <c r="T485" i="1"/>
  <c r="T486" i="1"/>
  <c r="T487" i="1"/>
  <c r="T495" i="1"/>
  <c r="T501" i="1"/>
  <c r="Y511" i="1"/>
  <c r="S533" i="1"/>
  <c r="Y504" i="1"/>
  <c r="AA533" i="1"/>
  <c r="T541" i="1"/>
  <c r="S540" i="1"/>
  <c r="T542" i="1"/>
  <c r="T543" i="1"/>
  <c r="T544" i="1"/>
  <c r="T545" i="1"/>
  <c r="T546" i="1"/>
  <c r="T547" i="1"/>
  <c r="AA555" i="1"/>
  <c r="T568" i="1"/>
  <c r="U597" i="1"/>
  <c r="AB598" i="1"/>
  <c r="AA597" i="1"/>
  <c r="Z619" i="1"/>
  <c r="G560" i="1"/>
  <c r="G555" i="1" s="1"/>
  <c r="R561" i="1"/>
  <c r="R560" i="1" s="1"/>
  <c r="R555" i="1" s="1"/>
  <c r="G563" i="1"/>
  <c r="R565" i="1"/>
  <c r="R563" i="1" s="1"/>
  <c r="F569" i="1"/>
  <c r="Z618" i="1"/>
  <c r="W521" i="1"/>
  <c r="AB560" i="1"/>
  <c r="L555" i="1"/>
  <c r="L26" i="1" s="1"/>
  <c r="S560" i="1"/>
  <c r="S563" i="1"/>
  <c r="Z593" i="1"/>
  <c r="T601" i="1"/>
  <c r="AB601" i="1"/>
  <c r="Z617" i="1"/>
  <c r="Y615" i="1"/>
  <c r="S583" i="1"/>
  <c r="M582" i="1"/>
  <c r="M577" i="1" s="1"/>
  <c r="M570" i="1" s="1"/>
  <c r="M569" i="1" s="1"/>
  <c r="M597" i="1"/>
  <c r="M593" i="1" s="1"/>
  <c r="R599" i="1"/>
  <c r="T600" i="1"/>
  <c r="U602" i="1"/>
  <c r="AA577" i="1"/>
  <c r="AB582" i="1"/>
  <c r="U582" i="1"/>
  <c r="T588" i="1"/>
  <c r="S587" i="1"/>
  <c r="R597" i="1"/>
  <c r="R593" i="1" s="1"/>
  <c r="T599" i="1"/>
  <c r="AB600" i="1"/>
  <c r="R570" i="1"/>
  <c r="W585" i="1"/>
  <c r="T592" i="1"/>
  <c r="T598" i="1"/>
  <c r="S597" i="1"/>
  <c r="AB599" i="1"/>
  <c r="R601" i="1"/>
  <c r="T616" i="1"/>
  <c r="S615" i="1"/>
  <c r="Z585" i="1"/>
  <c r="Z587" i="1"/>
  <c r="Z588" i="1"/>
  <c r="Z590" i="1"/>
  <c r="Z591" i="1"/>
  <c r="Z592" i="1"/>
  <c r="R344" i="1" l="1"/>
  <c r="H21" i="1"/>
  <c r="K22" i="1"/>
  <c r="K29" i="1"/>
  <c r="R516" i="1"/>
  <c r="R511" i="1" s="1"/>
  <c r="R504" i="1" s="1"/>
  <c r="Y230" i="1"/>
  <c r="S260" i="1"/>
  <c r="T260" i="1" s="1"/>
  <c r="T116" i="1"/>
  <c r="R46" i="1"/>
  <c r="T45" i="1"/>
  <c r="D21" i="1"/>
  <c r="AA536" i="1"/>
  <c r="AB536" i="1" s="1"/>
  <c r="AB540" i="1"/>
  <c r="G344" i="1"/>
  <c r="G24" i="1" s="1"/>
  <c r="AB107" i="1"/>
  <c r="AB422" i="1"/>
  <c r="AA418" i="1"/>
  <c r="AB418" i="1" s="1"/>
  <c r="P344" i="1"/>
  <c r="P24" i="1" s="1"/>
  <c r="D23" i="1"/>
  <c r="R615" i="1"/>
  <c r="AA248" i="1"/>
  <c r="AB248" i="1" s="1"/>
  <c r="AB249" i="1"/>
  <c r="S590" i="1"/>
  <c r="S585" i="1" s="1"/>
  <c r="S522" i="1"/>
  <c r="Y332" i="1"/>
  <c r="M204" i="1"/>
  <c r="R147" i="1"/>
  <c r="F29" i="1"/>
  <c r="Z522" i="1"/>
  <c r="Y521" i="1"/>
  <c r="Z521" i="1" s="1"/>
  <c r="K24" i="1"/>
  <c r="Y256" i="1"/>
  <c r="Z256" i="1" s="1"/>
  <c r="Z260" i="1"/>
  <c r="Z249" i="1"/>
  <c r="Y248" i="1"/>
  <c r="Z248" i="1" s="1"/>
  <c r="L292" i="1"/>
  <c r="AB224" i="1"/>
  <c r="AA220" i="1"/>
  <c r="AB220" i="1" s="1"/>
  <c r="M503" i="1"/>
  <c r="G521" i="1"/>
  <c r="G23" i="1"/>
  <c r="R239" i="1"/>
  <c r="L23" i="1"/>
  <c r="G131" i="1"/>
  <c r="G26" i="1" s="1"/>
  <c r="F21" i="1"/>
  <c r="Z540" i="1"/>
  <c r="Y536" i="1"/>
  <c r="Z536" i="1" s="1"/>
  <c r="AA344" i="1"/>
  <c r="AB344" i="1" s="1"/>
  <c r="AB345" i="1"/>
  <c r="AB260" i="1"/>
  <c r="AA256" i="1"/>
  <c r="AB256" i="1" s="1"/>
  <c r="R56" i="1"/>
  <c r="T65" i="1"/>
  <c r="S63" i="1"/>
  <c r="T63" i="1" s="1"/>
  <c r="T227" i="1"/>
  <c r="S224" i="1"/>
  <c r="M22" i="1"/>
  <c r="M29" i="1"/>
  <c r="R28" i="1"/>
  <c r="T533" i="1"/>
  <c r="L503" i="1"/>
  <c r="T477" i="1"/>
  <c r="T469" i="1"/>
  <c r="Z230" i="1"/>
  <c r="T345" i="1"/>
  <c r="S344" i="1"/>
  <c r="T333" i="1"/>
  <c r="S332" i="1"/>
  <c r="Z418" i="1"/>
  <c r="T239" i="1"/>
  <c r="W28" i="1"/>
  <c r="T232" i="1"/>
  <c r="S231" i="1"/>
  <c r="U26" i="1"/>
  <c r="AB38" i="1"/>
  <c r="J21" i="1"/>
  <c r="T615" i="1"/>
  <c r="R569" i="1"/>
  <c r="T587" i="1"/>
  <c r="T583" i="1"/>
  <c r="S582" i="1"/>
  <c r="AB555" i="1"/>
  <c r="W536" i="1"/>
  <c r="R521" i="1"/>
  <c r="R503" i="1" s="1"/>
  <c r="T465" i="1"/>
  <c r="Z429" i="1"/>
  <c r="Y426" i="1"/>
  <c r="W344" i="1"/>
  <c r="AB333" i="1"/>
  <c r="AA332" i="1"/>
  <c r="Z212" i="1"/>
  <c r="R333" i="1"/>
  <c r="R332" i="1" s="1"/>
  <c r="R231" i="1"/>
  <c r="R230" i="1" s="1"/>
  <c r="R204" i="1" s="1"/>
  <c r="AB217" i="1"/>
  <c r="AA212" i="1"/>
  <c r="Z131" i="1"/>
  <c r="Y26" i="1"/>
  <c r="Y305" i="1"/>
  <c r="Z220" i="1"/>
  <c r="T217" i="1"/>
  <c r="S212" i="1"/>
  <c r="T251" i="1"/>
  <c r="S249" i="1"/>
  <c r="N292" i="1"/>
  <c r="R131" i="1"/>
  <c r="R26" i="1" s="1"/>
  <c r="AB55" i="1"/>
  <c r="T107" i="1"/>
  <c r="Y205" i="1"/>
  <c r="Z79" i="1"/>
  <c r="Y78" i="1"/>
  <c r="T138" i="1"/>
  <c r="T93" i="1"/>
  <c r="S92" i="1"/>
  <c r="T80" i="1"/>
  <c r="S79" i="1"/>
  <c r="Y23" i="1"/>
  <c r="Z55" i="1"/>
  <c r="U300" i="1"/>
  <c r="R38" i="1"/>
  <c r="R30" i="1" s="1"/>
  <c r="AB31" i="1"/>
  <c r="T41" i="1"/>
  <c r="S38" i="1"/>
  <c r="H29" i="1"/>
  <c r="U577" i="1"/>
  <c r="T563" i="1"/>
  <c r="T481" i="1"/>
  <c r="T472" i="1"/>
  <c r="W256" i="1"/>
  <c r="AB78" i="1"/>
  <c r="Z38" i="1"/>
  <c r="T597" i="1"/>
  <c r="S593" i="1"/>
  <c r="S555" i="1"/>
  <c r="T560" i="1"/>
  <c r="AA593" i="1"/>
  <c r="AB597" i="1"/>
  <c r="U593" i="1"/>
  <c r="S536" i="1"/>
  <c r="T540" i="1"/>
  <c r="AB533" i="1"/>
  <c r="AA521" i="1"/>
  <c r="U511" i="1"/>
  <c r="T482" i="1"/>
  <c r="T478" i="1"/>
  <c r="T474" i="1"/>
  <c r="T470" i="1"/>
  <c r="T466" i="1"/>
  <c r="T483" i="1"/>
  <c r="T479" i="1"/>
  <c r="T475" i="1"/>
  <c r="T471" i="1"/>
  <c r="T467" i="1"/>
  <c r="G503" i="1"/>
  <c r="AB426" i="1"/>
  <c r="Z332" i="1"/>
  <c r="S418" i="1"/>
  <c r="T422" i="1"/>
  <c r="R426" i="1"/>
  <c r="W300" i="1"/>
  <c r="S256" i="1"/>
  <c r="Y124" i="1"/>
  <c r="G300" i="1"/>
  <c r="G293" i="1" s="1"/>
  <c r="G292" i="1" s="1"/>
  <c r="W248" i="1"/>
  <c r="W204" i="1" s="1"/>
  <c r="T135" i="1"/>
  <c r="S131" i="1"/>
  <c r="T77" i="1"/>
  <c r="Z46" i="1"/>
  <c r="AA123" i="1"/>
  <c r="AB124" i="1"/>
  <c r="W131" i="1"/>
  <c r="M28" i="1"/>
  <c r="W78" i="1"/>
  <c r="T90" i="1"/>
  <c r="L29" i="1"/>
  <c r="L22" i="1"/>
  <c r="L21" i="1" s="1"/>
  <c r="U204" i="1"/>
  <c r="U124" i="1"/>
  <c r="U38" i="1"/>
  <c r="Q22" i="1"/>
  <c r="Q21" i="1" s="1"/>
  <c r="N21" i="1"/>
  <c r="O29" i="1"/>
  <c r="O22" i="1"/>
  <c r="O21" i="1" s="1"/>
  <c r="G29" i="1"/>
  <c r="G22" i="1"/>
  <c r="T66" i="1"/>
  <c r="AA511" i="1"/>
  <c r="AB516" i="1"/>
  <c r="T473" i="1"/>
  <c r="U28" i="1"/>
  <c r="J292" i="1"/>
  <c r="G28" i="1"/>
  <c r="T127" i="1"/>
  <c r="S126" i="1"/>
  <c r="AB30" i="1"/>
  <c r="AA29" i="1"/>
  <c r="AB231" i="1"/>
  <c r="AA230" i="1"/>
  <c r="T72" i="1"/>
  <c r="S70" i="1"/>
  <c r="T46" i="1"/>
  <c r="W569" i="1"/>
  <c r="AB577" i="1"/>
  <c r="AA570" i="1"/>
  <c r="Z615" i="1"/>
  <c r="Y569" i="1"/>
  <c r="Y503" i="1"/>
  <c r="T522" i="1"/>
  <c r="S521" i="1"/>
  <c r="T518" i="1"/>
  <c r="S516" i="1"/>
  <c r="W504" i="1"/>
  <c r="T468" i="1"/>
  <c r="T480" i="1"/>
  <c r="T476" i="1"/>
  <c r="Z364" i="1"/>
  <c r="Z345" i="1"/>
  <c r="Y344" i="1"/>
  <c r="T389" i="1"/>
  <c r="T263" i="1"/>
  <c r="Z389" i="1"/>
  <c r="P300" i="1"/>
  <c r="P293" i="1" s="1"/>
  <c r="P292" i="1" s="1"/>
  <c r="R292" i="1"/>
  <c r="S426" i="1"/>
  <c r="AB147" i="1"/>
  <c r="AA28" i="1"/>
  <c r="R79" i="1"/>
  <c r="R78" i="1" s="1"/>
  <c r="R24" i="1" s="1"/>
  <c r="W30" i="1"/>
  <c r="S300" i="1"/>
  <c r="T308" i="1"/>
  <c r="AB131" i="1"/>
  <c r="Z308" i="1"/>
  <c r="Z92" i="1"/>
  <c r="T147" i="1"/>
  <c r="S28" i="1"/>
  <c r="R70" i="1"/>
  <c r="R55" i="1" s="1"/>
  <c r="R23" i="1" s="1"/>
  <c r="W55" i="1"/>
  <c r="AB46" i="1"/>
  <c r="Y30" i="1"/>
  <c r="AB308" i="1"/>
  <c r="AA300" i="1"/>
  <c r="Z147" i="1"/>
  <c r="Y28" i="1"/>
  <c r="S31" i="1"/>
  <c r="T32" i="1"/>
  <c r="D29" i="1"/>
  <c r="P22" i="1"/>
  <c r="P21" i="1" s="1"/>
  <c r="T590" i="1" l="1"/>
  <c r="K21" i="1"/>
  <c r="AA26" i="1"/>
  <c r="T224" i="1"/>
  <c r="S220" i="1"/>
  <c r="T220" i="1" s="1"/>
  <c r="R22" i="1"/>
  <c r="R21" i="1" s="1"/>
  <c r="R29" i="1"/>
  <c r="AB28" i="1"/>
  <c r="Z344" i="1"/>
  <c r="T521" i="1"/>
  <c r="S124" i="1"/>
  <c r="T126" i="1"/>
  <c r="Y123" i="1"/>
  <c r="T418" i="1"/>
  <c r="Z26" i="1"/>
  <c r="T344" i="1"/>
  <c r="W23" i="1"/>
  <c r="S511" i="1"/>
  <c r="T516" i="1"/>
  <c r="T70" i="1"/>
  <c r="S55" i="1"/>
  <c r="AB511" i="1"/>
  <c r="AA504" i="1"/>
  <c r="G21" i="1"/>
  <c r="U123" i="1"/>
  <c r="AA25" i="1"/>
  <c r="AB123" i="1"/>
  <c r="S26" i="1"/>
  <c r="T131" i="1"/>
  <c r="W293" i="1"/>
  <c r="AB521" i="1"/>
  <c r="T555" i="1"/>
  <c r="U293" i="1"/>
  <c r="Z205" i="1"/>
  <c r="Y204" i="1"/>
  <c r="AA23" i="1"/>
  <c r="T332" i="1"/>
  <c r="T28" i="1"/>
  <c r="T300" i="1"/>
  <c r="S293" i="1"/>
  <c r="AB230" i="1"/>
  <c r="T256" i="1"/>
  <c r="T38" i="1"/>
  <c r="T31" i="1"/>
  <c r="S30" i="1"/>
  <c r="Z30" i="1"/>
  <c r="W22" i="1"/>
  <c r="W29" i="1"/>
  <c r="AB570" i="1"/>
  <c r="AA569" i="1"/>
  <c r="T536" i="1"/>
  <c r="AB593" i="1"/>
  <c r="U570" i="1"/>
  <c r="T92" i="1"/>
  <c r="AB332" i="1"/>
  <c r="S577" i="1"/>
  <c r="T582" i="1"/>
  <c r="M21" i="1"/>
  <c r="Z28" i="1"/>
  <c r="AA24" i="1"/>
  <c r="Z23" i="1"/>
  <c r="T585" i="1"/>
  <c r="AA293" i="1"/>
  <c r="AB300" i="1"/>
  <c r="AB26" i="1"/>
  <c r="T426" i="1"/>
  <c r="W503" i="1"/>
  <c r="Z503" i="1"/>
  <c r="Z569" i="1"/>
  <c r="AB29" i="1"/>
  <c r="U30" i="1"/>
  <c r="W24" i="1"/>
  <c r="W26" i="1"/>
  <c r="U24" i="1"/>
  <c r="U504" i="1"/>
  <c r="T593" i="1"/>
  <c r="T79" i="1"/>
  <c r="S78" i="1"/>
  <c r="Y24" i="1"/>
  <c r="Z78" i="1"/>
  <c r="W25" i="1"/>
  <c r="T249" i="1"/>
  <c r="S248" i="1"/>
  <c r="T212" i="1"/>
  <c r="S205" i="1"/>
  <c r="Y300" i="1"/>
  <c r="AB212" i="1"/>
  <c r="AA205" i="1"/>
  <c r="Z426" i="1"/>
  <c r="T231" i="1"/>
  <c r="S230" i="1"/>
  <c r="Y25" i="1" l="1"/>
  <c r="Z300" i="1"/>
  <c r="Y293" i="1"/>
  <c r="U29" i="1"/>
  <c r="U22" i="1"/>
  <c r="AB293" i="1"/>
  <c r="AA292" i="1"/>
  <c r="U569" i="1"/>
  <c r="Y29" i="1"/>
  <c r="T30" i="1"/>
  <c r="AB23" i="1"/>
  <c r="AB25" i="1"/>
  <c r="S23" i="1"/>
  <c r="T55" i="1"/>
  <c r="T511" i="1"/>
  <c r="S504" i="1"/>
  <c r="S22" i="1" s="1"/>
  <c r="T230" i="1"/>
  <c r="U503" i="1"/>
  <c r="AB24" i="1"/>
  <c r="T293" i="1"/>
  <c r="S292" i="1"/>
  <c r="U292" i="1"/>
  <c r="T26" i="1"/>
  <c r="AB504" i="1"/>
  <c r="AA503" i="1"/>
  <c r="S123" i="1"/>
  <c r="S29" i="1" s="1"/>
  <c r="T124" i="1"/>
  <c r="W21" i="1"/>
  <c r="AB205" i="1"/>
  <c r="AA204" i="1"/>
  <c r="AA22" i="1"/>
  <c r="S24" i="1"/>
  <c r="T78" i="1"/>
  <c r="T205" i="1"/>
  <c r="S204" i="1"/>
  <c r="T248" i="1"/>
  <c r="Z24" i="1"/>
  <c r="S570" i="1"/>
  <c r="T577" i="1"/>
  <c r="AB569" i="1"/>
  <c r="Z204" i="1"/>
  <c r="W292" i="1"/>
  <c r="U25" i="1"/>
  <c r="T29" i="1" l="1"/>
  <c r="T22" i="1"/>
  <c r="T292" i="1"/>
  <c r="AB204" i="1"/>
  <c r="AB503" i="1"/>
  <c r="T23" i="1"/>
  <c r="AB292" i="1"/>
  <c r="Z293" i="1"/>
  <c r="Y292" i="1"/>
  <c r="Y22" i="1"/>
  <c r="T204" i="1"/>
  <c r="Z29" i="1"/>
  <c r="Z25" i="1"/>
  <c r="T570" i="1"/>
  <c r="S569" i="1"/>
  <c r="T504" i="1"/>
  <c r="S503" i="1"/>
  <c r="U21" i="1"/>
  <c r="T24" i="1"/>
  <c r="T123" i="1"/>
  <c r="S25" i="1"/>
  <c r="AB22" i="1"/>
  <c r="AA21" i="1"/>
  <c r="AB21" i="1" l="1"/>
  <c r="T569" i="1"/>
  <c r="Z22" i="1"/>
  <c r="Y21" i="1"/>
  <c r="T503" i="1"/>
  <c r="Z292" i="1"/>
  <c r="T25" i="1"/>
  <c r="S21" i="1"/>
  <c r="Z21" i="1" l="1"/>
  <c r="T21" i="1"/>
</calcChain>
</file>

<file path=xl/sharedStrings.xml><?xml version="1.0" encoding="utf-8"?>
<sst xmlns="http://schemas.openxmlformats.org/spreadsheetml/2006/main" count="3271" uniqueCount="1100">
  <si>
    <t>Приложение  № 1</t>
  </si>
  <si>
    <t>к приказу Минэнерго России</t>
  </si>
  <si>
    <t>от «___» ___ 2017 г. №______</t>
  </si>
  <si>
    <t>Форма 1. Отчет об исполнении плана финансирования капитальных вложений по инвестиционным проектам</t>
  </si>
  <si>
    <t>за 2019 год</t>
  </si>
  <si>
    <t>Отчет  о реализации инвестиционной программы  акционерного общества "Дальневосточная генерирующая компания"</t>
  </si>
  <si>
    <t xml:space="preserve">                          полное наименование субъекта электроэнергетики</t>
  </si>
  <si>
    <t>Год формирования информации: 2020 год</t>
  </si>
  <si>
    <t>Утвержденные плановые значения показателей приведены в соответствии с  приказом Минэнерго России от 12.12.2019 № 23@</t>
  </si>
  <si>
    <t xml:space="preserve">                      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</si>
  <si>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</si>
  <si>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</si>
  <si>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</si>
  <si>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</si>
  <si>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 рублей (с НДС)</t>
  </si>
  <si>
    <t xml:space="preserve">Фактический объем финансирования на 01.01.2019 года, млн рублей 
(с НДС) </t>
  </si>
  <si>
    <t xml:space="preserve">Остаток финансирования капитальных вложений 
на 01.01.2019 года в прогнозных ценах соответствующих лет,  млн рублей (с НДС) </t>
  </si>
  <si>
    <t>Финансирование капитальных вложений 2019 года, млн рублей (с НДС)</t>
  </si>
  <si>
    <t xml:space="preserve">Остаток финансирования капитальных вложений 
на 01.01.2020 года в прогнозных ценах соответствующих лет,  млн рублей 
(с НДС) </t>
  </si>
  <si>
    <t>Отклонение от плана финансирования 2019 года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</si>
  <si>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</si>
  <si>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</si>
  <si>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</si>
  <si>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</si>
  <si>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</si>
  <si>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</si>
  <si>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</si>
  <si>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</si>
  <si>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</si>
  <si>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 рублей (с НДС)</t>
  </si>
  <si>
    <t>%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</si>
  <si>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</si>
  <si>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</si>
  <si>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</si>
  <si>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</si>
  <si>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</si>
  <si>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</si>
  <si>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</si>
  <si>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</si>
  <si>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</si>
  <si>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</si>
  <si>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</si>
  <si>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</si>
  <si>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</si>
  <si>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</si>
  <si>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</si>
  <si>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</si>
  <si>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</si>
  <si>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</si>
  <si>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</si>
  <si>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</si>
  <si>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</si>
  <si>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</si>
  <si>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</si>
  <si>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</si>
  <si>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</si>
  <si>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</si>
  <si>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</si>
  <si>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</si>
  <si>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</si>
  <si>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</si>
  <si>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</si>
  <si>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</si>
  <si>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</si>
  <si>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</si>
  <si>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</si>
  <si>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</si>
  <si>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</si>
  <si>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</si>
  <si>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</si>
  <si>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</si>
  <si>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</si>
  <si>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</si>
  <si>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</si>
  <si>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</si>
  <si>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</si>
  <si>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</si>
  <si>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</si>
  <si>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</si>
  <si>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- 26,31 Гкал/ч)</t>
  </si>
  <si>
    <t>F_505-ХТСКх-31тп</t>
  </si>
  <si>
    <t>Изменение сроков  реализации проекта по результатам корректировки проектно-сметной документации и результатам экспертизы сметной документации №0009-НЭП-СД-18 от 23.07.2018.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</si>
  <si>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</si>
  <si>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</si>
  <si>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</si>
  <si>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</si>
  <si>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</si>
  <si>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</si>
  <si>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Уточнение источника финансирвоания затрат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</si>
  <si>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</si>
  <si>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</si>
  <si>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</si>
  <si>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</si>
  <si>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</si>
  <si>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</si>
  <si>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</si>
  <si>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</si>
  <si>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Строительство ПНС-324 (450 Гкал/час) ХТС</t>
  </si>
  <si>
    <t>F_505-ХТСКх-20тп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</si>
  <si>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</si>
  <si>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</si>
  <si>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</si>
  <si>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</si>
  <si>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</si>
  <si>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</si>
  <si>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</si>
  <si>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</si>
  <si>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</si>
  <si>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</si>
  <si>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</si>
  <si>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</si>
  <si>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Реконструкция градирни № 5 Хабаровской ТЭЦ-1</t>
  </si>
  <si>
    <t>H_505-ХГ-122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</si>
  <si>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</si>
  <si>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</si>
  <si>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</si>
  <si>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</si>
  <si>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1.2.2</t>
  </si>
  <si>
    <t>Реконструкция котельных всего, в том числе: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</si>
  <si>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</si>
  <si>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</si>
  <si>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</si>
  <si>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</si>
  <si>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</si>
  <si>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</si>
  <si>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</si>
  <si>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</si>
  <si>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</si>
  <si>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</si>
  <si>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Реконструкция тепловой изоляции вывода III очереди КТЭЦ-2  (ППУ с покрывным слоем ТИАЛ-ЛЦ).(СП КТС)</t>
  </si>
  <si>
    <t>F_505-ХТСКх-26-2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</si>
  <si>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</si>
  <si>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</si>
  <si>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</si>
  <si>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</si>
  <si>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</si>
  <si>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</si>
  <si>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 xml:space="preserve">Реконструкция дамбы золоотвала №2, секция 1 "Хабаровской ТЭЦ-3" </t>
  </si>
  <si>
    <t>J_505-ХГ-138</t>
  </si>
  <si>
    <t>По факту отнесения прочих затрат</t>
  </si>
  <si>
    <t>Реконструкция системы сброса сточных вод золоотвала Комсомольской ТЭЦ-2</t>
  </si>
  <si>
    <t>I_505-ХГ-90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</si>
  <si>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</si>
  <si>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</si>
  <si>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</si>
  <si>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</si>
  <si>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</si>
  <si>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</si>
  <si>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</si>
  <si>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</si>
  <si>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</si>
  <si>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</si>
  <si>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10 БКЗ-210-140 Хабаровской ТЭЦ-1</t>
  </si>
  <si>
    <t>H_505-ХГ-65</t>
  </si>
  <si>
    <t>Модернизация турбоагрегата ст. № 8 Т-100/130 Хабаровской ТЭЦ-1</t>
  </si>
  <si>
    <t>I_505-ХГ-119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</si>
  <si>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</si>
  <si>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</si>
  <si>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</si>
  <si>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</si>
  <si>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</si>
  <si>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</si>
  <si>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</si>
  <si>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</si>
  <si>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</si>
  <si>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</si>
  <si>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</si>
  <si>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</si>
  <si>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</si>
  <si>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</si>
  <si>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Досрочное погашение кредиторской задолженности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</si>
  <si>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</si>
  <si>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</si>
  <si>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</si>
  <si>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</si>
  <si>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</si>
  <si>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</si>
  <si>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</si>
  <si>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</si>
  <si>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</si>
  <si>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</si>
  <si>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№12 г. Комсомольск-на-Амуре.(СП КТС)</t>
  </si>
  <si>
    <t>H_505-ХТСКх-9-40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</si>
  <si>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</si>
  <si>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</si>
  <si>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</si>
  <si>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</si>
  <si>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Финансирование материалов по результатам заключенных договоров</t>
  </si>
  <si>
    <t>Техперевооружение теплофикационного вывода Комсомольской ТЭЦ-2.(СП КТС)</t>
  </si>
  <si>
    <t>H_505-ХТСКх-9-44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</si>
  <si>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</si>
  <si>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</si>
  <si>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</si>
  <si>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</si>
  <si>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</si>
  <si>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</si>
  <si>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</si>
  <si>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</si>
  <si>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</si>
  <si>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</si>
  <si>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Техперевооружение тепломагистрали№21 г. Хабаровск. СП ХТС</t>
  </si>
  <si>
    <t>H_505-ХТСКх-10-22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</si>
  <si>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</si>
  <si>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</si>
  <si>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</si>
  <si>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</si>
  <si>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</si>
  <si>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</si>
  <si>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</si>
  <si>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</si>
  <si>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</si>
  <si>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</si>
  <si>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</si>
  <si>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</si>
  <si>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</si>
  <si>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</si>
  <si>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Замена измерительных трансформаторов тока на ХТЭЦ-3, КТЭЦ-1, КТЭЦ-2, КТЭЦ-3, МГРЭС</t>
  </si>
  <si>
    <t>F_505-ХГ-34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</si>
  <si>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</si>
  <si>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</si>
  <si>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</si>
  <si>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</si>
  <si>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</si>
  <si>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</si>
  <si>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</si>
  <si>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</si>
  <si>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</si>
  <si>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</si>
  <si>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</si>
  <si>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</si>
  <si>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Замена трансформатора ТДЦ-125000/110 на трансформатор ТДЦ-160000/110 ХТЭЦ-1, 1 шт.</t>
  </si>
  <si>
    <t>K_505-ХГ-147</t>
  </si>
  <si>
    <t>Новый проект.Приобретение оборудования вызвно необходимостью обеспечения производственного процесса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</si>
  <si>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</si>
  <si>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</si>
  <si>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дымовой трубы СП Хабаровская ТЭЦ-2</t>
  </si>
  <si>
    <t>F_505-ХТСКх-32</t>
  </si>
  <si>
    <t>Монтаж частотного привода на подпиточные насосы теплосети Хабаровской ТЭЦ-2</t>
  </si>
  <si>
    <t>H_505-ХТСКх-37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</si>
  <si>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</si>
  <si>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</si>
  <si>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</si>
  <si>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</si>
  <si>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</si>
  <si>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</si>
  <si>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</si>
  <si>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</si>
  <si>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</si>
  <si>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</si>
  <si>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</si>
  <si>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</si>
  <si>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</si>
  <si>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</si>
  <si>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</si>
  <si>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</si>
  <si>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</si>
  <si>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</si>
  <si>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</si>
  <si>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</si>
  <si>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</si>
  <si>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</si>
  <si>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 xml:space="preserve">Строительство котельной для отопления поселения "Рабочий поселок Майский" СП Майской ГРЭС, 16  Гкал/ч (18.56 МВт). 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</si>
  <si>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</si>
  <si>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</si>
  <si>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</si>
  <si>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</si>
  <si>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</si>
  <si>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</si>
  <si>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</si>
  <si>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</si>
  <si>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</si>
  <si>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</si>
  <si>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</si>
  <si>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</si>
  <si>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</si>
  <si>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</si>
  <si>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</si>
  <si>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</si>
  <si>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</si>
  <si>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(S=9121,15 м2)</t>
  </si>
  <si>
    <t>I_505-ХГ-130</t>
  </si>
  <si>
    <t>Строительство золоотвала КЦ №2 (ургал) СП Хабаровская ТЭЦ-2, (емкость - 126 тыс. м3).</t>
  </si>
  <si>
    <t>F_505-ХТСКх-28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</si>
  <si>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</si>
  <si>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</si>
  <si>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</si>
  <si>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</si>
  <si>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</si>
  <si>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</si>
  <si>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</si>
  <si>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</si>
  <si>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</si>
  <si>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</si>
  <si>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Покупка автобуса ПАЗ-32054-60 (утепленный) либо аналог вместимостью 42 человека, 1 шт. для АТЭЦ</t>
  </si>
  <si>
    <t>I_505-ХГ-45-267</t>
  </si>
  <si>
    <t>Изменени стоимости на основании заключенного договора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</si>
  <si>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</si>
  <si>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</si>
  <si>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</si>
  <si>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</si>
  <si>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</si>
  <si>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</si>
  <si>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</si>
  <si>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</si>
  <si>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</si>
  <si>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</si>
  <si>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</si>
  <si>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</si>
  <si>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</si>
  <si>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</si>
  <si>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установки для очистки турбинного масла ОТМ-250, СП Николаевская ТЭЦ, кол-во 2 шт.</t>
  </si>
  <si>
    <t>H_505-ХГ-45-140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</si>
  <si>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</si>
  <si>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</si>
  <si>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</si>
  <si>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</si>
  <si>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</si>
  <si>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</si>
  <si>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</si>
  <si>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</si>
  <si>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</si>
  <si>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</si>
  <si>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</si>
  <si>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</si>
  <si>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</si>
  <si>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</si>
  <si>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</si>
  <si>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</si>
  <si>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</si>
  <si>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</si>
  <si>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</si>
  <si>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</si>
  <si>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</si>
  <si>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</si>
  <si>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</si>
  <si>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</si>
  <si>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</si>
  <si>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</si>
  <si>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</si>
  <si>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</si>
  <si>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</si>
  <si>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</si>
  <si>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</si>
  <si>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</si>
  <si>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</si>
  <si>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</si>
  <si>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</si>
  <si>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</si>
  <si>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</si>
  <si>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</si>
  <si>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</si>
  <si>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</si>
  <si>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</si>
  <si>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</si>
  <si>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</si>
  <si>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</si>
  <si>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 установки для очистки турбинного масла ОТМ-250, СП Амурская ТЭЦ, кол-во 2 шт.</t>
  </si>
  <si>
    <t>J_505-ХГ-45-310</t>
  </si>
  <si>
    <t>Покупка измерителя параметров микроклимата "Метеоскоп-М" СП Хабаровская ТЭЦ-1, кол-во 1 шт.</t>
  </si>
  <si>
    <t>J_505-ХГ-45-307</t>
  </si>
  <si>
    <t>Новый проект. Оборудование  приобретено для нужд химической лаборатории станции</t>
  </si>
  <si>
    <t>Покупка метеостанции многофункциональной Davis 6152CEU-VantageСП Николаевская ТЭЦ, кол-во 2 шт.</t>
  </si>
  <si>
    <t>J_505-ХГ-45-308</t>
  </si>
  <si>
    <t>Новый проект. Оборудование  приобретено с целью исполнения предписания ДУ Ростехнадзора № П-А71-515 от 24.05.2018</t>
  </si>
  <si>
    <t>Покупка установки леспожарной ранцевой  "Ангара" СП Николаевская ТЭЦ, кол-во 1 шт.</t>
  </si>
  <si>
    <t>J_505-ХГ-45-309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</si>
  <si>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</si>
  <si>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</si>
  <si>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</si>
  <si>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</si>
  <si>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 сервера,  СП ХТЭЦ-2 кол-во  2 шт.</t>
  </si>
  <si>
    <t>F_505-ХТСКх-34-5</t>
  </si>
  <si>
    <t>Покупка  автомобиля УАЗ Патриот ХТС, 2 шт., КТС-1 шт</t>
  </si>
  <si>
    <t>F_505-ХТСКх-34-10</t>
  </si>
  <si>
    <t>Покупка  автомобиля УАЗ-39094 КТС, 3 шт.,ХТС-3 шт, ХТЭЦ-2 - 1 шт</t>
  </si>
  <si>
    <t>F_505-ХТСКх-34-11</t>
  </si>
  <si>
    <t>Покупка экскаватора ХИТАЧИ, СП КТС кол-во  2шт.</t>
  </si>
  <si>
    <t>H_505-ХТСКх-34-20</t>
  </si>
  <si>
    <t>Покупка робота-тренажера "Гоша" КТС, 1 шт.</t>
  </si>
  <si>
    <t>H_505-ХТСКх-34-21</t>
  </si>
  <si>
    <t>Покупка вычислительного узла (2019 г. - 5 шт., 2021 г. - 4 шт. ), Исполнительный аппарат АО "ДГК"</t>
  </si>
  <si>
    <t>H_505-ИА-1-11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</si>
  <si>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</si>
  <si>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</si>
  <si>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</si>
  <si>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</si>
  <si>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</si>
  <si>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</si>
  <si>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ядра магистральной сети (2019 г. - 1 шт.), Исполнительный аппарат АО "ДГК"</t>
  </si>
  <si>
    <t>H_505-ИА-1-43</t>
  </si>
  <si>
    <t>Покупка презентационного проектора, Исполнительный аппарат АО "ДГК" кол-во 1 шт.</t>
  </si>
  <si>
    <t>J_505-ИА-1-59</t>
  </si>
  <si>
    <t>Покупка офисной мебели (кресло руководителя - 2 шт., стулья - 16 шт.) ИА АО "ДГК"</t>
  </si>
  <si>
    <t>I_505-ИА-1-56</t>
  </si>
  <si>
    <t>Покупка кофемашины, Исполнительный аппарат АО "ДГК" кол-во 1 шт</t>
  </si>
  <si>
    <t>K_505-ИА-1-67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</si>
  <si>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</si>
  <si>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</si>
  <si>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Включены затраты по договору с патентным поверенным от 07.04.2017 № 444/23-17 .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</si>
  <si>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</si>
  <si>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</si>
  <si>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</si>
  <si>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</si>
  <si>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Включены затраты по договору с патентным поверенным от 07.04.2017 № 444/23-17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</si>
  <si>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</si>
  <si>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</si>
  <si>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</si>
  <si>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</si>
  <si>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</si>
  <si>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</si>
  <si>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</si>
  <si>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</si>
  <si>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</si>
  <si>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</si>
  <si>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</si>
  <si>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</si>
  <si>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</si>
  <si>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</si>
  <si>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</si>
  <si>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</si>
  <si>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</si>
  <si>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</si>
  <si>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</si>
  <si>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2.1.4</t>
  </si>
  <si>
    <t>2.2</t>
  </si>
  <si>
    <t>2.2.1</t>
  </si>
  <si>
    <t>2.2.2</t>
  </si>
  <si>
    <t>2.2.3</t>
  </si>
  <si>
    <t>2.2.4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</si>
  <si>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</si>
  <si>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</si>
  <si>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</si>
  <si>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</si>
  <si>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</si>
  <si>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</si>
  <si>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</si>
  <si>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</si>
  <si>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</si>
  <si>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</si>
  <si>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2.3</t>
  </si>
  <si>
    <t>2.3.1</t>
  </si>
  <si>
    <t>Монтаж шумоглушителей к/а №1,2,3,4 БТЭЦ</t>
  </si>
  <si>
    <t>F_505-АГ-5</t>
  </si>
  <si>
    <t>Модернизация электрофильтра  КА ст. № 4 БТЭЦ</t>
  </si>
  <si>
    <t>F_505-АГ-16</t>
  </si>
  <si>
    <t>Изменение объемов капитальных вложений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</si>
  <si>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</si>
  <si>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</si>
  <si>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Модернизация котлоагрегата ст. №4 .БТЭЦ</t>
  </si>
  <si>
    <t>I_505-АГ-59</t>
  </si>
  <si>
    <t>Модернизация узлов турбоагрегата и/с ст №3 БТЭЦ</t>
  </si>
  <si>
    <t>H_505-АГ-34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</si>
  <si>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</si>
  <si>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</si>
  <si>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</si>
  <si>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</si>
  <si>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</si>
  <si>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</si>
  <si>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</si>
  <si>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</si>
  <si>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</si>
  <si>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Замена выключателей МКП-110 на ВЭБ-110 РГРЭС, 2 шт.</t>
  </si>
  <si>
    <t>F_505-АГ-13</t>
  </si>
  <si>
    <t>Монтаж  весов  конвейерных АКВС-1 РГРЭС (1 шт)</t>
  </si>
  <si>
    <t>I_505-АГ-60</t>
  </si>
  <si>
    <t>Установка зарезонансного балансировочного станка ВМ-3000 «Диамех2000» СП БТЭЦ</t>
  </si>
  <si>
    <t>I_505-АГ-61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</si>
  <si>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</si>
  <si>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</si>
  <si>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</si>
  <si>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</si>
  <si>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2.4</t>
  </si>
  <si>
    <t>2.4.1</t>
  </si>
  <si>
    <t>г. Благовещенск</t>
  </si>
  <si>
    <t>2.4.1.1</t>
  </si>
  <si>
    <t>2.4.1.2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</si>
  <si>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</si>
  <si>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</si>
  <si>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Влияние фактически сложившейся КЗ на 01.01.2019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</si>
  <si>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</si>
  <si>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</si>
  <si>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</si>
  <si>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</si>
  <si>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</si>
  <si>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</si>
  <si>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</si>
  <si>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</si>
  <si>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</si>
  <si>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</si>
  <si>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</si>
  <si>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</si>
  <si>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 xml:space="preserve">Покупка МФУ монохромное, СП БТЭЦ кол-во  26 шт. </t>
  </si>
  <si>
    <t>F_505-АГ-27-1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</si>
  <si>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</si>
  <si>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</si>
  <si>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</si>
  <si>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</si>
  <si>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</si>
  <si>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</si>
  <si>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</si>
  <si>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</si>
  <si>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</si>
  <si>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</si>
  <si>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</si>
  <si>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</si>
  <si>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Покупка автобус среднего класса на 50(30) п/м ПАЗ-4234-04 РГРЭС 1 шт.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</si>
  <si>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</si>
  <si>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</si>
  <si>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</si>
  <si>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</si>
  <si>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</si>
  <si>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</si>
  <si>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</si>
  <si>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</si>
  <si>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</si>
  <si>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</si>
  <si>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</si>
  <si>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</si>
  <si>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</si>
  <si>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</si>
  <si>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</si>
  <si>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</si>
  <si>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</si>
  <si>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</si>
  <si>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</si>
  <si>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</si>
  <si>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</si>
  <si>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</si>
  <si>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</si>
  <si>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</si>
  <si>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</si>
  <si>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</si>
  <si>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</si>
  <si>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</si>
  <si>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</si>
  <si>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</si>
  <si>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</si>
  <si>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</si>
  <si>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</si>
  <si>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</si>
  <si>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</si>
  <si>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</si>
  <si>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</si>
  <si>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инвенторов DC/AC - 220/220В-3000ВА, БТЭЦ (2 шт)</t>
  </si>
  <si>
    <t>J_505-АГ-27-195</t>
  </si>
  <si>
    <t>Покупка Виброизмеритель КВАРЦ-2 СП БТЭЦ (1 шт)</t>
  </si>
  <si>
    <t>I_505-АГ-27-119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</si>
  <si>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</si>
  <si>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</si>
  <si>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</si>
  <si>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</si>
  <si>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</si>
  <si>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</si>
  <si>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</si>
  <si>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</si>
  <si>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</si>
  <si>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</si>
  <si>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</si>
  <si>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</si>
  <si>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</si>
  <si>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</si>
  <si>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3.1.3.3</t>
  </si>
  <si>
    <t>3.1.3.4</t>
  </si>
  <si>
    <t xml:space="preserve">Расширение котельной "Северная" с установкой котла КВГМ-100. (СП ПТС) </t>
  </si>
  <si>
    <t>F_505-ПГт-1тп</t>
  </si>
  <si>
    <t>Модернизация АБ № 1 КЦ № 1 в г. Владивостоке, V = 3000м3 (СП ПТС)</t>
  </si>
  <si>
    <t>H_505-ПГт-31тп</t>
  </si>
  <si>
    <t>3.1.3.5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</si>
  <si>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</si>
  <si>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</si>
  <si>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</si>
  <si>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</si>
  <si>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</si>
  <si>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</si>
  <si>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</si>
  <si>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</si>
  <si>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</si>
  <si>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</si>
  <si>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</si>
  <si>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</si>
  <si>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</si>
  <si>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</si>
  <si>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</si>
  <si>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</si>
  <si>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</si>
  <si>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</si>
  <si>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</si>
  <si>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</si>
  <si>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</si>
  <si>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</si>
  <si>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</si>
  <si>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</si>
  <si>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</si>
  <si>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</si>
  <si>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</si>
  <si>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</si>
  <si>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</si>
  <si>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</si>
  <si>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</si>
  <si>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</si>
  <si>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</si>
  <si>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</si>
  <si>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</si>
  <si>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</si>
  <si>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</si>
  <si>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</si>
  <si>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</si>
  <si>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</si>
  <si>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</si>
  <si>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</si>
  <si>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теплотрассы УТ1229 до УТ1230 ул.Вилкова - ул.Калинина Дн 720х9 L=524 пм</t>
  </si>
  <si>
    <t>I_505-ПГт-116тп</t>
  </si>
  <si>
    <t>3.1.4</t>
  </si>
  <si>
    <t>3.2</t>
  </si>
  <si>
    <t>3.2.1</t>
  </si>
  <si>
    <t>Реконструкция системы общего первичного регулирования частоты бл. 200 (ПримГРЭС)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</si>
  <si>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</si>
  <si>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</si>
  <si>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</si>
  <si>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</si>
  <si>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</si>
  <si>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3.2.2</t>
  </si>
  <si>
    <t>3.2.3</t>
  </si>
  <si>
    <t>3.2.4</t>
  </si>
  <si>
    <t>Реконструкция энергоснабжения береговой насосной станции ВТЭЦ-2, ПИР, СМР</t>
  </si>
  <si>
    <t>F_505-ПГг-22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</si>
  <si>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</si>
  <si>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</si>
  <si>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</si>
  <si>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</si>
  <si>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Рекультивация золоотвала Партизанской ГРЭС, S=72 га</t>
  </si>
  <si>
    <t>F_505-ПГг-29</t>
  </si>
  <si>
    <t>3.3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</si>
  <si>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</si>
  <si>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</si>
  <si>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</si>
  <si>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</si>
  <si>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</si>
  <si>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</si>
  <si>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</si>
  <si>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Модернизация МВ, КПСУ бл. 100,200 (ПримГРЭС)</t>
  </si>
  <si>
    <t>F_505-ЛуТЭК-6</t>
  </si>
  <si>
    <t>Модернизация энергоблока ст № 2 (ПримГРЭС)</t>
  </si>
  <si>
    <t>I_505-ЛуТЭК-74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</si>
  <si>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</si>
  <si>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</si>
  <si>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</si>
  <si>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</si>
  <si>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</si>
  <si>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</si>
  <si>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</si>
  <si>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</si>
  <si>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</si>
  <si>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</si>
  <si>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</si>
  <si>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</si>
  <si>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</si>
  <si>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</si>
  <si>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</si>
  <si>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</si>
  <si>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</si>
  <si>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</si>
  <si>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</si>
  <si>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</si>
  <si>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</si>
  <si>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</si>
  <si>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>Оплата фактически приобртенных материалов</t>
  </si>
  <si>
    <t>Замена ВН-4  (воздухонагнетатель), 1 шт  (ПримГРЭС)</t>
  </si>
  <si>
    <t>I_505-ЛуТЭК-83</t>
  </si>
  <si>
    <t>3.3.2</t>
  </si>
  <si>
    <t>3.3.3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</si>
  <si>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</si>
  <si>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</si>
  <si>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</si>
  <si>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</si>
  <si>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</si>
  <si>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</si>
  <si>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</si>
  <si>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</si>
  <si>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</si>
  <si>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</si>
  <si>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</si>
  <si>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</si>
  <si>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</si>
  <si>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</si>
  <si>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</si>
  <si>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</si>
  <si>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</si>
  <si>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</si>
  <si>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</si>
  <si>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</si>
  <si>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</si>
  <si>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</si>
  <si>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</si>
  <si>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</si>
  <si>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</si>
  <si>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</si>
  <si>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</si>
  <si>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</si>
  <si>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</si>
  <si>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</si>
  <si>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 481 м.п.   (СП ПТС)</t>
  </si>
  <si>
    <t>I_505-ПГт-5-53</t>
  </si>
  <si>
    <t>Техперевооружение теплотрассы  УТ 2622 - УП-1 ул. Героев Хасана, Дн 820х9 L=219 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</si>
  <si>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</si>
  <si>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</si>
  <si>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</si>
  <si>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</si>
  <si>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I_505-ПГт-5-65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</si>
  <si>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</si>
  <si>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</si>
  <si>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</si>
  <si>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</si>
  <si>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>Изменение условий оплаты по результатам заключённых договорных обязательств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</si>
  <si>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</si>
  <si>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</si>
  <si>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</si>
  <si>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</si>
  <si>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теплосетевого комплекса в г.Партизанск (СП ПТС) (инвестиционное обеспечение)</t>
  </si>
  <si>
    <t>I_505-ПГт-105</t>
  </si>
  <si>
    <t>Финансироавние обязательств на основании заключенного договора</t>
  </si>
  <si>
    <t>3.3.4</t>
  </si>
  <si>
    <t>Установка танзометрических вагонных весов, Артемовская ТЭЦ, 1 шт.</t>
  </si>
  <si>
    <t>H_505-ПГг-64</t>
  </si>
  <si>
    <t>Установка весов конввейерных Артемовской ТЭЦ, 3 шт.</t>
  </si>
  <si>
    <t>H_505-ПГг-65</t>
  </si>
  <si>
    <t>Модернизация участка холодного водоснабжения Партизанской ГРЭС</t>
  </si>
  <si>
    <t>I_505-ПГг-72</t>
  </si>
  <si>
    <t>Модернизация выпуска загрязнённых вод Артемовской ТЭЦ</t>
  </si>
  <si>
    <t>F_505-ПГг-28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</si>
  <si>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</si>
  <si>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</si>
  <si>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</si>
  <si>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</si>
  <si>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</si>
  <si>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</si>
  <si>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</si>
  <si>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</si>
  <si>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</si>
  <si>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</si>
  <si>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Модернизация тепловоза    (ПримГРЭС)</t>
  </si>
  <si>
    <t>F_505-ЛуТЭК-10</t>
  </si>
  <si>
    <t>Установка автоматизированной системы пожаротушения топливоподачи   (ПримГРЭС)</t>
  </si>
  <si>
    <t>F_505-ЛуТЭК-14</t>
  </si>
  <si>
    <t>Техперевооружение комплекса инженерно-технических средств физической защиты СП Приморская ГРЭС</t>
  </si>
  <si>
    <t>F_505-ЛуТЭК-16</t>
  </si>
  <si>
    <t>Замена трансформатора ст. № Т-3 ТДЦ-125000/110/10 на ТДЦ-175000/110/10 Владивостокской ТЭЦ-2, 1 шт</t>
  </si>
  <si>
    <t>J_505-ПГг-118</t>
  </si>
  <si>
    <t>Новый проект. Устранение аварийной ситуации (акт осмотра трансформатора от 31.08.2019 № б/н)</t>
  </si>
  <si>
    <t>Замена масляных выключателей У-110, 220 (ОРУ-110,220) на элегазовые (27 шт.)   (ПримГРЭС)</t>
  </si>
  <si>
    <t>F_505-ЛуТЭК-20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</si>
  <si>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</si>
  <si>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</si>
  <si>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</si>
  <si>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</si>
  <si>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</si>
  <si>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</si>
  <si>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</si>
  <si>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</si>
  <si>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</si>
  <si>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</si>
  <si>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</si>
  <si>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</si>
  <si>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</si>
  <si>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</si>
  <si>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</si>
  <si>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</si>
  <si>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</si>
  <si>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</si>
  <si>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</si>
  <si>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</si>
  <si>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</si>
  <si>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</si>
  <si>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</si>
  <si>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</si>
  <si>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</si>
  <si>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</si>
  <si>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</si>
  <si>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</si>
  <si>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</si>
  <si>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Золоотвала №2 Приморской ГРЭС,строительство  3 яруса (емкость - 24,7 млн. м3)</t>
  </si>
  <si>
    <t>F_505-ЛуТЭК-29</t>
  </si>
  <si>
    <t>3.6</t>
  </si>
  <si>
    <t>3.7</t>
  </si>
  <si>
    <t xml:space="preserve">Разработка проектно-изыскательских работ для реконструкции турбоагрегатов ст. №№ 2, 3, Владивостокской ТЭЦ-2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</si>
  <si>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</si>
  <si>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</si>
  <si>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</si>
  <si>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Покупка бульдозера   SHANTUI-320D,  СП Партизанская ГРЭС,, кол-во  2 шт.</t>
  </si>
  <si>
    <t>H_505-ПГг-39-38</t>
  </si>
  <si>
    <t>Возврат аванса.</t>
  </si>
  <si>
    <t>Покупка углеперегружателя Sennebogen 840R-HD  , СП Партизанская ГРЭС кол-во  3 шт.</t>
  </si>
  <si>
    <t>H_505-ПГг-39-3</t>
  </si>
  <si>
    <t>Покупка просеивающей машины, ударная Retsch AS200 tap, СП Партизанская ГРЭС, 1 шт.</t>
  </si>
  <si>
    <t>H_505-ПГг-39-46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</si>
  <si>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</si>
  <si>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</si>
  <si>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</si>
  <si>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</si>
  <si>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толщиномера ультразвуковой ТУЗ-2, СП Артемовская ТЭЦ, 1 шт.</t>
  </si>
  <si>
    <t>J_505-ПГг-39-134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</si>
  <si>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</si>
  <si>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</si>
  <si>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</si>
  <si>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</si>
  <si>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</si>
  <si>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</si>
  <si>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</si>
  <si>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</si>
  <si>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</si>
  <si>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</si>
  <si>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</si>
  <si>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</si>
  <si>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Изменение стоимости оборудования на основании заключенного договора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</si>
  <si>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</si>
  <si>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</si>
  <si>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</si>
  <si>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</si>
  <si>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</si>
  <si>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</si>
  <si>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</si>
  <si>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</si>
  <si>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</si>
  <si>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</si>
  <si>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</si>
  <si>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</si>
  <si>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</si>
  <si>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</si>
  <si>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</si>
  <si>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</si>
  <si>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</si>
  <si>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</si>
  <si>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</si>
  <si>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</si>
  <si>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</si>
  <si>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</si>
  <si>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</si>
  <si>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</si>
  <si>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</si>
  <si>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</si>
  <si>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</si>
  <si>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</si>
  <si>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</si>
  <si>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</si>
  <si>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</si>
  <si>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</si>
  <si>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</si>
  <si>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</si>
  <si>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</si>
  <si>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</si>
  <si>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</si>
  <si>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</si>
  <si>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</si>
  <si>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</si>
  <si>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</si>
  <si>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</si>
  <si>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</si>
  <si>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</si>
  <si>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</si>
  <si>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</si>
  <si>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</si>
  <si>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</si>
  <si>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</si>
  <si>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</si>
  <si>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</si>
  <si>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</si>
  <si>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</si>
  <si>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</si>
  <si>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</si>
  <si>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</si>
  <si>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</si>
  <si>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</si>
  <si>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</si>
  <si>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</si>
  <si>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</si>
  <si>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</si>
  <si>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</si>
  <si>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</si>
  <si>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</si>
  <si>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</si>
  <si>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</si>
  <si>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</si>
  <si>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</si>
  <si>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</si>
  <si>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</si>
  <si>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</si>
  <si>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</si>
  <si>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</si>
  <si>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</si>
  <si>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</si>
  <si>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</si>
  <si>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</si>
  <si>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</si>
  <si>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</si>
  <si>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</si>
  <si>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</si>
  <si>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</si>
  <si>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</si>
  <si>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</si>
  <si>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</si>
  <si>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</si>
  <si>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</si>
  <si>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</si>
  <si>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</si>
  <si>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</si>
  <si>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</si>
  <si>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</si>
  <si>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</si>
  <si>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</si>
  <si>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</si>
  <si>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</si>
  <si>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</si>
  <si>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</si>
  <si>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</si>
  <si>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</si>
  <si>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</si>
  <si>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</si>
  <si>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</si>
  <si>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</si>
  <si>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</si>
  <si>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</si>
  <si>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</si>
  <si>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</si>
  <si>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</si>
  <si>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</si>
  <si>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</si>
  <si>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</si>
  <si>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</si>
  <si>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</si>
  <si>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</si>
  <si>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</si>
  <si>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</si>
  <si>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</si>
  <si>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</si>
  <si>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</si>
  <si>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</si>
  <si>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</si>
  <si>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</si>
  <si>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</si>
  <si>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</si>
  <si>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</si>
  <si>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</si>
  <si>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</si>
  <si>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</si>
  <si>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</si>
  <si>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</si>
  <si>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</si>
  <si>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</si>
  <si>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</si>
  <si>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</si>
  <si>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</si>
  <si>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</si>
  <si>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</si>
  <si>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</si>
  <si>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</si>
  <si>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</si>
  <si>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</si>
  <si>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</si>
  <si>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</si>
  <si>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</si>
  <si>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</si>
  <si>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</si>
  <si>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</si>
  <si>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</si>
  <si>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</si>
  <si>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</si>
  <si>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</si>
  <si>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</si>
  <si>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</si>
  <si>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</si>
  <si>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</si>
  <si>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</si>
  <si>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</si>
  <si>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</si>
  <si>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</si>
  <si>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</si>
  <si>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</si>
  <si>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</si>
  <si>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</si>
  <si>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4.2.2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</si>
  <si>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</si>
  <si>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</si>
  <si>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4.2.3</t>
  </si>
  <si>
    <t>4.2.4</t>
  </si>
  <si>
    <t>Реконструкция вагоноопрокидывателя НГРЭС</t>
  </si>
  <si>
    <t>H_505-НГ-43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</si>
  <si>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</si>
  <si>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</si>
  <si>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</si>
  <si>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</si>
  <si>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</si>
  <si>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</si>
  <si>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</si>
  <si>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</si>
  <si>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</si>
  <si>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</si>
  <si>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</si>
  <si>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</si>
  <si>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</si>
  <si>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</si>
  <si>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</si>
  <si>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</si>
  <si>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</si>
  <si>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</si>
  <si>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</si>
  <si>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Установка дифференциальной защиты шин на Чульманской ТЭЦ</t>
  </si>
  <si>
    <t>J_505-НГ-79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</si>
  <si>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</si>
  <si>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</si>
  <si>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</si>
  <si>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</si>
  <si>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</si>
  <si>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</si>
  <si>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</si>
  <si>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</si>
  <si>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</si>
  <si>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</si>
  <si>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 xml:space="preserve">Строительство водогрейной котельной в пос. Чульман. СП ЧТЭЦ, мощность - 150 Гкал/ч (178 МВт) </t>
  </si>
  <si>
    <t>F_505-НГ-22</t>
  </si>
  <si>
    <t>Возникновение обязательств для финансирования по договорам аренды земли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</si>
  <si>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</si>
  <si>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</si>
  <si>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</si>
  <si>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</si>
  <si>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</si>
  <si>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</si>
  <si>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</si>
  <si>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</si>
  <si>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Покупка автобуса ПАЗ НГРЭС Кол-во: 2017г.-1 шт., 2018г.-1шт., 2019г.-2шт., 2020г.-1 шт, 2022г.-1шт)</t>
  </si>
  <si>
    <t>H_505-НГ-24-24</t>
  </si>
  <si>
    <t>Покупка бульдозера Т-35.01 НГРЭС   Кол-во: 2018-1шт, 2019-1шт, 2020-1шт</t>
  </si>
  <si>
    <t>H_505-НГ-24-26</t>
  </si>
  <si>
    <t>Покупка машины пневматической "Мангуст-2МТ", НГРЭС, 1 шт.</t>
  </si>
  <si>
    <t>J_505-НГ-24-71</t>
  </si>
  <si>
    <t>Покупка мобильной установки регенерации турбинных и трансформаторных масел  (КСОР-1) НГРЭС, 1 шт.</t>
  </si>
  <si>
    <t>I_505-НГ-24-39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</si>
  <si>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</si>
  <si>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</si>
  <si>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</si>
  <si>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</si>
  <si>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</si>
  <si>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</si>
  <si>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</si>
  <si>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</si>
  <si>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</si>
  <si>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</si>
  <si>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</si>
  <si>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</si>
  <si>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</si>
  <si>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</si>
  <si>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</si>
  <si>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</si>
  <si>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</si>
  <si>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</si>
  <si>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</si>
  <si>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</si>
  <si>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</si>
  <si>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</si>
  <si>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</si>
  <si>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</si>
  <si>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</si>
  <si>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</si>
  <si>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</si>
  <si>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</si>
  <si>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</si>
  <si>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5.3</t>
  </si>
  <si>
    <t>5.3.1</t>
  </si>
  <si>
    <t>5.3.2</t>
  </si>
  <si>
    <t>5.3.3</t>
  </si>
  <si>
    <t>5.3.4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</si>
  <si>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</si>
  <si>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</si>
  <si>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</si>
  <si>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</si>
  <si>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</si>
  <si>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</si>
  <si>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</si>
  <si>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</si>
  <si>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</si>
  <si>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</si>
  <si>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</si>
  <si>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</si>
  <si>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</si>
  <si>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</si>
  <si>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</si>
  <si>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</si>
  <si>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</si>
  <si>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</si>
  <si>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</si>
  <si>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</si>
  <si>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</si>
  <si>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</si>
  <si>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 xml:space="preserve">Покупка комплекса для отображения информации AL-P5Q-RGB-384-288-OVP-L1 БТЭЦ </t>
  </si>
  <si>
    <t>J_505-ХТСКб-8-24</t>
  </si>
  <si>
    <t>Покупка Бульдозер Б10М.0111–ЕН (2019 г.- 1 шт, 2023 г. - 1 шт.)БТЭЦ</t>
  </si>
  <si>
    <t>H_505-ХТСКб-8-7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</si>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</sst>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00"/>
    <numFmt numFmtId="165" formatCode="#,##0.00\ _₽"/>
    <numFmt numFmtId="167" formatCode="#,##0.0"/>
    <numFmt numFmtId="168" formatCode="_-* #,##0.00_р_._-;\-* #,##0.00_р_._-;_-* &quot;-&quot;??_р_._-;_-@_-"/>
    <numFmt numFmtId="169" formatCode="#,##0.00000000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b/>
      <sz val="12"/>
      <color theme="1"/>
      <name val="Times New Roman CYR"/>
      <charset val="204"/>
    </font>
    <font>
      <b/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color rgb="FF7030A0"/>
      <name val="Times New Roman"/>
      <family val="1"/>
      <charset val="204"/>
    </font>
    <font>
      <sz val="12"/>
      <name val="Times New Roman CYR"/>
    </font>
    <font>
      <sz val="12"/>
      <color theme="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6" fillId="0" borderId="0"/>
    <xf numFmtId="0" fontId="11" fillId="0" borderId="0"/>
    <xf numFmtId="0" fontId="1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1" fillId="0" borderId="0" xfId="1" applyFont="1"/>
    <xf numFmtId="0" fontId="2" fillId="0" borderId="0" xfId="1" applyFont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4" fillId="0" borderId="0" xfId="1" applyFont="1" applyFill="1" applyBorder="1" applyAlignment="1">
      <alignment horizontal="center"/>
    </xf>
    <xf numFmtId="0" fontId="1" fillId="0" borderId="0" xfId="1" applyFont="1" applyBorder="1"/>
    <xf numFmtId="0" fontId="4" fillId="0" borderId="0" xfId="1" applyFont="1" applyFill="1" applyAlignment="1">
      <alignment horizontal="center" wrapText="1"/>
    </xf>
    <xf numFmtId="0" fontId="4" fillId="0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8" fillId="2" borderId="0" xfId="2" applyFont="1" applyFill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164" fontId="7" fillId="0" borderId="0" xfId="2" applyNumberFormat="1" applyFont="1" applyAlignment="1">
      <alignment horizontal="center" vertical="center"/>
    </xf>
    <xf numFmtId="0" fontId="10" fillId="0" borderId="1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" fillId="2" borderId="2" xfId="1" applyFill="1" applyBorder="1"/>
    <xf numFmtId="0" fontId="10" fillId="0" borderId="3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textRotation="90" wrapText="1"/>
    </xf>
    <xf numFmtId="0" fontId="10" fillId="0" borderId="2" xfId="1" applyFont="1" applyFill="1" applyBorder="1" applyAlignment="1">
      <alignment horizontal="center" vertical="center" textRotation="90" wrapText="1"/>
    </xf>
    <xf numFmtId="0" fontId="10" fillId="0" borderId="4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4" fontId="10" fillId="2" borderId="2" xfId="2" applyNumberFormat="1" applyFont="1" applyFill="1" applyBorder="1" applyAlignment="1">
      <alignment horizontal="center" vertical="center"/>
    </xf>
    <xf numFmtId="4" fontId="10" fillId="2" borderId="2" xfId="2" applyNumberFormat="1" applyFont="1" applyFill="1" applyBorder="1" applyAlignment="1">
      <alignment horizontal="center" wrapText="1"/>
    </xf>
    <xf numFmtId="4" fontId="10" fillId="2" borderId="2" xfId="1" applyNumberFormat="1" applyFont="1" applyFill="1" applyBorder="1" applyAlignment="1">
      <alignment horizontal="center" vertical="center"/>
    </xf>
    <xf numFmtId="4" fontId="12" fillId="2" borderId="2" xfId="3" applyNumberFormat="1" applyFont="1" applyFill="1" applyBorder="1" applyAlignment="1" applyProtection="1">
      <alignment horizontal="center" vertical="center" wrapText="1"/>
      <protection locked="0"/>
    </xf>
    <xf numFmtId="165" fontId="10" fillId="2" borderId="2" xfId="1" applyNumberFormat="1" applyFont="1" applyFill="1" applyBorder="1" applyAlignment="1">
      <alignment horizontal="center" vertical="center" wrapText="1"/>
    </xf>
    <xf numFmtId="165" fontId="14" fillId="2" borderId="2" xfId="1" applyNumberFormat="1" applyFont="1" applyFill="1" applyBorder="1" applyAlignment="1">
      <alignment horizontal="center" vertical="center" wrapText="1"/>
    </xf>
    <xf numFmtId="10" fontId="13" fillId="2" borderId="2" xfId="3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1" applyFont="1" applyFill="1" applyBorder="1" applyAlignment="1">
      <alignment horizontal="center" vertical="center" wrapText="1"/>
    </xf>
    <xf numFmtId="4" fontId="10" fillId="2" borderId="2" xfId="2" applyNumberFormat="1" applyFont="1" applyFill="1" applyBorder="1" applyAlignment="1">
      <alignment horizontal="center" vertical="center" wrapText="1"/>
    </xf>
    <xf numFmtId="4" fontId="1" fillId="2" borderId="2" xfId="2" applyNumberFormat="1" applyFont="1" applyFill="1" applyBorder="1" applyAlignment="1">
      <alignment horizontal="center" vertical="center"/>
    </xf>
    <xf numFmtId="4" fontId="1" fillId="2" borderId="2" xfId="3" applyNumberFormat="1" applyFont="1" applyFill="1" applyBorder="1" applyAlignment="1" applyProtection="1">
      <alignment horizontal="left" vertical="center" wrapText="1"/>
      <protection locked="0"/>
    </xf>
    <xf numFmtId="4" fontId="15" fillId="2" borderId="2" xfId="3" applyNumberFormat="1" applyFont="1" applyFill="1" applyBorder="1" applyAlignment="1" applyProtection="1">
      <alignment horizontal="center" vertical="center" wrapText="1"/>
      <protection locked="0"/>
    </xf>
    <xf numFmtId="4" fontId="15" fillId="2" borderId="2" xfId="4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1" applyNumberFormat="1" applyFont="1" applyFill="1" applyBorder="1" applyAlignment="1">
      <alignment horizontal="center" vertical="center" wrapText="1"/>
    </xf>
    <xf numFmtId="4" fontId="1" fillId="2" borderId="2" xfId="1" applyNumberFormat="1" applyFont="1" applyFill="1" applyBorder="1" applyAlignment="1">
      <alignment horizontal="center" vertical="center"/>
    </xf>
    <xf numFmtId="165" fontId="7" fillId="2" borderId="2" xfId="1" applyNumberFormat="1" applyFont="1" applyFill="1" applyBorder="1" applyAlignment="1">
      <alignment horizontal="center" vertical="center" wrapText="1"/>
    </xf>
    <xf numFmtId="4" fontId="1" fillId="0" borderId="2" xfId="1" applyNumberFormat="1" applyFont="1" applyFill="1" applyBorder="1" applyAlignment="1">
      <alignment horizontal="center" vertical="center" wrapText="1"/>
    </xf>
    <xf numFmtId="10" fontId="1" fillId="2" borderId="2" xfId="1" applyNumberFormat="1" applyFont="1" applyFill="1" applyBorder="1" applyAlignment="1">
      <alignment horizontal="center" vertical="center"/>
    </xf>
    <xf numFmtId="4" fontId="10" fillId="2" borderId="2" xfId="3" applyNumberFormat="1" applyFont="1" applyFill="1" applyBorder="1" applyAlignment="1" applyProtection="1">
      <alignment horizontal="left" vertical="center" wrapText="1"/>
      <protection locked="0"/>
    </xf>
    <xf numFmtId="4" fontId="12" fillId="2" borderId="2" xfId="4" applyNumberFormat="1" applyFont="1" applyFill="1" applyBorder="1" applyAlignment="1" applyProtection="1">
      <alignment horizontal="center" vertical="center"/>
      <protection locked="0"/>
    </xf>
    <xf numFmtId="4" fontId="15" fillId="2" borderId="2" xfId="4" applyNumberFormat="1" applyFont="1" applyFill="1" applyBorder="1" applyAlignment="1" applyProtection="1">
      <alignment horizontal="left" vertical="center" wrapText="1"/>
      <protection locked="0"/>
    </xf>
    <xf numFmtId="165" fontId="16" fillId="2" borderId="2" xfId="1" applyNumberFormat="1" applyFont="1" applyFill="1" applyBorder="1" applyAlignment="1">
      <alignment horizontal="center" vertical="center" wrapText="1"/>
    </xf>
    <xf numFmtId="4" fontId="1" fillId="2" borderId="2" xfId="2" applyNumberFormat="1" applyFont="1" applyFill="1" applyBorder="1" applyAlignment="1">
      <alignment horizontal="center" vertical="center" wrapText="1"/>
    </xf>
    <xf numFmtId="4" fontId="15" fillId="2" borderId="2" xfId="3" applyNumberFormat="1" applyFont="1" applyFill="1" applyBorder="1" applyAlignment="1" applyProtection="1">
      <alignment horizontal="left" vertical="center" wrapText="1"/>
      <protection locked="0"/>
    </xf>
    <xf numFmtId="4" fontId="1" fillId="2" borderId="2" xfId="1" applyNumberFormat="1" applyFont="1" applyFill="1" applyBorder="1" applyAlignment="1">
      <alignment horizontal="center" vertical="center" wrapText="1"/>
    </xf>
    <xf numFmtId="4" fontId="10" fillId="2" borderId="2" xfId="1" applyNumberFormat="1" applyFont="1" applyFill="1" applyBorder="1" applyAlignment="1">
      <alignment horizontal="center" vertical="center" wrapText="1"/>
    </xf>
    <xf numFmtId="49" fontId="1" fillId="2" borderId="2" xfId="2" applyNumberFormat="1" applyFont="1" applyFill="1" applyBorder="1" applyAlignment="1">
      <alignment horizontal="center" vertical="center"/>
    </xf>
    <xf numFmtId="167" fontId="15" fillId="2" borderId="2" xfId="3" applyNumberFormat="1" applyFont="1" applyFill="1" applyBorder="1" applyAlignment="1" applyProtection="1">
      <alignment horizontal="left" vertical="center" wrapText="1"/>
      <protection locked="0"/>
    </xf>
    <xf numFmtId="167" fontId="15" fillId="2" borderId="2" xfId="3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Font="1"/>
    <xf numFmtId="4" fontId="15" fillId="2" borderId="2" xfId="4" applyNumberFormat="1" applyFont="1" applyFill="1" applyBorder="1" applyAlignment="1" applyProtection="1">
      <alignment vertical="center" wrapText="1"/>
      <protection locked="0"/>
    </xf>
    <xf numFmtId="4" fontId="15" fillId="2" borderId="2" xfId="3" applyNumberFormat="1" applyFont="1" applyFill="1" applyBorder="1" applyAlignment="1" applyProtection="1">
      <alignment vertical="center" wrapText="1"/>
      <protection locked="0"/>
    </xf>
    <xf numFmtId="167" fontId="15" fillId="2" borderId="2" xfId="4" applyNumberFormat="1" applyFont="1" applyFill="1" applyBorder="1" applyAlignment="1" applyProtection="1">
      <alignment vertical="center" wrapText="1"/>
      <protection locked="0"/>
    </xf>
    <xf numFmtId="168" fontId="15" fillId="2" borderId="2" xfId="4" applyNumberFormat="1" applyFont="1" applyFill="1" applyBorder="1" applyAlignment="1" applyProtection="1">
      <alignment horizontal="center" vertical="center" wrapText="1"/>
      <protection locked="0"/>
    </xf>
    <xf numFmtId="167" fontId="1" fillId="2" borderId="2" xfId="3" applyNumberFormat="1" applyFont="1" applyFill="1" applyBorder="1" applyAlignment="1" applyProtection="1">
      <alignment horizontal="left" vertical="center" wrapText="1"/>
      <protection locked="0"/>
    </xf>
    <xf numFmtId="168" fontId="15" fillId="2" borderId="2" xfId="3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1" applyFont="1" applyFill="1" applyBorder="1" applyAlignment="1">
      <alignment vertical="center" wrapText="1"/>
    </xf>
    <xf numFmtId="4" fontId="1" fillId="2" borderId="2" xfId="1" applyNumberFormat="1" applyFont="1" applyFill="1" applyBorder="1" applyAlignment="1">
      <alignment vertical="center" wrapText="1"/>
    </xf>
    <xf numFmtId="0" fontId="1" fillId="2" borderId="2" xfId="1" applyNumberFormat="1" applyFont="1" applyFill="1" applyBorder="1" applyAlignment="1">
      <alignment horizontal="center" vertical="center" wrapText="1"/>
    </xf>
    <xf numFmtId="4" fontId="12" fillId="2" borderId="2" xfId="4" applyNumberFormat="1" applyFont="1" applyFill="1" applyBorder="1" applyAlignment="1" applyProtection="1">
      <alignment vertical="center" wrapText="1"/>
      <protection locked="0"/>
    </xf>
    <xf numFmtId="4" fontId="12" fillId="2" borderId="2" xfId="4" applyNumberFormat="1" applyFont="1" applyFill="1" applyBorder="1" applyAlignment="1" applyProtection="1">
      <alignment horizontal="center" vertical="center" wrapText="1"/>
      <protection locked="0"/>
    </xf>
    <xf numFmtId="4" fontId="1" fillId="2" borderId="2" xfId="2" applyNumberFormat="1" applyFont="1" applyFill="1" applyBorder="1" applyAlignment="1">
      <alignment horizontal="left" vertical="center" wrapText="1"/>
    </xf>
    <xf numFmtId="167" fontId="15" fillId="2" borderId="2" xfId="4" applyNumberFormat="1" applyFont="1" applyFill="1" applyBorder="1" applyAlignment="1" applyProtection="1">
      <alignment horizontal="left" vertical="center" wrapText="1"/>
      <protection locked="0"/>
    </xf>
    <xf numFmtId="164" fontId="1" fillId="2" borderId="2" xfId="1" applyNumberFormat="1" applyFont="1" applyFill="1" applyBorder="1" applyAlignment="1">
      <alignment horizontal="center" vertical="center" wrapText="1"/>
    </xf>
    <xf numFmtId="4" fontId="15" fillId="2" borderId="2" xfId="4" applyNumberFormat="1" applyFont="1" applyFill="1" applyBorder="1" applyAlignment="1" applyProtection="1">
      <alignment horizontal="center" vertical="center"/>
      <protection locked="0"/>
    </xf>
    <xf numFmtId="4" fontId="10" fillId="2" borderId="2" xfId="4" applyNumberFormat="1" applyFont="1" applyFill="1" applyBorder="1" applyAlignment="1" applyProtection="1">
      <alignment horizontal="center" vertical="center"/>
    </xf>
    <xf numFmtId="4" fontId="1" fillId="2" borderId="2" xfId="4" applyNumberFormat="1" applyFont="1" applyFill="1" applyBorder="1" applyAlignment="1" applyProtection="1">
      <alignment horizontal="center" vertical="center"/>
    </xf>
    <xf numFmtId="169" fontId="1" fillId="2" borderId="2" xfId="1" applyNumberFormat="1" applyFont="1" applyFill="1" applyBorder="1"/>
    <xf numFmtId="4" fontId="1" fillId="2" borderId="2" xfId="2" applyNumberFormat="1" applyFont="1" applyFill="1" applyBorder="1" applyAlignment="1" applyProtection="1">
      <alignment horizontal="left" vertical="center" wrapText="1"/>
      <protection locked="0"/>
    </xf>
    <xf numFmtId="0" fontId="1" fillId="2" borderId="2" xfId="1" applyFont="1" applyFill="1" applyBorder="1" applyAlignment="1">
      <alignment horizontal="center" vertical="center"/>
    </xf>
    <xf numFmtId="165" fontId="7" fillId="2" borderId="2" xfId="1" applyNumberFormat="1" applyFont="1" applyFill="1" applyBorder="1" applyAlignment="1">
      <alignment horizontal="center" vertical="center"/>
    </xf>
    <xf numFmtId="0" fontId="1" fillId="2" borderId="2" xfId="1" applyFont="1" applyFill="1" applyBorder="1"/>
    <xf numFmtId="0" fontId="15" fillId="2" borderId="2" xfId="1" applyFont="1" applyFill="1" applyBorder="1" applyAlignment="1" applyProtection="1">
      <alignment horizontal="left" vertical="center" wrapText="1"/>
      <protection locked="0"/>
    </xf>
    <xf numFmtId="0" fontId="15" fillId="2" borderId="2" xfId="5" applyFont="1" applyFill="1" applyBorder="1" applyAlignment="1" applyProtection="1">
      <alignment horizontal="center" vertical="center" wrapText="1"/>
      <protection locked="0"/>
    </xf>
    <xf numFmtId="4" fontId="17" fillId="2" borderId="2" xfId="1" applyNumberFormat="1" applyFont="1" applyFill="1" applyBorder="1" applyAlignment="1" applyProtection="1">
      <alignment horizontal="center" vertical="center"/>
      <protection locked="0"/>
    </xf>
    <xf numFmtId="4" fontId="1" fillId="2" borderId="2" xfId="3" applyNumberFormat="1" applyFont="1" applyFill="1" applyBorder="1" applyAlignment="1" applyProtection="1">
      <alignment horizontal="center" vertical="center" wrapText="1"/>
      <protection locked="0"/>
    </xf>
    <xf numFmtId="167" fontId="17" fillId="2" borderId="2" xfId="3" applyNumberFormat="1" applyFont="1" applyFill="1" applyBorder="1" applyAlignment="1" applyProtection="1">
      <alignment horizontal="left" vertical="center" wrapText="1"/>
      <protection locked="0"/>
    </xf>
    <xf numFmtId="0" fontId="1" fillId="2" borderId="2" xfId="1" applyNumberFormat="1" applyFont="1" applyFill="1" applyBorder="1" applyAlignment="1">
      <alignment horizontal="center" vertical="center"/>
    </xf>
    <xf numFmtId="167" fontId="1" fillId="2" borderId="2" xfId="3" applyNumberFormat="1" applyFont="1" applyFill="1" applyBorder="1" applyAlignment="1" applyProtection="1">
      <alignment horizontal="center" vertical="center" wrapText="1"/>
      <protection locked="0"/>
    </xf>
    <xf numFmtId="4" fontId="1" fillId="2" borderId="2" xfId="1" applyNumberFormat="1" applyFont="1" applyFill="1" applyBorder="1" applyAlignment="1" applyProtection="1">
      <alignment horizontal="center" vertical="center" wrapText="1"/>
    </xf>
    <xf numFmtId="4" fontId="1" fillId="2" borderId="2" xfId="1" applyNumberFormat="1" applyFont="1" applyFill="1" applyBorder="1" applyAlignment="1" applyProtection="1">
      <alignment horizontal="center" vertical="center"/>
    </xf>
    <xf numFmtId="165" fontId="18" fillId="2" borderId="2" xfId="3" applyNumberFormat="1" applyFont="1" applyFill="1" applyBorder="1" applyAlignment="1">
      <alignment horizontal="center" vertical="center" wrapText="1"/>
    </xf>
    <xf numFmtId="4" fontId="10" fillId="2" borderId="2" xfId="1" applyNumberFormat="1" applyFont="1" applyFill="1" applyBorder="1" applyAlignment="1">
      <alignment horizontal="center" vertical="top"/>
    </xf>
    <xf numFmtId="0" fontId="14" fillId="2" borderId="2" xfId="1" applyNumberFormat="1" applyFont="1" applyFill="1" applyBorder="1" applyAlignment="1">
      <alignment horizontal="center" vertical="center" wrapText="1"/>
    </xf>
    <xf numFmtId="4" fontId="10" fillId="2" borderId="2" xfId="3" applyNumberFormat="1" applyFont="1" applyFill="1" applyBorder="1" applyAlignment="1" applyProtection="1">
      <alignment horizontal="center" vertical="center" wrapText="1"/>
      <protection locked="0"/>
    </xf>
    <xf numFmtId="165" fontId="12" fillId="2" borderId="2" xfId="4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5" applyNumberFormat="1" applyFont="1" applyFill="1" applyBorder="1" applyAlignment="1">
      <alignment horizontal="center" vertical="center"/>
    </xf>
    <xf numFmtId="4" fontId="15" fillId="2" borderId="2" xfId="1" applyNumberFormat="1" applyFont="1" applyFill="1" applyBorder="1" applyAlignment="1" applyProtection="1">
      <alignment horizontal="left" vertical="center" wrapText="1"/>
      <protection locked="0"/>
    </xf>
    <xf numFmtId="49" fontId="15" fillId="2" borderId="2" xfId="3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6" applyFont="1" applyFill="1" applyAlignment="1">
      <alignment horizontal="left" vertical="center" wrapText="1"/>
    </xf>
    <xf numFmtId="0" fontId="1" fillId="0" borderId="0" xfId="6" applyFont="1" applyFill="1" applyAlignment="1">
      <alignment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1" fillId="0" borderId="2" xfId="1" applyBorder="1"/>
    <xf numFmtId="0" fontId="10" fillId="0" borderId="2" xfId="1" applyFont="1" applyFill="1" applyBorder="1" applyAlignment="1">
      <alignment horizontal="center" vertical="center" wrapText="1"/>
    </xf>
    <xf numFmtId="165" fontId="12" fillId="2" borderId="2" xfId="3" applyNumberFormat="1" applyFont="1" applyFill="1" applyBorder="1" applyAlignment="1" applyProtection="1">
      <alignment horizontal="center" vertical="center" wrapText="1"/>
      <protection locked="0"/>
    </xf>
    <xf numFmtId="165" fontId="13" fillId="2" borderId="2" xfId="3" applyNumberFormat="1" applyFont="1" applyFill="1" applyBorder="1" applyAlignment="1" applyProtection="1">
      <alignment horizontal="center" vertical="center" wrapText="1"/>
      <protection locked="0"/>
    </xf>
  </cellXfs>
  <cellStyles count="7">
    <cellStyle name="Обычный" xfId="0" builtinId="0"/>
    <cellStyle name="Обычный 10" xfId="6"/>
    <cellStyle name="Обычный 11" xfId="5"/>
    <cellStyle name="Обычный 3" xfId="1"/>
    <cellStyle name="Обычный 7" xfId="2"/>
    <cellStyle name="Стиль 1" xfId="3"/>
    <cellStyle name="Стиль 1 2" xfId="4"/>
  </cellStyles>
  <dxfs count="99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26" name="Text Box 3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27" name="Text Box 4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28" name="Text Box 5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29" name="Text Box 6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30" name="Text Box 7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31" name="Text Box 8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32" name="Text Box 9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33" name="Text Box 10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34" name="Text Box 11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35" name="Text Box 12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36" name="Text Box 13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37" name="Text Box 14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38" name="Text Box 15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39" name="Text Box 16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40" name="Text Box 17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41" name="Text Box 18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42" name="Text Box 19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43" name="Text Box 20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45" name="Text Box 22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49" name="Text Box 4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50" name="Text Box 5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51" name="Text Box 6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52" name="Text Box 7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53" name="Text Box 8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54" name="Text Box 9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55" name="Text Box 10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56" name="Text Box 11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57" name="Text Box 12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58" name="Text Box 13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59" name="Text Box 14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60" name="Text Box 15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61" name="Text Box 16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62" name="Text Box 17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63" name="Text Box 18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64" name="Text Box 19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65" name="Text Box 20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66" name="Text Box 21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503</xdr:row>
      <xdr:rowOff>0</xdr:rowOff>
    </xdr:from>
    <xdr:to>
      <xdr:col>1</xdr:col>
      <xdr:colOff>952500</xdr:colOff>
      <xdr:row>503</xdr:row>
      <xdr:rowOff>160020</xdr:rowOff>
    </xdr:to>
    <xdr:sp macro="" textlink="">
      <xdr:nvSpPr>
        <xdr:cNvPr id="67" name="Text Box 22"/>
        <xdr:cNvSpPr txBox="1">
          <a:spLocks noChangeArrowheads="1"/>
        </xdr:cNvSpPr>
      </xdr:nvSpPr>
      <xdr:spPr bwMode="auto">
        <a:xfrm>
          <a:off x="1762125" y="2405348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153</xdr:row>
      <xdr:rowOff>0</xdr:rowOff>
    </xdr:from>
    <xdr:ext cx="0" cy="160020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1762125" y="7491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153</xdr:row>
      <xdr:rowOff>0</xdr:rowOff>
    </xdr:from>
    <xdr:ext cx="0" cy="160020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762125" y="7491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153</xdr:row>
      <xdr:rowOff>0</xdr:rowOff>
    </xdr:from>
    <xdr:ext cx="0" cy="160020"/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1762125" y="7491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153</xdr:row>
      <xdr:rowOff>0</xdr:rowOff>
    </xdr:from>
    <xdr:ext cx="0" cy="160020"/>
    <xdr:sp macro="" textlink="">
      <xdr:nvSpPr>
        <xdr:cNvPr id="71" name="Text Box 4"/>
        <xdr:cNvSpPr txBox="1">
          <a:spLocks noChangeArrowheads="1"/>
        </xdr:cNvSpPr>
      </xdr:nvSpPr>
      <xdr:spPr bwMode="auto">
        <a:xfrm>
          <a:off x="1762125" y="7491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153</xdr:row>
      <xdr:rowOff>0</xdr:rowOff>
    </xdr:from>
    <xdr:ext cx="0" cy="160020"/>
    <xdr:sp macro="" textlink="">
      <xdr:nvSpPr>
        <xdr:cNvPr id="72" name="Text Box 5"/>
        <xdr:cNvSpPr txBox="1">
          <a:spLocks noChangeArrowheads="1"/>
        </xdr:cNvSpPr>
      </xdr:nvSpPr>
      <xdr:spPr bwMode="auto">
        <a:xfrm>
          <a:off x="1762125" y="7491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153</xdr:row>
      <xdr:rowOff>0</xdr:rowOff>
    </xdr:from>
    <xdr:ext cx="0" cy="160020"/>
    <xdr:sp macro="" textlink="">
      <xdr:nvSpPr>
        <xdr:cNvPr id="73" name="Text Box 6"/>
        <xdr:cNvSpPr txBox="1">
          <a:spLocks noChangeArrowheads="1"/>
        </xdr:cNvSpPr>
      </xdr:nvSpPr>
      <xdr:spPr bwMode="auto">
        <a:xfrm>
          <a:off x="1762125" y="7491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153</xdr:row>
      <xdr:rowOff>0</xdr:rowOff>
    </xdr:from>
    <xdr:ext cx="0" cy="160020"/>
    <xdr:sp macro="" textlink="">
      <xdr:nvSpPr>
        <xdr:cNvPr id="74" name="Text Box 7"/>
        <xdr:cNvSpPr txBox="1">
          <a:spLocks noChangeArrowheads="1"/>
        </xdr:cNvSpPr>
      </xdr:nvSpPr>
      <xdr:spPr bwMode="auto">
        <a:xfrm>
          <a:off x="1762125" y="7491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153</xdr:row>
      <xdr:rowOff>0</xdr:rowOff>
    </xdr:from>
    <xdr:ext cx="0" cy="160020"/>
    <xdr:sp macro="" textlink="">
      <xdr:nvSpPr>
        <xdr:cNvPr id="75" name="Text Box 8"/>
        <xdr:cNvSpPr txBox="1">
          <a:spLocks noChangeArrowheads="1"/>
        </xdr:cNvSpPr>
      </xdr:nvSpPr>
      <xdr:spPr bwMode="auto">
        <a:xfrm>
          <a:off x="1762125" y="7491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153</xdr:row>
      <xdr:rowOff>0</xdr:rowOff>
    </xdr:from>
    <xdr:ext cx="0" cy="160020"/>
    <xdr:sp macro="" textlink="">
      <xdr:nvSpPr>
        <xdr:cNvPr id="76" name="Text Box 9"/>
        <xdr:cNvSpPr txBox="1">
          <a:spLocks noChangeArrowheads="1"/>
        </xdr:cNvSpPr>
      </xdr:nvSpPr>
      <xdr:spPr bwMode="auto">
        <a:xfrm>
          <a:off x="1762125" y="7491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153</xdr:row>
      <xdr:rowOff>0</xdr:rowOff>
    </xdr:from>
    <xdr:ext cx="0" cy="160020"/>
    <xdr:sp macro="" textlink="">
      <xdr:nvSpPr>
        <xdr:cNvPr id="77" name="Text Box 10"/>
        <xdr:cNvSpPr txBox="1">
          <a:spLocks noChangeArrowheads="1"/>
        </xdr:cNvSpPr>
      </xdr:nvSpPr>
      <xdr:spPr bwMode="auto">
        <a:xfrm>
          <a:off x="1762125" y="7491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153</xdr:row>
      <xdr:rowOff>0</xdr:rowOff>
    </xdr:from>
    <xdr:ext cx="0" cy="160020"/>
    <xdr:sp macro="" textlink="">
      <xdr:nvSpPr>
        <xdr:cNvPr id="78" name="Text Box 11"/>
        <xdr:cNvSpPr txBox="1">
          <a:spLocks noChangeArrowheads="1"/>
        </xdr:cNvSpPr>
      </xdr:nvSpPr>
      <xdr:spPr bwMode="auto">
        <a:xfrm>
          <a:off x="1762125" y="7491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153</xdr:row>
      <xdr:rowOff>0</xdr:rowOff>
    </xdr:from>
    <xdr:ext cx="0" cy="160020"/>
    <xdr:sp macro="" textlink="">
      <xdr:nvSpPr>
        <xdr:cNvPr id="79" name="Text Box 12"/>
        <xdr:cNvSpPr txBox="1">
          <a:spLocks noChangeArrowheads="1"/>
        </xdr:cNvSpPr>
      </xdr:nvSpPr>
      <xdr:spPr bwMode="auto">
        <a:xfrm>
          <a:off x="1762125" y="7491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153</xdr:row>
      <xdr:rowOff>0</xdr:rowOff>
    </xdr:from>
    <xdr:ext cx="0" cy="160020"/>
    <xdr:sp macro="" textlink="">
      <xdr:nvSpPr>
        <xdr:cNvPr id="80" name="Text Box 13"/>
        <xdr:cNvSpPr txBox="1">
          <a:spLocks noChangeArrowheads="1"/>
        </xdr:cNvSpPr>
      </xdr:nvSpPr>
      <xdr:spPr bwMode="auto">
        <a:xfrm>
          <a:off x="1762125" y="7491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153</xdr:row>
      <xdr:rowOff>0</xdr:rowOff>
    </xdr:from>
    <xdr:ext cx="0" cy="160020"/>
    <xdr:sp macro="" textlink="">
      <xdr:nvSpPr>
        <xdr:cNvPr id="81" name="Text Box 14"/>
        <xdr:cNvSpPr txBox="1">
          <a:spLocks noChangeArrowheads="1"/>
        </xdr:cNvSpPr>
      </xdr:nvSpPr>
      <xdr:spPr bwMode="auto">
        <a:xfrm>
          <a:off x="1762125" y="7491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153</xdr:row>
      <xdr:rowOff>0</xdr:rowOff>
    </xdr:from>
    <xdr:ext cx="0" cy="160020"/>
    <xdr:sp macro="" textlink="">
      <xdr:nvSpPr>
        <xdr:cNvPr id="82" name="Text Box 15"/>
        <xdr:cNvSpPr txBox="1">
          <a:spLocks noChangeArrowheads="1"/>
        </xdr:cNvSpPr>
      </xdr:nvSpPr>
      <xdr:spPr bwMode="auto">
        <a:xfrm>
          <a:off x="1762125" y="7491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153</xdr:row>
      <xdr:rowOff>0</xdr:rowOff>
    </xdr:from>
    <xdr:ext cx="0" cy="160020"/>
    <xdr:sp macro="" textlink="">
      <xdr:nvSpPr>
        <xdr:cNvPr id="83" name="Text Box 16"/>
        <xdr:cNvSpPr txBox="1">
          <a:spLocks noChangeArrowheads="1"/>
        </xdr:cNvSpPr>
      </xdr:nvSpPr>
      <xdr:spPr bwMode="auto">
        <a:xfrm>
          <a:off x="1762125" y="7491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153</xdr:row>
      <xdr:rowOff>0</xdr:rowOff>
    </xdr:from>
    <xdr:ext cx="0" cy="160020"/>
    <xdr:sp macro="" textlink="">
      <xdr:nvSpPr>
        <xdr:cNvPr id="84" name="Text Box 17"/>
        <xdr:cNvSpPr txBox="1">
          <a:spLocks noChangeArrowheads="1"/>
        </xdr:cNvSpPr>
      </xdr:nvSpPr>
      <xdr:spPr bwMode="auto">
        <a:xfrm>
          <a:off x="1762125" y="7491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153</xdr:row>
      <xdr:rowOff>0</xdr:rowOff>
    </xdr:from>
    <xdr:ext cx="0" cy="160020"/>
    <xdr:sp macro="" textlink="">
      <xdr:nvSpPr>
        <xdr:cNvPr id="85" name="Text Box 18"/>
        <xdr:cNvSpPr txBox="1">
          <a:spLocks noChangeArrowheads="1"/>
        </xdr:cNvSpPr>
      </xdr:nvSpPr>
      <xdr:spPr bwMode="auto">
        <a:xfrm>
          <a:off x="1762125" y="7491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153</xdr:row>
      <xdr:rowOff>0</xdr:rowOff>
    </xdr:from>
    <xdr:ext cx="0" cy="160020"/>
    <xdr:sp macro="" textlink="">
      <xdr:nvSpPr>
        <xdr:cNvPr id="86" name="Text Box 19"/>
        <xdr:cNvSpPr txBox="1">
          <a:spLocks noChangeArrowheads="1"/>
        </xdr:cNvSpPr>
      </xdr:nvSpPr>
      <xdr:spPr bwMode="auto">
        <a:xfrm>
          <a:off x="1762125" y="7491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153</xdr:row>
      <xdr:rowOff>0</xdr:rowOff>
    </xdr:from>
    <xdr:ext cx="0" cy="160020"/>
    <xdr:sp macro="" textlink="">
      <xdr:nvSpPr>
        <xdr:cNvPr id="87" name="Text Box 20"/>
        <xdr:cNvSpPr txBox="1">
          <a:spLocks noChangeArrowheads="1"/>
        </xdr:cNvSpPr>
      </xdr:nvSpPr>
      <xdr:spPr bwMode="auto">
        <a:xfrm>
          <a:off x="1762125" y="7491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153</xdr:row>
      <xdr:rowOff>0</xdr:rowOff>
    </xdr:from>
    <xdr:ext cx="0" cy="160020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1762125" y="7491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153</xdr:row>
      <xdr:rowOff>0</xdr:rowOff>
    </xdr:from>
    <xdr:ext cx="0" cy="160020"/>
    <xdr:sp macro="" textlink="">
      <xdr:nvSpPr>
        <xdr:cNvPr id="89" name="Text Box 22"/>
        <xdr:cNvSpPr txBox="1">
          <a:spLocks noChangeArrowheads="1"/>
        </xdr:cNvSpPr>
      </xdr:nvSpPr>
      <xdr:spPr bwMode="auto">
        <a:xfrm>
          <a:off x="1762125" y="7491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93" name="Text Box 4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94" name="Text Box 5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95" name="Text Box 6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96" name="Text Box 7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97" name="Text Box 8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98" name="Text Box 9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99" name="Text Box 10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00" name="Text Box 11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01" name="Text Box 12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02" name="Text Box 13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03" name="Text Box 14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04" name="Text Box 15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05" name="Text Box 16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06" name="Text Box 17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07" name="Text Box 18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08" name="Text Box 19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09" name="Text Box 20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11" name="Text Box 22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15" name="Text Box 4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16" name="Text Box 5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17" name="Text Box 6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18" name="Text Box 7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19" name="Text Box 8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20" name="Text Box 9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21" name="Text Box 10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22" name="Text Box 11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23" name="Text Box 12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24" name="Text Box 13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25" name="Text Box 14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26" name="Text Box 15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27" name="Text Box 16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28" name="Text Box 17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29" name="Text Box 18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30" name="Text Box 19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31" name="Text Box 20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192</xdr:row>
      <xdr:rowOff>0</xdr:rowOff>
    </xdr:from>
    <xdr:ext cx="0" cy="160020"/>
    <xdr:sp macro="" textlink="">
      <xdr:nvSpPr>
        <xdr:cNvPr id="133" name="Text Box 22"/>
        <xdr:cNvSpPr txBox="1">
          <a:spLocks noChangeArrowheads="1"/>
        </xdr:cNvSpPr>
      </xdr:nvSpPr>
      <xdr:spPr bwMode="auto">
        <a:xfrm>
          <a:off x="1762125" y="91316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36" name="Text Box 3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37" name="Text Box 4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38" name="Text Box 5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39" name="Text Box 6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40" name="Text Box 7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41" name="Text Box 8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42" name="Text Box 9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43" name="Text Box 10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44" name="Text Box 11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45" name="Text Box 12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46" name="Text Box 13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47" name="Text Box 14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48" name="Text Box 15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49" name="Text Box 16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50" name="Text Box 17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51" name="Text Box 18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52" name="Text Box 19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53" name="Text Box 20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55" name="Text Box 22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58" name="Text Box 3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59" name="Text Box 4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60" name="Text Box 5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61" name="Text Box 6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62" name="Text Box 7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63" name="Text Box 8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64" name="Text Box 9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65" name="Text Box 10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66" name="Text Box 11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67" name="Text Box 12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68" name="Text Box 13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69" name="Text Box 14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70" name="Text Box 15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71" name="Text Box 16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72" name="Text Box 17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73" name="Text Box 18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74" name="Text Box 19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75" name="Text Box 20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76" name="Text Box 21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77" name="Text Box 22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80" name="Text Box 3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81" name="Text Box 4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82" name="Text Box 5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83" name="Text Box 6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84" name="Text Box 7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85" name="Text Box 8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86" name="Text Box 9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87" name="Text Box 10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88" name="Text Box 11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89" name="Text Box 12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90" name="Text Box 13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91" name="Text Box 14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92" name="Text Box 15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93" name="Text Box 16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94" name="Text Box 17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95" name="Text Box 18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96" name="Text Box 19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97" name="Text Box 20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98" name="Text Box 21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199" name="Text Box 22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02" name="Text Box 3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03" name="Text Box 4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04" name="Text Box 5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05" name="Text Box 6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06" name="Text Box 7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07" name="Text Box 8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08" name="Text Box 9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09" name="Text Box 10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10" name="Text Box 11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11" name="Text Box 12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12" name="Text Box 13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13" name="Text Box 14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14" name="Text Box 15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15" name="Text Box 16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16" name="Text Box 17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17" name="Text Box 18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18" name="Text Box 19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19" name="Text Box 20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20" name="Text Box 21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21" name="Text Box 22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24" name="Text Box 3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25" name="Text Box 4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26" name="Text Box 5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27" name="Text Box 6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28" name="Text Box 7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29" name="Text Box 8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30" name="Text Box 9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31" name="Text Box 10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32" name="Text Box 11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33" name="Text Box 12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34" name="Text Box 13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35" name="Text Box 14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36" name="Text Box 15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37" name="Text Box 16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38" name="Text Box 17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39" name="Text Box 18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40" name="Text Box 19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41" name="Text Box 20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42" name="Text Box 21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43" name="Text Box 22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46" name="Text Box 3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47" name="Text Box 4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48" name="Text Box 5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49" name="Text Box 6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50" name="Text Box 7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51" name="Text Box 8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52" name="Text Box 9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53" name="Text Box 10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54" name="Text Box 11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55" name="Text Box 12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56" name="Text Box 13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57" name="Text Box 14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58" name="Text Box 15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59" name="Text Box 16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60" name="Text Box 17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61" name="Text Box 18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62" name="Text Box 19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63" name="Text Box 20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64" name="Text Box 21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321</xdr:row>
      <xdr:rowOff>0</xdr:rowOff>
    </xdr:from>
    <xdr:ext cx="0" cy="160020"/>
    <xdr:sp macro="" textlink="">
      <xdr:nvSpPr>
        <xdr:cNvPr id="265" name="Text Box 22"/>
        <xdr:cNvSpPr txBox="1">
          <a:spLocks noChangeArrowheads="1"/>
        </xdr:cNvSpPr>
      </xdr:nvSpPr>
      <xdr:spPr bwMode="auto">
        <a:xfrm>
          <a:off x="1762125" y="15972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68" name="Text Box 3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69" name="Text Box 4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70" name="Text Box 5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71" name="Text Box 6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72" name="Text Box 7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73" name="Text Box 8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74" name="Text Box 9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75" name="Text Box 10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76" name="Text Box 11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77" name="Text Box 12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78" name="Text Box 13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79" name="Text Box 14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80" name="Text Box 15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81" name="Text Box 16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82" name="Text Box 17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83" name="Text Box 18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84" name="Text Box 19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85" name="Text Box 20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86" name="Text Box 21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87" name="Text Box 22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89" name="Text Box 2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90" name="Text Box 3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91" name="Text Box 4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92" name="Text Box 5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93" name="Text Box 6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94" name="Text Box 7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95" name="Text Box 8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96" name="Text Box 9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97" name="Text Box 10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98" name="Text Box 11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299" name="Text Box 12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00" name="Text Box 13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01" name="Text Box 14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02" name="Text Box 15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03" name="Text Box 16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04" name="Text Box 17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05" name="Text Box 18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06" name="Text Box 19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07" name="Text Box 20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08" name="Text Box 21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09" name="Text Box 22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11" name="Text Box 2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12" name="Text Box 3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13" name="Text Box 4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14" name="Text Box 5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15" name="Text Box 6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16" name="Text Box 7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17" name="Text Box 8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18" name="Text Box 9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19" name="Text Box 10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20" name="Text Box 11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21" name="Text Box 12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22" name="Text Box 13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23" name="Text Box 14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24" name="Text Box 15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25" name="Text Box 16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26" name="Text Box 17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27" name="Text Box 18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28" name="Text Box 19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29" name="Text Box 20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30" name="Text Box 21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501</xdr:row>
      <xdr:rowOff>0</xdr:rowOff>
    </xdr:from>
    <xdr:to>
      <xdr:col>1</xdr:col>
      <xdr:colOff>952500</xdr:colOff>
      <xdr:row>501</xdr:row>
      <xdr:rowOff>160020</xdr:rowOff>
    </xdr:to>
    <xdr:sp macro="" textlink="">
      <xdr:nvSpPr>
        <xdr:cNvPr id="331" name="Text Box 22"/>
        <xdr:cNvSpPr txBox="1">
          <a:spLocks noChangeArrowheads="1"/>
        </xdr:cNvSpPr>
      </xdr:nvSpPr>
      <xdr:spPr bwMode="auto">
        <a:xfrm>
          <a:off x="1762125" y="2397347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33" name="Text Box 2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34" name="Text Box 3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35" name="Text Box 4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36" name="Text Box 5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37" name="Text Box 6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38" name="Text Box 7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39" name="Text Box 8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40" name="Text Box 9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41" name="Text Box 10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42" name="Text Box 11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43" name="Text Box 12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44" name="Text Box 13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45" name="Text Box 14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46" name="Text Box 15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47" name="Text Box 16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48" name="Text Box 17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49" name="Text Box 18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50" name="Text Box 19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51" name="Text Box 20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52" name="Text Box 21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53" name="Text Box 22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55" name="Text Box 2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56" name="Text Box 3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57" name="Text Box 4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58" name="Text Box 5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59" name="Text Box 6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60" name="Text Box 7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61" name="Text Box 8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62" name="Text Box 9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63" name="Text Box 10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64" name="Text Box 11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65" name="Text Box 12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66" name="Text Box 13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67" name="Text Box 14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68" name="Text Box 15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69" name="Text Box 16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70" name="Text Box 17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71" name="Text Box 18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72" name="Text Box 19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73" name="Text Box 20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74" name="Text Box 21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75" name="Text Box 22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77" name="Text Box 2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78" name="Text Box 3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79" name="Text Box 4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80" name="Text Box 5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81" name="Text Box 6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82" name="Text Box 7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83" name="Text Box 8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84" name="Text Box 9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85" name="Text Box 10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86" name="Text Box 11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87" name="Text Box 12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88" name="Text Box 13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89" name="Text Box 14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90" name="Text Box 15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91" name="Text Box 16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92" name="Text Box 17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93" name="Text Box 18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94" name="Text Box 19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95" name="Text Box 20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96" name="Text Box 21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57</xdr:row>
      <xdr:rowOff>0</xdr:rowOff>
    </xdr:from>
    <xdr:ext cx="0" cy="160020"/>
    <xdr:sp macro="" textlink="">
      <xdr:nvSpPr>
        <xdr:cNvPr id="397" name="Text Box 22"/>
        <xdr:cNvSpPr txBox="1">
          <a:spLocks noChangeArrowheads="1"/>
        </xdr:cNvSpPr>
      </xdr:nvSpPr>
      <xdr:spPr bwMode="auto">
        <a:xfrm>
          <a:off x="1762125" y="293084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399" name="Text Box 2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00" name="Text Box 3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01" name="Text Box 4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02" name="Text Box 5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03" name="Text Box 6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04" name="Text Box 7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05" name="Text Box 8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06" name="Text Box 9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07" name="Text Box 10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08" name="Text Box 11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09" name="Text Box 12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10" name="Text Box 13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11" name="Text Box 14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12" name="Text Box 15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13" name="Text Box 16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14" name="Text Box 17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15" name="Text Box 18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16" name="Text Box 19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17" name="Text Box 20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18" name="Text Box 21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19" name="Text Box 22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21" name="Text Box 2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22" name="Text Box 3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23" name="Text Box 4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24" name="Text Box 5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25" name="Text Box 6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26" name="Text Box 7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27" name="Text Box 8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28" name="Text Box 9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29" name="Text Box 10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30" name="Text Box 11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31" name="Text Box 12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32" name="Text Box 13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33" name="Text Box 14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34" name="Text Box 15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35" name="Text Box 16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36" name="Text Box 17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37" name="Text Box 18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38" name="Text Box 19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39" name="Text Box 20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40" name="Text Box 21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41" name="Text Box 22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44" name="Text Box 3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45" name="Text Box 4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46" name="Text Box 5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47" name="Text Box 6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48" name="Text Box 7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49" name="Text Box 8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50" name="Text Box 9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51" name="Text Box 10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52" name="Text Box 11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53" name="Text Box 12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54" name="Text Box 13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55" name="Text Box 14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56" name="Text Box 15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57" name="Text Box 16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58" name="Text Box 17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59" name="Text Box 18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60" name="Text Box 19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61" name="Text Box 20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62" name="Text Box 21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108</xdr:row>
      <xdr:rowOff>0</xdr:rowOff>
    </xdr:from>
    <xdr:ext cx="0" cy="160020"/>
    <xdr:sp macro="" textlink="">
      <xdr:nvSpPr>
        <xdr:cNvPr id="463" name="Text Box 22"/>
        <xdr:cNvSpPr txBox="1">
          <a:spLocks noChangeArrowheads="1"/>
        </xdr:cNvSpPr>
      </xdr:nvSpPr>
      <xdr:spPr bwMode="auto">
        <a:xfrm>
          <a:off x="1762125" y="517112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1158875</xdr:colOff>
      <xdr:row>365</xdr:row>
      <xdr:rowOff>0</xdr:rowOff>
    </xdr:from>
    <xdr:to>
      <xdr:col>1</xdr:col>
      <xdr:colOff>1711325</xdr:colOff>
      <xdr:row>365</xdr:row>
      <xdr:rowOff>112395</xdr:rowOff>
    </xdr:to>
    <xdr:sp macro="" textlink="">
      <xdr:nvSpPr>
        <xdr:cNvPr id="464" name="Text Box 2"/>
        <xdr:cNvSpPr txBox="1">
          <a:spLocks noChangeArrowheads="1"/>
        </xdr:cNvSpPr>
      </xdr:nvSpPr>
      <xdr:spPr bwMode="auto">
        <a:xfrm>
          <a:off x="1968500" y="178727100"/>
          <a:ext cx="552450" cy="1123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65" name="Text Box 3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68" name="Text Box 6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69" name="Text Box 7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70" name="Text Box 8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71" name="Text Box 9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72" name="Text Box 10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73" name="Text Box 11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74" name="Text Box 12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75" name="Text Box 13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78" name="Text Box 16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79" name="Text Box 17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80" name="Text Box 18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81" name="Text Box 19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82" name="Text Box 20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83" name="Text Box 21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84" name="Text Box 22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86" name="Text Box 2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87" name="Text Box 3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88" name="Text Box 4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89" name="Text Box 5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90" name="Text Box 6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91" name="Text Box 7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92" name="Text Box 8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93" name="Text Box 9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94" name="Text Box 10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95" name="Text Box 11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96" name="Text Box 12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97" name="Text Box 13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98" name="Text Box 14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499" name="Text Box 15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00" name="Text Box 16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01" name="Text Box 17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02" name="Text Box 18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03" name="Text Box 19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04" name="Text Box 20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05" name="Text Box 21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06" name="Text Box 22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08" name="Text Box 2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09" name="Text Box 3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12" name="Text Box 6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13" name="Text Box 7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14" name="Text Box 8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15" name="Text Box 9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16" name="Text Box 10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17" name="Text Box 11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18" name="Text Box 12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19" name="Text Box 13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22" name="Text Box 16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23" name="Text Box 17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24" name="Text Box 18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25" name="Text Box 19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26" name="Text Box 20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27" name="Text Box 21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28" name="Text Box 22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30" name="Text Box 2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31" name="Text Box 3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32" name="Text Box 4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33" name="Text Box 5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34" name="Text Box 6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35" name="Text Box 7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36" name="Text Box 8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37" name="Text Box 9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38" name="Text Box 10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39" name="Text Box 11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40" name="Text Box 12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41" name="Text Box 13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42" name="Text Box 14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43" name="Text Box 15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44" name="Text Box 16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45" name="Text Box 17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46" name="Text Box 18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47" name="Text Box 19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48" name="Text Box 20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49" name="Text Box 21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50" name="Text Box 22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52" name="Text Box 2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53" name="Text Box 3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56" name="Text Box 6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57" name="Text Box 7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58" name="Text Box 8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59" name="Text Box 9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60" name="Text Box 10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61" name="Text Box 11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62" name="Text Box 12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63" name="Text Box 13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66" name="Text Box 16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67" name="Text Box 17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68" name="Text Box 18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69" name="Text Box 19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70" name="Text Box 20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71" name="Text Box 21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72" name="Text Box 22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74" name="Text Box 2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75" name="Text Box 3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76" name="Text Box 4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77" name="Text Box 5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78" name="Text Box 6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79" name="Text Box 7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80" name="Text Box 8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81" name="Text Box 9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82" name="Text Box 10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83" name="Text Box 11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84" name="Text Box 12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85" name="Text Box 13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86" name="Text Box 14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87" name="Text Box 15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197</xdr:row>
      <xdr:rowOff>0</xdr:rowOff>
    </xdr:from>
    <xdr:to>
      <xdr:col>1</xdr:col>
      <xdr:colOff>3552825</xdr:colOff>
      <xdr:row>197</xdr:row>
      <xdr:rowOff>160020</xdr:rowOff>
    </xdr:to>
    <xdr:sp macro="" textlink="">
      <xdr:nvSpPr>
        <xdr:cNvPr id="588" name="Text Box 16"/>
        <xdr:cNvSpPr txBox="1">
          <a:spLocks noChangeArrowheads="1"/>
        </xdr:cNvSpPr>
      </xdr:nvSpPr>
      <xdr:spPr bwMode="auto">
        <a:xfrm>
          <a:off x="1762125" y="937164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590" name="Text Box 2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591" name="Text Box 3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592" name="Text Box 4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593" name="Text Box 5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594" name="Text Box 6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595" name="Text Box 7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596" name="Text Box 8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597" name="Text Box 9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598" name="Text Box 10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599" name="Text Box 11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00" name="Text Box 12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01" name="Text Box 13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02" name="Text Box 14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03" name="Text Box 15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04" name="Text Box 16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05" name="Text Box 17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06" name="Text Box 18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07" name="Text Box 19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08" name="Text Box 20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09" name="Text Box 21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10" name="Text Box 22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12" name="Text Box 2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13" name="Text Box 3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16" name="Text Box 6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17" name="Text Box 7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18" name="Text Box 8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19" name="Text Box 9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20" name="Text Box 10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21" name="Text Box 11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22" name="Text Box 12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23" name="Text Box 13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26" name="Text Box 16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27" name="Text Box 17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28" name="Text Box 18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29" name="Text Box 19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30" name="Text Box 20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31" name="Text Box 21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32" name="Text Box 22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34" name="Text Box 2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35" name="Text Box 3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36" name="Text Box 4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37" name="Text Box 5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38" name="Text Box 6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39" name="Text Box 7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40" name="Text Box 8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41" name="Text Box 9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42" name="Text Box 10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43" name="Text Box 11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44" name="Text Box 12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45" name="Text Box 13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46" name="Text Box 14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47" name="Text Box 15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48" name="Text Box 16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49" name="Text Box 17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50" name="Text Box 18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51" name="Text Box 19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52" name="Text Box 20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53" name="Text Box 21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200</xdr:row>
      <xdr:rowOff>0</xdr:rowOff>
    </xdr:from>
    <xdr:to>
      <xdr:col>1</xdr:col>
      <xdr:colOff>3552825</xdr:colOff>
      <xdr:row>200</xdr:row>
      <xdr:rowOff>160020</xdr:rowOff>
    </xdr:to>
    <xdr:sp macro="" textlink="">
      <xdr:nvSpPr>
        <xdr:cNvPr id="654" name="Text Box 22"/>
        <xdr:cNvSpPr txBox="1">
          <a:spLocks noChangeArrowheads="1"/>
        </xdr:cNvSpPr>
      </xdr:nvSpPr>
      <xdr:spPr bwMode="auto">
        <a:xfrm>
          <a:off x="1762125" y="9611677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56" name="Text Box 2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57" name="Text Box 3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60" name="Text Box 6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61" name="Text Box 7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62" name="Text Box 8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63" name="Text Box 9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64" name="Text Box 10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65" name="Text Box 11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66" name="Text Box 12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67" name="Text Box 13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70" name="Text Box 16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71" name="Text Box 17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72" name="Text Box 18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73" name="Text Box 19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74" name="Text Box 20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75" name="Text Box 21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76" name="Text Box 22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77" name="Text Box 1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78" name="Text Box 2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79" name="Text Box 3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80" name="Text Box 4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81" name="Text Box 5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82" name="Text Box 6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83" name="Text Box 7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84" name="Text Box 8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85" name="Text Box 9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86" name="Text Box 10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87" name="Text Box 11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88" name="Text Box 12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89" name="Text Box 13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90" name="Text Box 14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91" name="Text Box 15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92" name="Text Box 16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93" name="Text Box 17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94" name="Text Box 18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95" name="Text Box 19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96" name="Text Box 20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97" name="Text Box 21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98" name="Text Box 22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699" name="Text Box 1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700" name="Text Box 2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701" name="Text Box 3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704" name="Text Box 6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705" name="Text Box 7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706" name="Text Box 8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707" name="Text Box 9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708" name="Text Box 10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709" name="Text Box 11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710" name="Text Box 12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711" name="Text Box 13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714" name="Text Box 16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715" name="Text Box 17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716" name="Text Box 18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717" name="Text Box 19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718" name="Text Box 20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719" name="Text Box 21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37</xdr:row>
      <xdr:rowOff>0</xdr:rowOff>
    </xdr:from>
    <xdr:ext cx="0" cy="160020"/>
    <xdr:sp macro="" textlink="">
      <xdr:nvSpPr>
        <xdr:cNvPr id="720" name="Text Box 22"/>
        <xdr:cNvSpPr txBox="1">
          <a:spLocks noChangeArrowheads="1"/>
        </xdr:cNvSpPr>
      </xdr:nvSpPr>
      <xdr:spPr bwMode="auto">
        <a:xfrm>
          <a:off x="1762125" y="147066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22" name="Text Box 2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23" name="Text Box 3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24" name="Text Box 4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25" name="Text Box 5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26" name="Text Box 6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27" name="Text Box 7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28" name="Text Box 8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29" name="Text Box 9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30" name="Text Box 10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31" name="Text Box 11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32" name="Text Box 12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33" name="Text Box 13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34" name="Text Box 14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35" name="Text Box 15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36" name="Text Box 16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37" name="Text Box 17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38" name="Text Box 18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39" name="Text Box 19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40" name="Text Box 20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41" name="Text Box 21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42" name="Text Box 22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43" name="Text Box 1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44" name="Text Box 2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45" name="Text Box 3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48" name="Text Box 6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49" name="Text Box 7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50" name="Text Box 8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51" name="Text Box 9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52" name="Text Box 10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53" name="Text Box 11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54" name="Text Box 12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55" name="Text Box 13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58" name="Text Box 16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59" name="Text Box 17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60" name="Text Box 18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61" name="Text Box 19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62" name="Text Box 20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63" name="Text Box 21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64" name="Text Box 22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65" name="Text Box 1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66" name="Text Box 2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67" name="Text Box 3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68" name="Text Box 4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69" name="Text Box 5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70" name="Text Box 6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71" name="Text Box 7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72" name="Text Box 8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73" name="Text Box 9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74" name="Text Box 10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75" name="Text Box 11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76" name="Text Box 12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77" name="Text Box 13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78" name="Text Box 14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79" name="Text Box 15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80" name="Text Box 16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81" name="Text Box 17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82" name="Text Box 18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83" name="Text Box 19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84" name="Text Box 20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85" name="Text Box 21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88</xdr:row>
      <xdr:rowOff>0</xdr:rowOff>
    </xdr:from>
    <xdr:ext cx="0" cy="160020"/>
    <xdr:sp macro="" textlink="">
      <xdr:nvSpPr>
        <xdr:cNvPr id="786" name="Text Box 22"/>
        <xdr:cNvSpPr txBox="1">
          <a:spLocks noChangeArrowheads="1"/>
        </xdr:cNvSpPr>
      </xdr:nvSpPr>
      <xdr:spPr bwMode="auto">
        <a:xfrm>
          <a:off x="1762125" y="42710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787" name="Text Box 3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788" name="Text Box 4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789" name="Text Box 5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790" name="Text Box 6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791" name="Text Box 7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792" name="Text Box 8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793" name="Text Box 9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794" name="Text Box 10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795" name="Text Box 11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796" name="Text Box 12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797" name="Text Box 13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798" name="Text Box 14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799" name="Text Box 15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00" name="Text Box 16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01" name="Text Box 17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02" name="Text Box 18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03" name="Text Box 19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04" name="Text Box 20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05" name="Text Box 21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06" name="Text Box 22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07" name="Text Box 1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09" name="Text Box 3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12" name="Text Box 6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13" name="Text Box 7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14" name="Text Box 8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15" name="Text Box 9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16" name="Text Box 10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17" name="Text Box 11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18" name="Text Box 12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19" name="Text Box 13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22" name="Text Box 16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23" name="Text Box 17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24" name="Text Box 18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25" name="Text Box 19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26" name="Text Box 20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27" name="Text Box 21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28" name="Text Box 22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29" name="Text Box 1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30" name="Text Box 2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31" name="Text Box 3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32" name="Text Box 4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33" name="Text Box 5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34" name="Text Box 6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35" name="Text Box 7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36" name="Text Box 8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37" name="Text Box 9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38" name="Text Box 10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39" name="Text Box 11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40" name="Text Box 12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41" name="Text Box 13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42" name="Text Box 14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43" name="Text Box 15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44" name="Text Box 16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45" name="Text Box 17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46" name="Text Box 18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47" name="Text Box 19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48" name="Text Box 20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49" name="Text Box 21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50" name="Text Box 22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51" name="Text Box 1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52" name="Text Box 2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53" name="Text Box 3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56" name="Text Box 6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57" name="Text Box 7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58" name="Text Box 8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59" name="Text Box 9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60" name="Text Box 10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61" name="Text Box 11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62" name="Text Box 12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63" name="Text Box 13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66" name="Text Box 16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67" name="Text Box 17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68" name="Text Box 18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69" name="Text Box 19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70" name="Text Box 20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71" name="Text Box 21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72" name="Text Box 22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73" name="Text Box 1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74" name="Text Box 2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75" name="Text Box 3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76" name="Text Box 4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77" name="Text Box 5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78" name="Text Box 6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79" name="Text Box 7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80" name="Text Box 8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81" name="Text Box 9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82" name="Text Box 10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83" name="Text Box 11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84" name="Text Box 12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85" name="Text Box 13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86" name="Text Box 14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87" name="Text Box 15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88" name="Text Box 16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89" name="Text Box 17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90" name="Text Box 18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91" name="Text Box 19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92" name="Text Box 20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93" name="Text Box 21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94" name="Text Box 22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95" name="Text Box 1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96" name="Text Box 2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97" name="Text Box 3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900" name="Text Box 6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901" name="Text Box 7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902" name="Text Box 8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903" name="Text Box 9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904" name="Text Box 10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905" name="Text Box 11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906" name="Text Box 12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907" name="Text Box 13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174</xdr:row>
      <xdr:rowOff>0</xdr:rowOff>
    </xdr:from>
    <xdr:to>
      <xdr:col>1</xdr:col>
      <xdr:colOff>3552825</xdr:colOff>
      <xdr:row>174</xdr:row>
      <xdr:rowOff>160020</xdr:rowOff>
    </xdr:to>
    <xdr:sp macro="" textlink="">
      <xdr:nvSpPr>
        <xdr:cNvPr id="910" name="Text Box 16"/>
        <xdr:cNvSpPr txBox="1">
          <a:spLocks noChangeArrowheads="1"/>
        </xdr:cNvSpPr>
      </xdr:nvSpPr>
      <xdr:spPr bwMode="auto">
        <a:xfrm>
          <a:off x="1762125" y="837152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11" name="Text Box 1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12" name="Text Box 2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13" name="Text Box 3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16" name="Text Box 6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17" name="Text Box 7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18" name="Text Box 8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19" name="Text Box 9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20" name="Text Box 10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21" name="Text Box 11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22" name="Text Box 12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23" name="Text Box 13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26" name="Text Box 16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27" name="Text Box 17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28" name="Text Box 18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29" name="Text Box 19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30" name="Text Box 20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31" name="Text Box 21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32" name="Text Box 22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33" name="Text Box 1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34" name="Text Box 2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35" name="Text Box 3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36" name="Text Box 4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37" name="Text Box 5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38" name="Text Box 6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39" name="Text Box 7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40" name="Text Box 8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41" name="Text Box 9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42" name="Text Box 10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43" name="Text Box 11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44" name="Text Box 12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45" name="Text Box 13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46" name="Text Box 14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47" name="Text Box 15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48" name="Text Box 16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49" name="Text Box 17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50" name="Text Box 18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51" name="Text Box 19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52" name="Text Box 20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53" name="Text Box 21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54" name="Text Box 22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55" name="Text Box 1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56" name="Text Box 2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57" name="Text Box 3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60" name="Text Box 6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61" name="Text Box 7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62" name="Text Box 8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63" name="Text Box 9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64" name="Text Box 10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65" name="Text Box 11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66" name="Text Box 12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67" name="Text Box 13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70" name="Text Box 16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71" name="Text Box 17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72" name="Text Box 18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73" name="Text Box 19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74" name="Text Box 20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75" name="Text Box 21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177</xdr:row>
      <xdr:rowOff>0</xdr:rowOff>
    </xdr:from>
    <xdr:to>
      <xdr:col>1</xdr:col>
      <xdr:colOff>3552825</xdr:colOff>
      <xdr:row>177</xdr:row>
      <xdr:rowOff>160020</xdr:rowOff>
    </xdr:to>
    <xdr:sp macro="" textlink="">
      <xdr:nvSpPr>
        <xdr:cNvPr id="976" name="Text Box 22"/>
        <xdr:cNvSpPr txBox="1">
          <a:spLocks noChangeArrowheads="1"/>
        </xdr:cNvSpPr>
      </xdr:nvSpPr>
      <xdr:spPr bwMode="auto">
        <a:xfrm>
          <a:off x="1762125" y="851154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C627"/>
  <sheetViews>
    <sheetView tabSelected="1" view="pageBreakPreview" zoomScale="60" zoomScaleNormal="60" workbookViewId="0">
      <selection activeCell="AB293" sqref="AB293"/>
    </sheetView>
  </sheetViews>
  <sheetFormatPr defaultColWidth="10.28515625" defaultRowHeight="15.75" outlineLevelRow="1" x14ac:dyDescent="0.25"/>
  <cols>
    <col min="1" max="1" width="12.140625" style="1" customWidth="1"/>
    <col min="2" max="2" width="55.140625" style="1" customWidth="1"/>
    <col min="3" max="3" width="24" style="1" bestFit="1" customWidth="1"/>
    <col min="4" max="5" width="20.5703125" style="2" customWidth="1"/>
    <col min="6" max="6" width="19.7109375" style="2" customWidth="1"/>
    <col min="7" max="7" width="22.85546875" style="2" customWidth="1"/>
    <col min="8" max="9" width="16" style="2" customWidth="1"/>
    <col min="10" max="10" width="19.140625" style="1" customWidth="1"/>
    <col min="11" max="11" width="19.5703125" style="2" customWidth="1"/>
    <col min="12" max="12" width="19.5703125" style="1" customWidth="1"/>
    <col min="13" max="15" width="13.7109375" style="1" customWidth="1"/>
    <col min="16" max="16" width="16.140625" style="1" customWidth="1"/>
    <col min="17" max="17" width="13.7109375" style="1" customWidth="1"/>
    <col min="18" max="18" width="20.5703125" style="1" customWidth="1"/>
    <col min="19" max="19" width="13.7109375" style="2" customWidth="1"/>
    <col min="20" max="20" width="14.42578125" style="1" customWidth="1"/>
    <col min="21" max="21" width="13" style="1" customWidth="1"/>
    <col min="22" max="22" width="13.28515625" style="1" customWidth="1"/>
    <col min="23" max="23" width="14.140625" style="1" customWidth="1"/>
    <col min="24" max="24" width="16.85546875" style="1" customWidth="1"/>
    <col min="25" max="25" width="13.28515625" style="1" customWidth="1"/>
    <col min="26" max="26" width="13.42578125" style="1" customWidth="1"/>
    <col min="27" max="27" width="14.42578125" style="1" customWidth="1"/>
    <col min="28" max="28" width="15.28515625" style="1" customWidth="1"/>
    <col min="29" max="29" width="50.42578125" style="1" customWidth="1"/>
    <col min="30" max="45" width="10.28515625" style="1"/>
    <col min="46" max="46" width="19.85546875" style="1" customWidth="1"/>
    <col min="47" max="16384" width="10.28515625" style="1"/>
  </cols>
  <sheetData>
    <row r="1" spans="1:29" ht="18.75" x14ac:dyDescent="0.25">
      <c r="AC1" s="3" t="s">
        <v>0</v>
      </c>
    </row>
    <row r="2" spans="1:29" ht="18.75" x14ac:dyDescent="0.3">
      <c r="AC2" s="4" t="s">
        <v>1</v>
      </c>
    </row>
    <row r="3" spans="1:29" ht="18.75" x14ac:dyDescent="0.3">
      <c r="AC3" s="4" t="s">
        <v>2</v>
      </c>
    </row>
    <row r="4" spans="1:29" s="6" customFormat="1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</row>
    <row r="5" spans="1:29" s="6" customFormat="1" ht="18.75" x14ac:dyDescent="0.3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</row>
    <row r="6" spans="1:29" s="6" customFormat="1" ht="18.75" x14ac:dyDescent="0.3">
      <c r="A6" s="8"/>
      <c r="B6" s="8"/>
      <c r="C6" s="8"/>
      <c r="D6" s="9"/>
      <c r="E6" s="9"/>
      <c r="F6" s="9"/>
      <c r="G6" s="9"/>
      <c r="H6" s="9"/>
      <c r="I6" s="9"/>
      <c r="J6" s="8"/>
      <c r="K6" s="9"/>
      <c r="L6" s="8"/>
      <c r="M6" s="8"/>
      <c r="N6" s="8"/>
      <c r="O6" s="8"/>
      <c r="P6" s="8"/>
      <c r="Q6" s="8"/>
      <c r="R6" s="8"/>
      <c r="S6" s="9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29" s="6" customFormat="1" ht="18.75" x14ac:dyDescent="0.3">
      <c r="A7" s="7" t="s">
        <v>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</row>
    <row r="8" spans="1:29" x14ac:dyDescent="0.25">
      <c r="A8" s="10" t="s">
        <v>6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</row>
    <row r="9" spans="1:29" x14ac:dyDescent="0.25">
      <c r="A9" s="11"/>
      <c r="B9" s="11"/>
      <c r="C9" s="11"/>
      <c r="D9" s="12"/>
      <c r="E9" s="12"/>
      <c r="F9" s="12"/>
      <c r="G9" s="12"/>
      <c r="H9" s="12"/>
      <c r="I9" s="12"/>
      <c r="J9" s="11"/>
      <c r="K9" s="12"/>
      <c r="L9" s="11"/>
      <c r="M9" s="11"/>
      <c r="N9" s="11"/>
      <c r="O9" s="11"/>
      <c r="P9" s="11"/>
      <c r="Q9" s="11"/>
      <c r="R9" s="11"/>
      <c r="S9" s="12"/>
      <c r="T9" s="11"/>
      <c r="U9" s="11"/>
      <c r="V9" s="11"/>
      <c r="W9" s="11"/>
      <c r="X9" s="11"/>
      <c r="Y9" s="11"/>
      <c r="Z9" s="11"/>
      <c r="AA9" s="11"/>
      <c r="AB9" s="11"/>
      <c r="AC9" s="11"/>
    </row>
    <row r="10" spans="1:29" ht="18.75" x14ac:dyDescent="0.3">
      <c r="A10" s="13" t="s">
        <v>7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2" spans="1:29" ht="18.75" x14ac:dyDescent="0.25">
      <c r="A12" s="14" t="s">
        <v>8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</row>
    <row r="13" spans="1:29" x14ac:dyDescent="0.25">
      <c r="A13" s="10" t="s">
        <v>9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</row>
    <row r="14" spans="1:29" x14ac:dyDescent="0.25">
      <c r="A14" s="11"/>
      <c r="B14" s="11"/>
      <c r="C14" s="11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1"/>
    </row>
    <row r="15" spans="1:29" ht="24.75" customHeight="1" x14ac:dyDescent="0.25">
      <c r="J15" s="2"/>
      <c r="L15" s="2"/>
      <c r="M15" s="2"/>
      <c r="N15" s="2"/>
      <c r="O15" s="2"/>
      <c r="P15" s="2"/>
      <c r="Q15" s="2"/>
      <c r="R15" s="2"/>
      <c r="T15" s="2"/>
      <c r="U15" s="2"/>
      <c r="V15" s="2"/>
      <c r="W15" s="2"/>
      <c r="X15" s="2"/>
      <c r="Y15" s="2"/>
      <c r="Z15" s="2"/>
      <c r="AA15" s="2"/>
      <c r="AB15" s="2"/>
    </row>
    <row r="16" spans="1:29" ht="99" customHeight="1" x14ac:dyDescent="0.25">
      <c r="A16" s="19" t="s">
        <v>10</v>
      </c>
      <c r="B16" s="18" t="s">
        <v>11</v>
      </c>
      <c r="C16" s="18" t="s">
        <v>12</v>
      </c>
      <c r="D16" s="18" t="s">
        <v>13</v>
      </c>
      <c r="E16" s="18" t="s">
        <v>14</v>
      </c>
      <c r="F16" s="18" t="s">
        <v>15</v>
      </c>
      <c r="G16" s="18" t="s">
        <v>16</v>
      </c>
      <c r="H16" s="18" t="s">
        <v>17</v>
      </c>
      <c r="I16" s="18"/>
      <c r="J16" s="18"/>
      <c r="K16" s="18"/>
      <c r="L16" s="18"/>
      <c r="M16" s="18"/>
      <c r="N16" s="18"/>
      <c r="O16" s="18"/>
      <c r="P16" s="18"/>
      <c r="Q16" s="18"/>
      <c r="R16" s="18" t="s">
        <v>18</v>
      </c>
      <c r="S16" s="19" t="s">
        <v>19</v>
      </c>
      <c r="T16" s="20"/>
      <c r="U16" s="20"/>
      <c r="V16" s="20"/>
      <c r="W16" s="20"/>
      <c r="X16" s="20"/>
      <c r="Y16" s="20"/>
      <c r="Z16" s="20"/>
      <c r="AA16" s="20"/>
      <c r="AB16" s="20"/>
      <c r="AC16" s="18" t="s">
        <v>20</v>
      </c>
    </row>
    <row r="17" spans="1:29" ht="50.25" customHeight="1" x14ac:dyDescent="0.25">
      <c r="A17" s="19"/>
      <c r="B17" s="18"/>
      <c r="C17" s="18"/>
      <c r="D17" s="18"/>
      <c r="E17" s="18"/>
      <c r="F17" s="18"/>
      <c r="G17" s="100"/>
      <c r="H17" s="18" t="s">
        <v>21</v>
      </c>
      <c r="I17" s="18"/>
      <c r="J17" s="18"/>
      <c r="K17" s="18"/>
      <c r="L17" s="18"/>
      <c r="M17" s="18" t="s">
        <v>22</v>
      </c>
      <c r="N17" s="18"/>
      <c r="O17" s="18"/>
      <c r="P17" s="18"/>
      <c r="Q17" s="18"/>
      <c r="R17" s="18"/>
      <c r="S17" s="22" t="s">
        <v>23</v>
      </c>
      <c r="T17" s="20"/>
      <c r="U17" s="22" t="s">
        <v>24</v>
      </c>
      <c r="V17" s="22"/>
      <c r="W17" s="22" t="s">
        <v>25</v>
      </c>
      <c r="X17" s="20"/>
      <c r="Y17" s="22" t="s">
        <v>26</v>
      </c>
      <c r="Z17" s="20"/>
      <c r="AA17" s="22" t="s">
        <v>27</v>
      </c>
      <c r="AB17" s="20"/>
      <c r="AC17" s="18"/>
    </row>
    <row r="18" spans="1:29" ht="112.5" customHeight="1" x14ac:dyDescent="0.25">
      <c r="A18" s="19"/>
      <c r="B18" s="18"/>
      <c r="C18" s="18"/>
      <c r="D18" s="18"/>
      <c r="E18" s="18"/>
      <c r="F18" s="18"/>
      <c r="G18" s="100"/>
      <c r="H18" s="23" t="s">
        <v>23</v>
      </c>
      <c r="I18" s="23" t="s">
        <v>24</v>
      </c>
      <c r="J18" s="22" t="s">
        <v>25</v>
      </c>
      <c r="K18" s="23" t="s">
        <v>26</v>
      </c>
      <c r="L18" s="23" t="s">
        <v>27</v>
      </c>
      <c r="M18" s="23" t="s">
        <v>28</v>
      </c>
      <c r="N18" s="23" t="s">
        <v>24</v>
      </c>
      <c r="O18" s="22" t="s">
        <v>25</v>
      </c>
      <c r="P18" s="23" t="s">
        <v>26</v>
      </c>
      <c r="Q18" s="23" t="s">
        <v>27</v>
      </c>
      <c r="R18" s="18"/>
      <c r="S18" s="20"/>
      <c r="T18" s="20"/>
      <c r="U18" s="22"/>
      <c r="V18" s="22"/>
      <c r="W18" s="20"/>
      <c r="X18" s="20"/>
      <c r="Y18" s="20"/>
      <c r="Z18" s="20"/>
      <c r="AA18" s="20"/>
      <c r="AB18" s="20"/>
      <c r="AC18" s="18"/>
    </row>
    <row r="19" spans="1:29" ht="64.5" customHeight="1" x14ac:dyDescent="0.25">
      <c r="A19" s="19"/>
      <c r="B19" s="18"/>
      <c r="C19" s="18"/>
      <c r="D19" s="18"/>
      <c r="E19" s="18"/>
      <c r="F19" s="18"/>
      <c r="G19" s="100"/>
      <c r="H19" s="23"/>
      <c r="I19" s="23"/>
      <c r="J19" s="22"/>
      <c r="K19" s="23"/>
      <c r="L19" s="23"/>
      <c r="M19" s="23"/>
      <c r="N19" s="23"/>
      <c r="O19" s="22"/>
      <c r="P19" s="23"/>
      <c r="Q19" s="23"/>
      <c r="R19" s="18"/>
      <c r="S19" s="25" t="s">
        <v>29</v>
      </c>
      <c r="T19" s="25" t="s">
        <v>30</v>
      </c>
      <c r="U19" s="25" t="s">
        <v>29</v>
      </c>
      <c r="V19" s="25" t="s">
        <v>30</v>
      </c>
      <c r="W19" s="25" t="s">
        <v>29</v>
      </c>
      <c r="X19" s="25" t="s">
        <v>30</v>
      </c>
      <c r="Y19" s="25" t="s">
        <v>29</v>
      </c>
      <c r="Z19" s="25" t="s">
        <v>30</v>
      </c>
      <c r="AA19" s="25" t="s">
        <v>29</v>
      </c>
      <c r="AB19" s="25" t="s">
        <v>30</v>
      </c>
      <c r="AC19" s="18"/>
    </row>
    <row r="20" spans="1:29" ht="23.25" customHeight="1" x14ac:dyDescent="0.25">
      <c r="A20" s="101">
        <v>1</v>
      </c>
      <c r="B20" s="101">
        <f t="shared" ref="B20:AC20" si="0">A20+1</f>
        <v>2</v>
      </c>
      <c r="C20" s="101">
        <f t="shared" si="0"/>
        <v>3</v>
      </c>
      <c r="D20" s="101">
        <f t="shared" si="0"/>
        <v>4</v>
      </c>
      <c r="E20" s="101">
        <f t="shared" si="0"/>
        <v>5</v>
      </c>
      <c r="F20" s="101">
        <f t="shared" si="0"/>
        <v>6</v>
      </c>
      <c r="G20" s="101">
        <f t="shared" si="0"/>
        <v>7</v>
      </c>
      <c r="H20" s="101">
        <f t="shared" si="0"/>
        <v>8</v>
      </c>
      <c r="I20" s="101">
        <f t="shared" si="0"/>
        <v>9</v>
      </c>
      <c r="J20" s="101">
        <f t="shared" si="0"/>
        <v>10</v>
      </c>
      <c r="K20" s="101">
        <f t="shared" si="0"/>
        <v>11</v>
      </c>
      <c r="L20" s="101">
        <f t="shared" si="0"/>
        <v>12</v>
      </c>
      <c r="M20" s="101">
        <f t="shared" si="0"/>
        <v>13</v>
      </c>
      <c r="N20" s="101">
        <f t="shared" si="0"/>
        <v>14</v>
      </c>
      <c r="O20" s="101">
        <f t="shared" si="0"/>
        <v>15</v>
      </c>
      <c r="P20" s="101">
        <f t="shared" si="0"/>
        <v>16</v>
      </c>
      <c r="Q20" s="101">
        <f t="shared" si="0"/>
        <v>17</v>
      </c>
      <c r="R20" s="101">
        <f t="shared" si="0"/>
        <v>18</v>
      </c>
      <c r="S20" s="101">
        <f t="shared" si="0"/>
        <v>19</v>
      </c>
      <c r="T20" s="101">
        <f t="shared" si="0"/>
        <v>20</v>
      </c>
      <c r="U20" s="101">
        <f t="shared" si="0"/>
        <v>21</v>
      </c>
      <c r="V20" s="101">
        <f t="shared" si="0"/>
        <v>22</v>
      </c>
      <c r="W20" s="101">
        <f t="shared" si="0"/>
        <v>23</v>
      </c>
      <c r="X20" s="101">
        <f t="shared" si="0"/>
        <v>24</v>
      </c>
      <c r="Y20" s="101">
        <f t="shared" si="0"/>
        <v>25</v>
      </c>
      <c r="Z20" s="101">
        <f t="shared" si="0"/>
        <v>26</v>
      </c>
      <c r="AA20" s="101">
        <f t="shared" si="0"/>
        <v>27</v>
      </c>
      <c r="AB20" s="101">
        <f t="shared" si="0"/>
        <v>28</v>
      </c>
      <c r="AC20" s="101">
        <f t="shared" si="0"/>
        <v>29</v>
      </c>
    </row>
    <row r="21" spans="1:29" ht="31.5" x14ac:dyDescent="0.25">
      <c r="A21" s="29" t="s">
        <v>31</v>
      </c>
      <c r="B21" s="29" t="s">
        <v>32</v>
      </c>
      <c r="C21" s="29" t="s">
        <v>33</v>
      </c>
      <c r="D21" s="29">
        <f>D22+D23+D24+D25+D26+D27+D28</f>
        <v>47369.92795345281</v>
      </c>
      <c r="E21" s="29" t="s">
        <v>34</v>
      </c>
      <c r="F21" s="102">
        <f t="shared" ref="F21" si="1">F22+F23+F24+F25+F26+F27+F28</f>
        <v>9779.2915238099995</v>
      </c>
      <c r="G21" s="29">
        <f>G22+G23+G24+G25+G26+G27+G28</f>
        <v>36191.092860222809</v>
      </c>
      <c r="H21" s="103">
        <f t="shared" ref="H21:AA21" si="2">H22+H23+H24+H25+H26+H27+H28</f>
        <v>6786.886740259999</v>
      </c>
      <c r="I21" s="103">
        <f t="shared" si="2"/>
        <v>0</v>
      </c>
      <c r="J21" s="103">
        <f t="shared" si="2"/>
        <v>0</v>
      </c>
      <c r="K21" s="103">
        <f t="shared" si="2"/>
        <v>4064.791994637817</v>
      </c>
      <c r="L21" s="103">
        <f t="shared" si="2"/>
        <v>2722.0947456221834</v>
      </c>
      <c r="M21" s="103">
        <f t="shared" si="2"/>
        <v>5173.12136044</v>
      </c>
      <c r="N21" s="103">
        <f t="shared" si="2"/>
        <v>0</v>
      </c>
      <c r="O21" s="103">
        <f t="shared" si="2"/>
        <v>0</v>
      </c>
      <c r="P21" s="103">
        <f t="shared" si="2"/>
        <v>3136.0731853099996</v>
      </c>
      <c r="Q21" s="103">
        <f t="shared" si="2"/>
        <v>2037.0481751299999</v>
      </c>
      <c r="R21" s="103">
        <f t="shared" si="2"/>
        <v>31218.406093672809</v>
      </c>
      <c r="S21" s="103">
        <f t="shared" si="2"/>
        <v>-1814.1999737099998</v>
      </c>
      <c r="T21" s="32">
        <f>S21/H21</f>
        <v>-0.26730959910500873</v>
      </c>
      <c r="U21" s="103">
        <f t="shared" si="2"/>
        <v>0</v>
      </c>
      <c r="V21" s="32">
        <v>0</v>
      </c>
      <c r="W21" s="103">
        <f t="shared" si="2"/>
        <v>0</v>
      </c>
      <c r="X21" s="32">
        <v>0</v>
      </c>
      <c r="Y21" s="103">
        <f t="shared" si="2"/>
        <v>-966.90285750781652</v>
      </c>
      <c r="Z21" s="32">
        <f>Y21/K21</f>
        <v>-0.23787265345516653</v>
      </c>
      <c r="AA21" s="103">
        <f t="shared" si="2"/>
        <v>-846.58217992218351</v>
      </c>
      <c r="AB21" s="32">
        <f>AA21/L21</f>
        <v>-0.31100393595178921</v>
      </c>
      <c r="AC21" s="25" t="s">
        <v>34</v>
      </c>
    </row>
    <row r="22" spans="1:29" ht="31.5" outlineLevel="1" x14ac:dyDescent="0.25">
      <c r="A22" s="26" t="s">
        <v>35</v>
      </c>
      <c r="B22" s="27" t="s">
        <v>36</v>
      </c>
      <c r="C22" s="28" t="s">
        <v>33</v>
      </c>
      <c r="D22" s="28">
        <f>SUM(D30,D205,D293,D504,D570)</f>
        <v>5476.398079513172</v>
      </c>
      <c r="E22" s="29" t="s">
        <v>34</v>
      </c>
      <c r="F22" s="30">
        <f t="shared" ref="F22:AA22" si="3">SUM(F30,F205,F293,F504,F570)</f>
        <v>603.35533938000003</v>
      </c>
      <c r="G22" s="28">
        <f t="shared" si="3"/>
        <v>3473.4991707131717</v>
      </c>
      <c r="H22" s="31">
        <f t="shared" si="3"/>
        <v>1203.8134852539999</v>
      </c>
      <c r="I22" s="31">
        <f t="shared" si="3"/>
        <v>0</v>
      </c>
      <c r="J22" s="31">
        <f t="shared" si="3"/>
        <v>0</v>
      </c>
      <c r="K22" s="31">
        <f t="shared" si="3"/>
        <v>285.97724409144064</v>
      </c>
      <c r="L22" s="31">
        <f t="shared" si="3"/>
        <v>917.83624116255942</v>
      </c>
      <c r="M22" s="31">
        <f t="shared" si="3"/>
        <v>841.03310769999985</v>
      </c>
      <c r="N22" s="31">
        <f t="shared" si="3"/>
        <v>0</v>
      </c>
      <c r="O22" s="31">
        <f t="shared" si="3"/>
        <v>0</v>
      </c>
      <c r="P22" s="31">
        <f t="shared" si="3"/>
        <v>223.15924203999995</v>
      </c>
      <c r="Q22" s="31">
        <f t="shared" si="3"/>
        <v>617.87386565999998</v>
      </c>
      <c r="R22" s="31">
        <f t="shared" si="3"/>
        <v>2632.4660630131716</v>
      </c>
      <c r="S22" s="31">
        <f t="shared" si="3"/>
        <v>-362.78037755400004</v>
      </c>
      <c r="T22" s="32">
        <f t="shared" ref="T22:T32" si="4">S22/H22</f>
        <v>-0.30135929028694575</v>
      </c>
      <c r="U22" s="31">
        <f t="shared" si="3"/>
        <v>0</v>
      </c>
      <c r="V22" s="32">
        <v>0</v>
      </c>
      <c r="W22" s="31">
        <f t="shared" si="3"/>
        <v>0</v>
      </c>
      <c r="X22" s="32">
        <v>0</v>
      </c>
      <c r="Y22" s="31">
        <f t="shared" si="3"/>
        <v>-62.824042771440652</v>
      </c>
      <c r="Z22" s="32">
        <f t="shared" ref="Z22:Z32" si="5">Y22/K22</f>
        <v>-0.21968196445502075</v>
      </c>
      <c r="AA22" s="31">
        <f t="shared" si="3"/>
        <v>-299.24139850255932</v>
      </c>
      <c r="AB22" s="32">
        <f t="shared" ref="AB22:AB32" si="6">AA22/L22</f>
        <v>-0.32602918154934807</v>
      </c>
      <c r="AC22" s="33" t="s">
        <v>34</v>
      </c>
    </row>
    <row r="23" spans="1:29" outlineLevel="1" x14ac:dyDescent="0.25">
      <c r="A23" s="26" t="s">
        <v>37</v>
      </c>
      <c r="B23" s="27" t="s">
        <v>38</v>
      </c>
      <c r="C23" s="28" t="s">
        <v>33</v>
      </c>
      <c r="D23" s="28">
        <f>SUM(D55,D220,D332,D521,D585)</f>
        <v>9267.5122980502965</v>
      </c>
      <c r="E23" s="29" t="s">
        <v>34</v>
      </c>
      <c r="F23" s="30">
        <f t="shared" ref="F23:AA23" si="7">SUM(F55,F220,F332,F521,F585)</f>
        <v>3123.5987100100006</v>
      </c>
      <c r="G23" s="28">
        <f t="shared" si="7"/>
        <v>6143.9135880402955</v>
      </c>
      <c r="H23" s="31">
        <f t="shared" si="7"/>
        <v>1149.0594643200002</v>
      </c>
      <c r="I23" s="31">
        <f t="shared" si="7"/>
        <v>0</v>
      </c>
      <c r="J23" s="31">
        <f t="shared" si="7"/>
        <v>0</v>
      </c>
      <c r="K23" s="31">
        <f t="shared" si="7"/>
        <v>962.41044519576553</v>
      </c>
      <c r="L23" s="31">
        <f t="shared" si="7"/>
        <v>186.64901912423451</v>
      </c>
      <c r="M23" s="31">
        <f t="shared" si="7"/>
        <v>840.00972371</v>
      </c>
      <c r="N23" s="31">
        <f t="shared" si="7"/>
        <v>0</v>
      </c>
      <c r="O23" s="31">
        <f t="shared" si="7"/>
        <v>0</v>
      </c>
      <c r="P23" s="31">
        <f t="shared" si="7"/>
        <v>692.94701349000002</v>
      </c>
      <c r="Q23" s="31">
        <f t="shared" si="7"/>
        <v>147.06271021999999</v>
      </c>
      <c r="R23" s="31">
        <f>SUM(R55,R220,R332,R521,R585)</f>
        <v>5299.7661055702974</v>
      </c>
      <c r="S23" s="31">
        <f t="shared" si="7"/>
        <v>-304.91198185000002</v>
      </c>
      <c r="T23" s="32">
        <f t="shared" si="4"/>
        <v>-0.26535787861113291</v>
      </c>
      <c r="U23" s="31">
        <f t="shared" si="7"/>
        <v>0</v>
      </c>
      <c r="V23" s="32">
        <v>0</v>
      </c>
      <c r="W23" s="31">
        <f t="shared" si="7"/>
        <v>0</v>
      </c>
      <c r="X23" s="32">
        <v>0</v>
      </c>
      <c r="Y23" s="31">
        <f t="shared" si="7"/>
        <v>-265.95685648576557</v>
      </c>
      <c r="Z23" s="32">
        <f t="shared" si="5"/>
        <v>-0.27634452412002536</v>
      </c>
      <c r="AA23" s="31">
        <f t="shared" si="7"/>
        <v>-38.955125364234483</v>
      </c>
      <c r="AB23" s="32">
        <f t="shared" si="6"/>
        <v>-0.20870790292396746</v>
      </c>
      <c r="AC23" s="33" t="s">
        <v>34</v>
      </c>
    </row>
    <row r="24" spans="1:29" ht="31.5" outlineLevel="1" x14ac:dyDescent="0.25">
      <c r="A24" s="26" t="s">
        <v>39</v>
      </c>
      <c r="B24" s="27" t="s">
        <v>40</v>
      </c>
      <c r="C24" s="28" t="s">
        <v>33</v>
      </c>
      <c r="D24" s="28">
        <f>SUM(D78,D230,D344,D536,D593)</f>
        <v>13439.693687452169</v>
      </c>
      <c r="E24" s="29" t="s">
        <v>34</v>
      </c>
      <c r="F24" s="30">
        <f t="shared" ref="F24:AA24" si="8">SUM(F78,F230,F344,F536,F593)</f>
        <v>2998.8504247299998</v>
      </c>
      <c r="G24" s="28">
        <f t="shared" si="8"/>
        <v>10440.843262722168</v>
      </c>
      <c r="H24" s="31">
        <f t="shared" si="8"/>
        <v>2473.9241186129993</v>
      </c>
      <c r="I24" s="31">
        <f t="shared" si="8"/>
        <v>0</v>
      </c>
      <c r="J24" s="31">
        <f t="shared" si="8"/>
        <v>0</v>
      </c>
      <c r="K24" s="31">
        <f t="shared" si="8"/>
        <v>2071.8867587552008</v>
      </c>
      <c r="L24" s="31">
        <f t="shared" si="8"/>
        <v>402.03735985779929</v>
      </c>
      <c r="M24" s="31">
        <f t="shared" si="8"/>
        <v>2239.09917885</v>
      </c>
      <c r="N24" s="31">
        <f t="shared" si="8"/>
        <v>0</v>
      </c>
      <c r="O24" s="31">
        <f t="shared" si="8"/>
        <v>0</v>
      </c>
      <c r="P24" s="31">
        <f t="shared" si="8"/>
        <v>1672.14994892</v>
      </c>
      <c r="Q24" s="31">
        <f t="shared" si="8"/>
        <v>566.94922993</v>
      </c>
      <c r="R24" s="31">
        <f t="shared" si="8"/>
        <v>8404.1977393921698</v>
      </c>
      <c r="S24" s="31">
        <f t="shared" si="8"/>
        <v>-437.27859528299979</v>
      </c>
      <c r="T24" s="32">
        <f t="shared" si="4"/>
        <v>-0.17675505565957261</v>
      </c>
      <c r="U24" s="31">
        <f t="shared" si="8"/>
        <v>0</v>
      </c>
      <c r="V24" s="32">
        <v>0</v>
      </c>
      <c r="W24" s="31">
        <f t="shared" si="8"/>
        <v>0</v>
      </c>
      <c r="X24" s="32">
        <v>0</v>
      </c>
      <c r="Y24" s="31">
        <f t="shared" si="8"/>
        <v>-439.5389401852006</v>
      </c>
      <c r="Z24" s="32">
        <f t="shared" si="5"/>
        <v>-0.21214428748474537</v>
      </c>
      <c r="AA24" s="31">
        <f t="shared" si="8"/>
        <v>2.2603449022006985</v>
      </c>
      <c r="AB24" s="32">
        <f t="shared" si="6"/>
        <v>5.6222260115333135E-3</v>
      </c>
      <c r="AC24" s="33" t="s">
        <v>34</v>
      </c>
    </row>
    <row r="25" spans="1:29" ht="31.5" outlineLevel="1" x14ac:dyDescent="0.25">
      <c r="A25" s="26" t="s">
        <v>41</v>
      </c>
      <c r="B25" s="27" t="s">
        <v>42</v>
      </c>
      <c r="C25" s="28" t="s">
        <v>33</v>
      </c>
      <c r="D25" s="28">
        <f>SUM(D123,D248,D411,D548,D602)</f>
        <v>150.20197662000001</v>
      </c>
      <c r="E25" s="29" t="s">
        <v>34</v>
      </c>
      <c r="F25" s="30">
        <f t="shared" ref="F25:AA25" si="9">SUM(F123,F248,F411,F548,F602)</f>
        <v>119.59039978000001</v>
      </c>
      <c r="G25" s="28">
        <f t="shared" si="9"/>
        <v>30.611576840000001</v>
      </c>
      <c r="H25" s="31">
        <f t="shared" si="9"/>
        <v>5.544776839999999</v>
      </c>
      <c r="I25" s="31">
        <f t="shared" si="9"/>
        <v>0</v>
      </c>
      <c r="J25" s="31">
        <f t="shared" si="9"/>
        <v>0</v>
      </c>
      <c r="K25" s="31">
        <f t="shared" si="9"/>
        <v>3.4641687600000002</v>
      </c>
      <c r="L25" s="31">
        <f t="shared" si="9"/>
        <v>2.0806080799999993</v>
      </c>
      <c r="M25" s="31">
        <f t="shared" si="9"/>
        <v>4.77453504</v>
      </c>
      <c r="N25" s="31">
        <f t="shared" si="9"/>
        <v>0</v>
      </c>
      <c r="O25" s="31">
        <f t="shared" si="9"/>
        <v>0</v>
      </c>
      <c r="P25" s="31">
        <f t="shared" si="9"/>
        <v>4.0908514800000004</v>
      </c>
      <c r="Q25" s="31">
        <f t="shared" si="9"/>
        <v>0.68368355999999997</v>
      </c>
      <c r="R25" s="31">
        <f t="shared" si="9"/>
        <v>25.837041800000002</v>
      </c>
      <c r="S25" s="31">
        <f t="shared" si="9"/>
        <v>-0.77024179999999931</v>
      </c>
      <c r="T25" s="32">
        <f t="shared" si="4"/>
        <v>-0.13891303874368358</v>
      </c>
      <c r="U25" s="31">
        <f t="shared" si="9"/>
        <v>0</v>
      </c>
      <c r="V25" s="32">
        <v>0</v>
      </c>
      <c r="W25" s="31">
        <f t="shared" si="9"/>
        <v>0</v>
      </c>
      <c r="X25" s="32">
        <v>0</v>
      </c>
      <c r="Y25" s="31">
        <f t="shared" si="9"/>
        <v>0.62668272000000025</v>
      </c>
      <c r="Z25" s="32">
        <f t="shared" si="5"/>
        <v>0.18090421206846755</v>
      </c>
      <c r="AA25" s="31">
        <f t="shared" si="9"/>
        <v>-1.39692452</v>
      </c>
      <c r="AB25" s="32">
        <f t="shared" si="6"/>
        <v>-0.67140204511750257</v>
      </c>
      <c r="AC25" s="33" t="s">
        <v>34</v>
      </c>
    </row>
    <row r="26" spans="1:29" outlineLevel="1" x14ac:dyDescent="0.25">
      <c r="A26" s="26" t="s">
        <v>43</v>
      </c>
      <c r="B26" s="27" t="s">
        <v>44</v>
      </c>
      <c r="C26" s="28" t="s">
        <v>33</v>
      </c>
      <c r="D26" s="28">
        <f>SUM(D131,D256,D418,D555,D609)</f>
        <v>17236.494798159172</v>
      </c>
      <c r="E26" s="29" t="s">
        <v>34</v>
      </c>
      <c r="F26" s="30">
        <f t="shared" ref="F26:AA26" si="10">SUM(F131,F256,F418,F555,F609)</f>
        <v>2643.9049660299997</v>
      </c>
      <c r="G26" s="28">
        <f t="shared" si="10"/>
        <v>14592.58983212917</v>
      </c>
      <c r="H26" s="31">
        <f t="shared" si="10"/>
        <v>888.15647805699996</v>
      </c>
      <c r="I26" s="31">
        <f t="shared" si="10"/>
        <v>0</v>
      </c>
      <c r="J26" s="31">
        <f t="shared" si="10"/>
        <v>0</v>
      </c>
      <c r="K26" s="31">
        <f t="shared" si="10"/>
        <v>313.90696692040967</v>
      </c>
      <c r="L26" s="31">
        <f t="shared" si="10"/>
        <v>574.2495111365904</v>
      </c>
      <c r="M26" s="31">
        <f t="shared" si="10"/>
        <v>500.3355144200001</v>
      </c>
      <c r="N26" s="31">
        <f t="shared" si="10"/>
        <v>0</v>
      </c>
      <c r="O26" s="31">
        <f t="shared" si="10"/>
        <v>0</v>
      </c>
      <c r="P26" s="31">
        <f t="shared" si="10"/>
        <v>185.20770564</v>
      </c>
      <c r="Q26" s="31">
        <f t="shared" si="10"/>
        <v>315.12780878000001</v>
      </c>
      <c r="R26" s="31">
        <f t="shared" si="10"/>
        <v>14092.90255604917</v>
      </c>
      <c r="S26" s="31">
        <f t="shared" si="10"/>
        <v>-388.46920197699995</v>
      </c>
      <c r="T26" s="32">
        <f t="shared" si="4"/>
        <v>-0.43738824359739553</v>
      </c>
      <c r="U26" s="31">
        <f t="shared" si="10"/>
        <v>0</v>
      </c>
      <c r="V26" s="32">
        <v>0</v>
      </c>
      <c r="W26" s="31">
        <f t="shared" si="10"/>
        <v>0</v>
      </c>
      <c r="X26" s="32">
        <v>0</v>
      </c>
      <c r="Y26" s="31">
        <f t="shared" si="10"/>
        <v>-129.34749962040965</v>
      </c>
      <c r="Z26" s="32">
        <f t="shared" si="5"/>
        <v>-0.41205679787669508</v>
      </c>
      <c r="AA26" s="31">
        <f t="shared" si="10"/>
        <v>-259.12170235659033</v>
      </c>
      <c r="AB26" s="32">
        <f t="shared" si="6"/>
        <v>-0.45123539042065619</v>
      </c>
      <c r="AC26" s="33" t="s">
        <v>34</v>
      </c>
    </row>
    <row r="27" spans="1:29" ht="31.5" outlineLevel="1" x14ac:dyDescent="0.25">
      <c r="A27" s="26" t="s">
        <v>45</v>
      </c>
      <c r="B27" s="27" t="s">
        <v>46</v>
      </c>
      <c r="C27" s="28" t="s">
        <v>33</v>
      </c>
      <c r="D27" s="28">
        <f>D146+D262+D425+D562+D614</f>
        <v>0</v>
      </c>
      <c r="E27" s="29" t="s">
        <v>34</v>
      </c>
      <c r="F27" s="30">
        <f t="shared" ref="F27:AA27" si="11">F146+F262+F425+F562+F614</f>
        <v>0</v>
      </c>
      <c r="G27" s="28">
        <f t="shared" si="11"/>
        <v>0</v>
      </c>
      <c r="H27" s="31">
        <f t="shared" si="11"/>
        <v>0</v>
      </c>
      <c r="I27" s="31">
        <f t="shared" si="11"/>
        <v>0</v>
      </c>
      <c r="J27" s="31">
        <f t="shared" si="11"/>
        <v>0</v>
      </c>
      <c r="K27" s="31">
        <f t="shared" si="11"/>
        <v>0</v>
      </c>
      <c r="L27" s="31">
        <f t="shared" si="11"/>
        <v>0</v>
      </c>
      <c r="M27" s="31">
        <f t="shared" si="11"/>
        <v>0</v>
      </c>
      <c r="N27" s="31">
        <f t="shared" si="11"/>
        <v>0</v>
      </c>
      <c r="O27" s="31">
        <f t="shared" si="11"/>
        <v>0</v>
      </c>
      <c r="P27" s="31">
        <f t="shared" si="11"/>
        <v>0</v>
      </c>
      <c r="Q27" s="31">
        <f t="shared" si="11"/>
        <v>0</v>
      </c>
      <c r="R27" s="31">
        <f t="shared" si="11"/>
        <v>0</v>
      </c>
      <c r="S27" s="31">
        <f t="shared" si="11"/>
        <v>0</v>
      </c>
      <c r="T27" s="32">
        <v>0</v>
      </c>
      <c r="U27" s="31">
        <f t="shared" si="11"/>
        <v>0</v>
      </c>
      <c r="V27" s="32">
        <v>0</v>
      </c>
      <c r="W27" s="31">
        <f t="shared" si="11"/>
        <v>0</v>
      </c>
      <c r="X27" s="32">
        <v>0</v>
      </c>
      <c r="Y27" s="31">
        <f t="shared" si="11"/>
        <v>0</v>
      </c>
      <c r="Z27" s="32">
        <v>0</v>
      </c>
      <c r="AA27" s="31">
        <f t="shared" si="11"/>
        <v>0</v>
      </c>
      <c r="AB27" s="32">
        <v>0</v>
      </c>
      <c r="AC27" s="33" t="s">
        <v>34</v>
      </c>
    </row>
    <row r="28" spans="1:29" outlineLevel="1" x14ac:dyDescent="0.25">
      <c r="A28" s="26" t="s">
        <v>47</v>
      </c>
      <c r="B28" s="27" t="s">
        <v>48</v>
      </c>
      <c r="C28" s="28" t="s">
        <v>33</v>
      </c>
      <c r="D28" s="28">
        <f>SUM(D147,D263,D426,D563,D615)</f>
        <v>1799.6271136580001</v>
      </c>
      <c r="E28" s="29" t="s">
        <v>34</v>
      </c>
      <c r="F28" s="30">
        <f t="shared" ref="F28:AA28" si="12">SUM(F147,F263,F426,F563,F615)</f>
        <v>289.99168387999998</v>
      </c>
      <c r="G28" s="28">
        <f t="shared" si="12"/>
        <v>1509.6354297779999</v>
      </c>
      <c r="H28" s="31">
        <f t="shared" si="12"/>
        <v>1066.3884171759998</v>
      </c>
      <c r="I28" s="31">
        <f t="shared" si="12"/>
        <v>0</v>
      </c>
      <c r="J28" s="31">
        <f t="shared" si="12"/>
        <v>0</v>
      </c>
      <c r="K28" s="31">
        <f t="shared" si="12"/>
        <v>427.14641091499993</v>
      </c>
      <c r="L28" s="31">
        <f t="shared" si="12"/>
        <v>639.24200626100003</v>
      </c>
      <c r="M28" s="31">
        <f t="shared" si="12"/>
        <v>747.86930072000007</v>
      </c>
      <c r="N28" s="31">
        <f t="shared" si="12"/>
        <v>0</v>
      </c>
      <c r="O28" s="31">
        <f t="shared" si="12"/>
        <v>0</v>
      </c>
      <c r="P28" s="31">
        <f t="shared" si="12"/>
        <v>358.51842373999995</v>
      </c>
      <c r="Q28" s="31">
        <f t="shared" si="12"/>
        <v>389.35087698000012</v>
      </c>
      <c r="R28" s="31">
        <f t="shared" si="12"/>
        <v>763.23658784799977</v>
      </c>
      <c r="S28" s="31">
        <f t="shared" si="12"/>
        <v>-319.9895752459999</v>
      </c>
      <c r="T28" s="32">
        <f t="shared" si="4"/>
        <v>-0.3000685023318177</v>
      </c>
      <c r="U28" s="31">
        <f t="shared" si="12"/>
        <v>0</v>
      </c>
      <c r="V28" s="32">
        <v>0</v>
      </c>
      <c r="W28" s="31">
        <f t="shared" si="12"/>
        <v>0</v>
      </c>
      <c r="X28" s="32">
        <v>0</v>
      </c>
      <c r="Y28" s="31">
        <f t="shared" si="12"/>
        <v>-69.862201165000002</v>
      </c>
      <c r="Z28" s="32">
        <f t="shared" si="5"/>
        <v>-0.16355563193272912</v>
      </c>
      <c r="AA28" s="31">
        <f t="shared" si="12"/>
        <v>-250.12737408099997</v>
      </c>
      <c r="AB28" s="32">
        <f t="shared" si="6"/>
        <v>-0.39128744924637188</v>
      </c>
      <c r="AC28" s="33" t="s">
        <v>34</v>
      </c>
    </row>
    <row r="29" spans="1:29" outlineLevel="1" x14ac:dyDescent="0.25">
      <c r="A29" s="26" t="s">
        <v>49</v>
      </c>
      <c r="B29" s="34" t="s">
        <v>50</v>
      </c>
      <c r="C29" s="28" t="s">
        <v>33</v>
      </c>
      <c r="D29" s="28">
        <f>SUM(D30,D55,D78,D123,D131,D146,D147)</f>
        <v>21667.422822292738</v>
      </c>
      <c r="E29" s="29" t="s">
        <v>34</v>
      </c>
      <c r="F29" s="30">
        <f t="shared" ref="F29:AA29" si="13">SUM(F30,F55,F78,F123,F131,F146,F147)</f>
        <v>4626.6271774999996</v>
      </c>
      <c r="G29" s="28">
        <f t="shared" si="13"/>
        <v>15641.252075372739</v>
      </c>
      <c r="H29" s="31">
        <f t="shared" si="13"/>
        <v>3313.8431052219998</v>
      </c>
      <c r="I29" s="31">
        <f t="shared" si="13"/>
        <v>0</v>
      </c>
      <c r="J29" s="31">
        <f t="shared" si="13"/>
        <v>0</v>
      </c>
      <c r="K29" s="31">
        <f t="shared" si="13"/>
        <v>1960.6328823701697</v>
      </c>
      <c r="L29" s="31">
        <f t="shared" si="13"/>
        <v>1353.2102228518306</v>
      </c>
      <c r="M29" s="31">
        <f t="shared" si="13"/>
        <v>2424.6863944300003</v>
      </c>
      <c r="N29" s="31">
        <f t="shared" si="13"/>
        <v>0</v>
      </c>
      <c r="O29" s="31">
        <f t="shared" si="13"/>
        <v>0</v>
      </c>
      <c r="P29" s="31">
        <f t="shared" si="13"/>
        <v>1438.5009616699999</v>
      </c>
      <c r="Q29" s="31">
        <f t="shared" si="13"/>
        <v>986.18543276000003</v>
      </c>
      <c r="R29" s="31">
        <f t="shared" si="13"/>
        <v>13295.482642142737</v>
      </c>
      <c r="S29" s="31">
        <f t="shared" si="13"/>
        <v>-968.07367199199996</v>
      </c>
      <c r="T29" s="32">
        <f t="shared" si="4"/>
        <v>-0.29213020690885938</v>
      </c>
      <c r="U29" s="31">
        <f t="shared" si="13"/>
        <v>0</v>
      </c>
      <c r="V29" s="32">
        <v>0</v>
      </c>
      <c r="W29" s="31">
        <f t="shared" si="13"/>
        <v>0</v>
      </c>
      <c r="X29" s="32">
        <v>0</v>
      </c>
      <c r="Y29" s="31">
        <f t="shared" si="13"/>
        <v>-523.4386910201697</v>
      </c>
      <c r="Z29" s="32">
        <f t="shared" si="5"/>
        <v>-0.26697435084705667</v>
      </c>
      <c r="AA29" s="31">
        <f t="shared" si="13"/>
        <v>-444.63498097183049</v>
      </c>
      <c r="AB29" s="32">
        <f t="shared" si="6"/>
        <v>-0.32857790568178086</v>
      </c>
      <c r="AC29" s="33" t="s">
        <v>34</v>
      </c>
    </row>
    <row r="30" spans="1:29" ht="31.5" outlineLevel="1" x14ac:dyDescent="0.25">
      <c r="A30" s="26" t="s">
        <v>51</v>
      </c>
      <c r="B30" s="34" t="s">
        <v>52</v>
      </c>
      <c r="C30" s="28" t="s">
        <v>33</v>
      </c>
      <c r="D30" s="28">
        <f>D31+D35+D38+D54</f>
        <v>3153.3673679579997</v>
      </c>
      <c r="E30" s="29" t="s">
        <v>34</v>
      </c>
      <c r="F30" s="30">
        <f t="shared" ref="F30:AA30" si="14">F31+F35+F38+F54</f>
        <v>50.00254735</v>
      </c>
      <c r="G30" s="28">
        <f t="shared" si="14"/>
        <v>1703.8212511879999</v>
      </c>
      <c r="H30" s="31">
        <f t="shared" si="14"/>
        <v>481.9256446199999</v>
      </c>
      <c r="I30" s="31">
        <f t="shared" si="14"/>
        <v>0</v>
      </c>
      <c r="J30" s="31">
        <f t="shared" si="14"/>
        <v>0</v>
      </c>
      <c r="K30" s="31">
        <f t="shared" si="14"/>
        <v>165.81103858935023</v>
      </c>
      <c r="L30" s="31">
        <f t="shared" si="14"/>
        <v>316.11460603064972</v>
      </c>
      <c r="M30" s="31">
        <f t="shared" si="14"/>
        <v>376.99814482999994</v>
      </c>
      <c r="N30" s="31">
        <f t="shared" si="14"/>
        <v>0</v>
      </c>
      <c r="O30" s="31">
        <f t="shared" si="14"/>
        <v>0</v>
      </c>
      <c r="P30" s="31">
        <f t="shared" si="14"/>
        <v>124.15003898999998</v>
      </c>
      <c r="Q30" s="31">
        <f t="shared" si="14"/>
        <v>252.84810583999996</v>
      </c>
      <c r="R30" s="31">
        <f t="shared" si="14"/>
        <v>1326.8231063579999</v>
      </c>
      <c r="S30" s="31">
        <f t="shared" si="14"/>
        <v>-104.92749979</v>
      </c>
      <c r="T30" s="32">
        <f t="shared" si="4"/>
        <v>-0.21772549554347892</v>
      </c>
      <c r="U30" s="31">
        <f t="shared" si="14"/>
        <v>0</v>
      </c>
      <c r="V30" s="32">
        <v>0</v>
      </c>
      <c r="W30" s="31">
        <f t="shared" si="14"/>
        <v>0</v>
      </c>
      <c r="X30" s="32">
        <v>0</v>
      </c>
      <c r="Y30" s="31">
        <f t="shared" si="14"/>
        <v>-41.660999599350241</v>
      </c>
      <c r="Z30" s="32">
        <f t="shared" si="5"/>
        <v>-0.25125588714589991</v>
      </c>
      <c r="AA30" s="31">
        <f t="shared" si="14"/>
        <v>-63.266500190649737</v>
      </c>
      <c r="AB30" s="32">
        <f t="shared" si="6"/>
        <v>-0.20013785818082561</v>
      </c>
      <c r="AC30" s="33" t="s">
        <v>34</v>
      </c>
    </row>
    <row r="31" spans="1:29" ht="94.5" outlineLevel="1" x14ac:dyDescent="0.25">
      <c r="A31" s="26" t="s">
        <v>53</v>
      </c>
      <c r="B31" s="34" t="s">
        <v>54</v>
      </c>
      <c r="C31" s="28" t="s">
        <v>33</v>
      </c>
      <c r="D31" s="28">
        <f>D32</f>
        <v>64.755073839999994</v>
      </c>
      <c r="E31" s="29" t="s">
        <v>34</v>
      </c>
      <c r="F31" s="30">
        <f t="shared" ref="F31:F32" si="15">F32</f>
        <v>50.00254735</v>
      </c>
      <c r="G31" s="28">
        <f>G32</f>
        <v>14.752526489999994</v>
      </c>
      <c r="H31" s="31">
        <f t="shared" ref="H31:W32" si="16">H32</f>
        <v>1.6350264599999997</v>
      </c>
      <c r="I31" s="31">
        <f t="shared" si="16"/>
        <v>0</v>
      </c>
      <c r="J31" s="31">
        <f t="shared" si="16"/>
        <v>0</v>
      </c>
      <c r="K31" s="31">
        <f t="shared" si="16"/>
        <v>1.4177635983333334</v>
      </c>
      <c r="L31" s="31">
        <f t="shared" si="16"/>
        <v>0.21726286166666631</v>
      </c>
      <c r="M31" s="31">
        <f t="shared" si="16"/>
        <v>1.6350264600000002</v>
      </c>
      <c r="N31" s="31">
        <f t="shared" si="16"/>
        <v>0</v>
      </c>
      <c r="O31" s="31">
        <f t="shared" si="16"/>
        <v>0</v>
      </c>
      <c r="P31" s="31">
        <f t="shared" si="16"/>
        <v>1.3991063800000001</v>
      </c>
      <c r="Q31" s="31">
        <f t="shared" si="16"/>
        <v>0.23592007999999998</v>
      </c>
      <c r="R31" s="31">
        <f t="shared" si="16"/>
        <v>13.117500029999993</v>
      </c>
      <c r="S31" s="31">
        <f t="shared" si="16"/>
        <v>0</v>
      </c>
      <c r="T31" s="32">
        <f t="shared" si="4"/>
        <v>0</v>
      </c>
      <c r="U31" s="31">
        <f t="shared" si="16"/>
        <v>0</v>
      </c>
      <c r="V31" s="32">
        <v>0</v>
      </c>
      <c r="W31" s="31">
        <f t="shared" si="16"/>
        <v>0</v>
      </c>
      <c r="X31" s="32">
        <v>0</v>
      </c>
      <c r="Y31" s="31">
        <f t="shared" ref="Y31:AA32" si="17">Y32</f>
        <v>-1.8657218333333336E-2</v>
      </c>
      <c r="Z31" s="32">
        <f t="shared" si="5"/>
        <v>-1.3159611627260018E-2</v>
      </c>
      <c r="AA31" s="31">
        <f t="shared" si="17"/>
        <v>1.8657218333333669E-2</v>
      </c>
      <c r="AB31" s="32">
        <f t="shared" si="6"/>
        <v>8.5873941778224147E-2</v>
      </c>
      <c r="AC31" s="33" t="s">
        <v>34</v>
      </c>
    </row>
    <row r="32" spans="1:29" outlineLevel="1" x14ac:dyDescent="0.25">
      <c r="A32" s="26" t="s">
        <v>55</v>
      </c>
      <c r="B32" s="34" t="s">
        <v>56</v>
      </c>
      <c r="C32" s="28" t="s">
        <v>33</v>
      </c>
      <c r="D32" s="28">
        <f>D33</f>
        <v>64.755073839999994</v>
      </c>
      <c r="E32" s="29" t="s">
        <v>34</v>
      </c>
      <c r="F32" s="30">
        <f t="shared" si="15"/>
        <v>50.00254735</v>
      </c>
      <c r="G32" s="28">
        <f>G33</f>
        <v>14.752526489999994</v>
      </c>
      <c r="H32" s="31">
        <f t="shared" si="16"/>
        <v>1.6350264599999997</v>
      </c>
      <c r="I32" s="31">
        <f t="shared" si="16"/>
        <v>0</v>
      </c>
      <c r="J32" s="31">
        <f t="shared" si="16"/>
        <v>0</v>
      </c>
      <c r="K32" s="31">
        <f t="shared" si="16"/>
        <v>1.4177635983333334</v>
      </c>
      <c r="L32" s="31">
        <f t="shared" si="16"/>
        <v>0.21726286166666631</v>
      </c>
      <c r="M32" s="31">
        <f t="shared" si="16"/>
        <v>1.6350264600000002</v>
      </c>
      <c r="N32" s="31">
        <f t="shared" si="16"/>
        <v>0</v>
      </c>
      <c r="O32" s="31">
        <f t="shared" si="16"/>
        <v>0</v>
      </c>
      <c r="P32" s="31">
        <f t="shared" si="16"/>
        <v>1.3991063800000001</v>
      </c>
      <c r="Q32" s="31">
        <f t="shared" si="16"/>
        <v>0.23592007999999998</v>
      </c>
      <c r="R32" s="31">
        <f t="shared" si="16"/>
        <v>13.117500029999993</v>
      </c>
      <c r="S32" s="31">
        <f t="shared" si="16"/>
        <v>0</v>
      </c>
      <c r="T32" s="32">
        <f t="shared" si="4"/>
        <v>0</v>
      </c>
      <c r="U32" s="31">
        <f t="shared" si="16"/>
        <v>0</v>
      </c>
      <c r="V32" s="32">
        <v>0</v>
      </c>
      <c r="W32" s="31">
        <f t="shared" si="16"/>
        <v>0</v>
      </c>
      <c r="X32" s="32">
        <v>0</v>
      </c>
      <c r="Y32" s="31">
        <f t="shared" si="17"/>
        <v>-1.8657218333333336E-2</v>
      </c>
      <c r="Z32" s="32">
        <f t="shared" si="5"/>
        <v>-1.3159611627260018E-2</v>
      </c>
      <c r="AA32" s="31">
        <f t="shared" si="17"/>
        <v>1.8657218333333669E-2</v>
      </c>
      <c r="AB32" s="32">
        <f t="shared" si="6"/>
        <v>8.5873941778224147E-2</v>
      </c>
      <c r="AC32" s="33" t="s">
        <v>34</v>
      </c>
    </row>
    <row r="33" spans="1:29" ht="31.5" outlineLevel="1" x14ac:dyDescent="0.25">
      <c r="A33" s="35" t="s">
        <v>55</v>
      </c>
      <c r="B33" s="36" t="s">
        <v>57</v>
      </c>
      <c r="C33" s="37" t="s">
        <v>58</v>
      </c>
      <c r="D33" s="38">
        <v>64.755073839999994</v>
      </c>
      <c r="E33" s="37" t="s">
        <v>34</v>
      </c>
      <c r="F33" s="39">
        <v>50.00254735</v>
      </c>
      <c r="G33" s="40">
        <f>D33-F33</f>
        <v>14.752526489999994</v>
      </c>
      <c r="H33" s="41">
        <v>1.6350264599999997</v>
      </c>
      <c r="I33" s="41">
        <v>0</v>
      </c>
      <c r="J33" s="41">
        <v>0</v>
      </c>
      <c r="K33" s="41">
        <v>1.4177635983333334</v>
      </c>
      <c r="L33" s="41">
        <v>0.21726286166666631</v>
      </c>
      <c r="M33" s="41">
        <f>N33+O33+P33+Q33</f>
        <v>1.6350264600000002</v>
      </c>
      <c r="N33" s="41">
        <v>0</v>
      </c>
      <c r="O33" s="41">
        <v>0</v>
      </c>
      <c r="P33" s="41">
        <v>1.3991063800000001</v>
      </c>
      <c r="Q33" s="41">
        <v>0.23592007999999998</v>
      </c>
      <c r="R33" s="42">
        <f>G33-M33</f>
        <v>13.117500029999993</v>
      </c>
      <c r="S33" s="40">
        <f>M33-H33</f>
        <v>0</v>
      </c>
      <c r="T33" s="43">
        <f>S33/H33</f>
        <v>0</v>
      </c>
      <c r="U33" s="40">
        <f>N33-I33</f>
        <v>0</v>
      </c>
      <c r="V33" s="43">
        <v>0</v>
      </c>
      <c r="W33" s="40">
        <f>O33-J33</f>
        <v>0</v>
      </c>
      <c r="X33" s="43">
        <v>0</v>
      </c>
      <c r="Y33" s="40">
        <f>P33-K33</f>
        <v>-1.8657218333333336E-2</v>
      </c>
      <c r="Z33" s="43">
        <f>Y33/K33</f>
        <v>-1.3159611627260018E-2</v>
      </c>
      <c r="AA33" s="40">
        <f>Q33-L33</f>
        <v>1.8657218333333669E-2</v>
      </c>
      <c r="AB33" s="43">
        <f>AA33/L33</f>
        <v>8.5873941778224147E-2</v>
      </c>
      <c r="AC33" s="33" t="s">
        <v>34</v>
      </c>
    </row>
    <row r="34" spans="1:29" ht="31.5" outlineLevel="1" x14ac:dyDescent="0.25">
      <c r="A34" s="26" t="s">
        <v>59</v>
      </c>
      <c r="B34" s="44" t="s">
        <v>60</v>
      </c>
      <c r="C34" s="29" t="s">
        <v>33</v>
      </c>
      <c r="D34" s="28">
        <v>0</v>
      </c>
      <c r="E34" s="29" t="s">
        <v>34</v>
      </c>
      <c r="F34" s="30">
        <v>0</v>
      </c>
      <c r="G34" s="28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1">
        <v>0</v>
      </c>
      <c r="O34" s="31">
        <v>0</v>
      </c>
      <c r="P34" s="31">
        <v>0</v>
      </c>
      <c r="Q34" s="31">
        <v>0</v>
      </c>
      <c r="R34" s="31">
        <v>0</v>
      </c>
      <c r="S34" s="31">
        <v>0</v>
      </c>
      <c r="T34" s="32">
        <v>0</v>
      </c>
      <c r="U34" s="31">
        <v>0</v>
      </c>
      <c r="V34" s="32">
        <v>0</v>
      </c>
      <c r="W34" s="31">
        <v>0</v>
      </c>
      <c r="X34" s="32">
        <v>0</v>
      </c>
      <c r="Y34" s="31">
        <v>0</v>
      </c>
      <c r="Z34" s="32">
        <v>0</v>
      </c>
      <c r="AA34" s="31">
        <v>0</v>
      </c>
      <c r="AB34" s="32">
        <v>0</v>
      </c>
      <c r="AC34" s="33" t="s">
        <v>34</v>
      </c>
    </row>
    <row r="35" spans="1:29" ht="47.25" outlineLevel="1" x14ac:dyDescent="0.25">
      <c r="A35" s="26" t="s">
        <v>61</v>
      </c>
      <c r="B35" s="34" t="s">
        <v>62</v>
      </c>
      <c r="C35" s="28" t="s">
        <v>33</v>
      </c>
      <c r="D35" s="28">
        <v>0</v>
      </c>
      <c r="E35" s="29" t="s">
        <v>34</v>
      </c>
      <c r="F35" s="30">
        <v>0</v>
      </c>
      <c r="G35" s="28">
        <v>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31">
        <v>0</v>
      </c>
      <c r="O35" s="31">
        <v>0</v>
      </c>
      <c r="P35" s="31">
        <v>0</v>
      </c>
      <c r="Q35" s="31">
        <v>0</v>
      </c>
      <c r="R35" s="31">
        <v>0</v>
      </c>
      <c r="S35" s="31">
        <v>0</v>
      </c>
      <c r="T35" s="32">
        <v>0</v>
      </c>
      <c r="U35" s="31">
        <v>0</v>
      </c>
      <c r="V35" s="32">
        <v>0</v>
      </c>
      <c r="W35" s="31">
        <v>0</v>
      </c>
      <c r="X35" s="32">
        <v>0</v>
      </c>
      <c r="Y35" s="31">
        <v>0</v>
      </c>
      <c r="Z35" s="32">
        <v>0</v>
      </c>
      <c r="AA35" s="31">
        <v>0</v>
      </c>
      <c r="AB35" s="32">
        <v>0</v>
      </c>
      <c r="AC35" s="33" t="s">
        <v>34</v>
      </c>
    </row>
    <row r="36" spans="1:29" ht="31.5" outlineLevel="1" x14ac:dyDescent="0.25">
      <c r="A36" s="26" t="s">
        <v>63</v>
      </c>
      <c r="B36" s="34" t="s">
        <v>60</v>
      </c>
      <c r="C36" s="28" t="s">
        <v>33</v>
      </c>
      <c r="D36" s="28">
        <v>0</v>
      </c>
      <c r="E36" s="29" t="s">
        <v>34</v>
      </c>
      <c r="F36" s="30">
        <v>0</v>
      </c>
      <c r="G36" s="28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2">
        <v>0</v>
      </c>
      <c r="U36" s="31">
        <v>0</v>
      </c>
      <c r="V36" s="32">
        <v>0</v>
      </c>
      <c r="W36" s="31">
        <v>0</v>
      </c>
      <c r="X36" s="32">
        <v>0</v>
      </c>
      <c r="Y36" s="31">
        <v>0</v>
      </c>
      <c r="Z36" s="32">
        <v>0</v>
      </c>
      <c r="AA36" s="31">
        <v>0</v>
      </c>
      <c r="AB36" s="32">
        <v>0</v>
      </c>
      <c r="AC36" s="33" t="s">
        <v>34</v>
      </c>
    </row>
    <row r="37" spans="1:29" ht="31.5" outlineLevel="1" x14ac:dyDescent="0.25">
      <c r="A37" s="26" t="s">
        <v>64</v>
      </c>
      <c r="B37" s="34" t="s">
        <v>60</v>
      </c>
      <c r="C37" s="28" t="s">
        <v>33</v>
      </c>
      <c r="D37" s="28">
        <v>0</v>
      </c>
      <c r="E37" s="29" t="s">
        <v>34</v>
      </c>
      <c r="F37" s="30">
        <v>0</v>
      </c>
      <c r="G37" s="28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  <c r="N37" s="31">
        <v>0</v>
      </c>
      <c r="O37" s="31">
        <v>0</v>
      </c>
      <c r="P37" s="31">
        <v>0</v>
      </c>
      <c r="Q37" s="31">
        <v>0</v>
      </c>
      <c r="R37" s="31">
        <v>0</v>
      </c>
      <c r="S37" s="31">
        <v>0</v>
      </c>
      <c r="T37" s="32">
        <v>0</v>
      </c>
      <c r="U37" s="31">
        <v>0</v>
      </c>
      <c r="V37" s="32">
        <v>0</v>
      </c>
      <c r="W37" s="31">
        <v>0</v>
      </c>
      <c r="X37" s="32">
        <v>0</v>
      </c>
      <c r="Y37" s="31">
        <v>0</v>
      </c>
      <c r="Z37" s="32">
        <v>0</v>
      </c>
      <c r="AA37" s="31">
        <v>0</v>
      </c>
      <c r="AB37" s="32">
        <v>0</v>
      </c>
      <c r="AC37" s="33" t="s">
        <v>34</v>
      </c>
    </row>
    <row r="38" spans="1:29" ht="47.25" outlineLevel="1" x14ac:dyDescent="0.25">
      <c r="A38" s="26" t="s">
        <v>65</v>
      </c>
      <c r="B38" s="34" t="s">
        <v>66</v>
      </c>
      <c r="C38" s="28" t="s">
        <v>33</v>
      </c>
      <c r="D38" s="28">
        <f>D39+D40+D41+D44+D46</f>
        <v>3088.6122941179997</v>
      </c>
      <c r="E38" s="29" t="s">
        <v>34</v>
      </c>
      <c r="F38" s="30">
        <v>0</v>
      </c>
      <c r="G38" s="28">
        <f>G39+G40+G41+G44+G46</f>
        <v>1689.0687246979999</v>
      </c>
      <c r="H38" s="31">
        <f t="shared" ref="H38:AA38" si="18">H39+H40+H41+H44+H46</f>
        <v>480.29061815999989</v>
      </c>
      <c r="I38" s="31">
        <f t="shared" si="18"/>
        <v>0</v>
      </c>
      <c r="J38" s="31">
        <f t="shared" si="18"/>
        <v>0</v>
      </c>
      <c r="K38" s="31">
        <f t="shared" si="18"/>
        <v>164.39327499101691</v>
      </c>
      <c r="L38" s="31">
        <f t="shared" si="18"/>
        <v>315.89734316898307</v>
      </c>
      <c r="M38" s="31">
        <f t="shared" si="18"/>
        <v>375.36311836999994</v>
      </c>
      <c r="N38" s="31">
        <f t="shared" si="18"/>
        <v>0</v>
      </c>
      <c r="O38" s="31">
        <f t="shared" si="18"/>
        <v>0</v>
      </c>
      <c r="P38" s="31">
        <f t="shared" si="18"/>
        <v>122.75093260999998</v>
      </c>
      <c r="Q38" s="31">
        <f t="shared" si="18"/>
        <v>252.61218575999996</v>
      </c>
      <c r="R38" s="31">
        <f t="shared" si="18"/>
        <v>1313.7056063279999</v>
      </c>
      <c r="S38" s="31">
        <f t="shared" si="18"/>
        <v>-104.92749979</v>
      </c>
      <c r="T38" s="32">
        <f t="shared" ref="T38:T43" si="19">S38/H38</f>
        <v>-0.21846668625753865</v>
      </c>
      <c r="U38" s="31">
        <f t="shared" si="18"/>
        <v>0</v>
      </c>
      <c r="V38" s="32">
        <v>0</v>
      </c>
      <c r="W38" s="31">
        <f t="shared" si="18"/>
        <v>0</v>
      </c>
      <c r="X38" s="32">
        <v>0</v>
      </c>
      <c r="Y38" s="31">
        <f t="shared" si="18"/>
        <v>-41.64234238101691</v>
      </c>
      <c r="Z38" s="32">
        <f t="shared" ref="Z38:Z42" si="20">Y38/K38</f>
        <v>-0.25330928155846039</v>
      </c>
      <c r="AA38" s="31">
        <f t="shared" si="18"/>
        <v>-63.285157408983068</v>
      </c>
      <c r="AB38" s="32">
        <f t="shared" ref="AB38:AB43" si="21">AA38/L38</f>
        <v>-0.20033456683784109</v>
      </c>
      <c r="AC38" s="33" t="s">
        <v>34</v>
      </c>
    </row>
    <row r="39" spans="1:29" ht="78.75" outlineLevel="1" x14ac:dyDescent="0.25">
      <c r="A39" s="26" t="s">
        <v>67</v>
      </c>
      <c r="B39" s="34" t="s">
        <v>68</v>
      </c>
      <c r="C39" s="28" t="s">
        <v>33</v>
      </c>
      <c r="D39" s="28">
        <v>0</v>
      </c>
      <c r="E39" s="29" t="s">
        <v>34</v>
      </c>
      <c r="F39" s="30">
        <v>0</v>
      </c>
      <c r="G39" s="28"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31">
        <v>0</v>
      </c>
      <c r="P39" s="31">
        <v>0</v>
      </c>
      <c r="Q39" s="31">
        <v>0</v>
      </c>
      <c r="R39" s="31">
        <v>0</v>
      </c>
      <c r="S39" s="31">
        <v>0</v>
      </c>
      <c r="T39" s="32">
        <v>0</v>
      </c>
      <c r="U39" s="31">
        <v>0</v>
      </c>
      <c r="V39" s="32">
        <v>0</v>
      </c>
      <c r="W39" s="31">
        <v>0</v>
      </c>
      <c r="X39" s="32">
        <v>0</v>
      </c>
      <c r="Y39" s="31">
        <v>0</v>
      </c>
      <c r="Z39" s="32">
        <v>0</v>
      </c>
      <c r="AA39" s="31">
        <v>0</v>
      </c>
      <c r="AB39" s="32">
        <v>0</v>
      </c>
      <c r="AC39" s="33" t="s">
        <v>34</v>
      </c>
    </row>
    <row r="40" spans="1:29" ht="78.75" outlineLevel="1" x14ac:dyDescent="0.25">
      <c r="A40" s="26" t="s">
        <v>69</v>
      </c>
      <c r="B40" s="34" t="s">
        <v>70</v>
      </c>
      <c r="C40" s="28" t="s">
        <v>33</v>
      </c>
      <c r="D40" s="45">
        <v>0</v>
      </c>
      <c r="E40" s="29" t="s">
        <v>34</v>
      </c>
      <c r="F40" s="30">
        <v>0</v>
      </c>
      <c r="G40" s="28">
        <v>0</v>
      </c>
      <c r="H40" s="31">
        <v>0</v>
      </c>
      <c r="I40" s="31">
        <v>0</v>
      </c>
      <c r="J40" s="31">
        <v>0</v>
      </c>
      <c r="K40" s="31">
        <v>0</v>
      </c>
      <c r="L40" s="31">
        <v>0</v>
      </c>
      <c r="M40" s="31">
        <v>0</v>
      </c>
      <c r="N40" s="31">
        <v>0</v>
      </c>
      <c r="O40" s="31">
        <v>0</v>
      </c>
      <c r="P40" s="31">
        <v>0</v>
      </c>
      <c r="Q40" s="31">
        <v>0</v>
      </c>
      <c r="R40" s="31">
        <v>0</v>
      </c>
      <c r="S40" s="31">
        <v>0</v>
      </c>
      <c r="T40" s="32">
        <v>0</v>
      </c>
      <c r="U40" s="31">
        <v>0</v>
      </c>
      <c r="V40" s="32">
        <v>0</v>
      </c>
      <c r="W40" s="31">
        <v>0</v>
      </c>
      <c r="X40" s="32">
        <v>0</v>
      </c>
      <c r="Y40" s="31">
        <v>0</v>
      </c>
      <c r="Z40" s="32">
        <v>0</v>
      </c>
      <c r="AA40" s="31">
        <v>0</v>
      </c>
      <c r="AB40" s="32">
        <v>0</v>
      </c>
      <c r="AC40" s="33" t="s">
        <v>34</v>
      </c>
    </row>
    <row r="41" spans="1:29" ht="63" outlineLevel="1" x14ac:dyDescent="0.25">
      <c r="A41" s="26" t="s">
        <v>71</v>
      </c>
      <c r="B41" s="34" t="s">
        <v>72</v>
      </c>
      <c r="C41" s="28" t="s">
        <v>33</v>
      </c>
      <c r="D41" s="28">
        <f>SUM(D42:D43)</f>
        <v>52.352484529999991</v>
      </c>
      <c r="E41" s="29" t="s">
        <v>34</v>
      </c>
      <c r="F41" s="30">
        <f t="shared" ref="F41" si="22">SUM(F42:F43)</f>
        <v>1.720818</v>
      </c>
      <c r="G41" s="28">
        <f>SUM(G42:G43)</f>
        <v>50.63166652999999</v>
      </c>
      <c r="H41" s="31">
        <f>SUM(H42:H43)</f>
        <v>43.364944529999995</v>
      </c>
      <c r="I41" s="31">
        <f t="shared" ref="I41:AA41" si="23">SUM(I42:I43)</f>
        <v>0</v>
      </c>
      <c r="J41" s="31">
        <f t="shared" si="23"/>
        <v>0</v>
      </c>
      <c r="K41" s="31">
        <f t="shared" si="23"/>
        <v>17.387869251016902</v>
      </c>
      <c r="L41" s="31">
        <f t="shared" si="23"/>
        <v>25.97707527898309</v>
      </c>
      <c r="M41" s="31">
        <f t="shared" si="23"/>
        <v>34.953956879999993</v>
      </c>
      <c r="N41" s="31">
        <f t="shared" si="23"/>
        <v>0</v>
      </c>
      <c r="O41" s="31">
        <f t="shared" si="23"/>
        <v>0</v>
      </c>
      <c r="P41" s="31">
        <f t="shared" si="23"/>
        <v>12.672495269999999</v>
      </c>
      <c r="Q41" s="31">
        <f t="shared" si="23"/>
        <v>22.281461609999997</v>
      </c>
      <c r="R41" s="31">
        <f t="shared" si="23"/>
        <v>15.677709649999999</v>
      </c>
      <c r="S41" s="31">
        <f t="shared" si="23"/>
        <v>-8.4109876500000009</v>
      </c>
      <c r="T41" s="32">
        <f t="shared" si="19"/>
        <v>-0.19395822457887049</v>
      </c>
      <c r="U41" s="31">
        <f t="shared" si="23"/>
        <v>0</v>
      </c>
      <c r="V41" s="32">
        <v>0</v>
      </c>
      <c r="W41" s="31">
        <f t="shared" si="23"/>
        <v>0</v>
      </c>
      <c r="X41" s="32">
        <v>0</v>
      </c>
      <c r="Y41" s="31">
        <f t="shared" si="23"/>
        <v>-4.7153739810169029</v>
      </c>
      <c r="Z41" s="32">
        <f t="shared" si="20"/>
        <v>-0.27118756835263941</v>
      </c>
      <c r="AA41" s="31">
        <f t="shared" si="23"/>
        <v>-3.6956136689830941</v>
      </c>
      <c r="AB41" s="32">
        <f t="shared" si="21"/>
        <v>-0.14226442466265835</v>
      </c>
      <c r="AC41" s="33" t="s">
        <v>34</v>
      </c>
    </row>
    <row r="42" spans="1:29" ht="63" outlineLevel="1" x14ac:dyDescent="0.25">
      <c r="A42" s="35" t="s">
        <v>71</v>
      </c>
      <c r="B42" s="46" t="s">
        <v>73</v>
      </c>
      <c r="C42" s="38" t="s">
        <v>74</v>
      </c>
      <c r="D42" s="40">
        <v>45.551232529999993</v>
      </c>
      <c r="E42" s="37" t="s">
        <v>34</v>
      </c>
      <c r="F42" s="39">
        <v>1.720818</v>
      </c>
      <c r="G42" s="40">
        <f>D42-F42</f>
        <v>43.830414529999992</v>
      </c>
      <c r="H42" s="41">
        <v>40.930414529999993</v>
      </c>
      <c r="I42" s="41">
        <v>0</v>
      </c>
      <c r="J42" s="41">
        <v>0</v>
      </c>
      <c r="K42" s="41">
        <v>17.387869251016902</v>
      </c>
      <c r="L42" s="41">
        <v>23.542545278983091</v>
      </c>
      <c r="M42" s="41">
        <f>SUM(N42:Q42)</f>
        <v>34.953956879999993</v>
      </c>
      <c r="N42" s="47">
        <v>0</v>
      </c>
      <c r="O42" s="47">
        <v>0</v>
      </c>
      <c r="P42" s="47">
        <v>12.672495269999999</v>
      </c>
      <c r="Q42" s="47">
        <v>22.281461609999997</v>
      </c>
      <c r="R42" s="42">
        <f t="shared" ref="R42:R43" si="24">G42-M42</f>
        <v>8.876457649999999</v>
      </c>
      <c r="S42" s="40">
        <f t="shared" ref="S42:S43" si="25">M42-H42</f>
        <v>-5.9764576500000004</v>
      </c>
      <c r="T42" s="43">
        <f t="shared" si="19"/>
        <v>-0.14601507750720552</v>
      </c>
      <c r="U42" s="40">
        <f t="shared" ref="U42:U43" si="26">N42-I42</f>
        <v>0</v>
      </c>
      <c r="V42" s="43">
        <v>0</v>
      </c>
      <c r="W42" s="40">
        <f t="shared" ref="W42:W43" si="27">O42-J42</f>
        <v>0</v>
      </c>
      <c r="X42" s="43">
        <v>0</v>
      </c>
      <c r="Y42" s="40">
        <f t="shared" ref="Y42:Y43" si="28">P42-K42</f>
        <v>-4.7153739810169029</v>
      </c>
      <c r="Z42" s="43">
        <f t="shared" si="20"/>
        <v>-0.27118756835263941</v>
      </c>
      <c r="AA42" s="40">
        <f t="shared" ref="AA42:AA43" si="29">Q42-L42</f>
        <v>-1.261083668983094</v>
      </c>
      <c r="AB42" s="43">
        <f t="shared" si="21"/>
        <v>-5.3566156676733208E-2</v>
      </c>
      <c r="AC42" s="33" t="s">
        <v>34</v>
      </c>
    </row>
    <row r="43" spans="1:29" ht="78.75" outlineLevel="1" x14ac:dyDescent="0.25">
      <c r="A43" s="35" t="s">
        <v>71</v>
      </c>
      <c r="B43" s="48" t="s">
        <v>75</v>
      </c>
      <c r="C43" s="40" t="s">
        <v>76</v>
      </c>
      <c r="D43" s="40">
        <v>6.8012519999999999</v>
      </c>
      <c r="E43" s="37" t="s">
        <v>34</v>
      </c>
      <c r="F43" s="39">
        <v>0</v>
      </c>
      <c r="G43" s="40">
        <f>D43-F43</f>
        <v>6.8012519999999999</v>
      </c>
      <c r="H43" s="41">
        <v>2.4345300000000001</v>
      </c>
      <c r="I43" s="41">
        <v>0</v>
      </c>
      <c r="J43" s="41">
        <v>0</v>
      </c>
      <c r="K43" s="41">
        <v>0</v>
      </c>
      <c r="L43" s="41">
        <v>2.4345300000000001</v>
      </c>
      <c r="M43" s="41">
        <f>SUM(N43:Q43)</f>
        <v>0</v>
      </c>
      <c r="N43" s="47">
        <v>0</v>
      </c>
      <c r="O43" s="47">
        <v>0</v>
      </c>
      <c r="P43" s="47">
        <v>0</v>
      </c>
      <c r="Q43" s="47">
        <v>0</v>
      </c>
      <c r="R43" s="42">
        <f t="shared" si="24"/>
        <v>6.8012519999999999</v>
      </c>
      <c r="S43" s="40">
        <f t="shared" si="25"/>
        <v>-2.4345300000000001</v>
      </c>
      <c r="T43" s="43">
        <f t="shared" si="19"/>
        <v>-1</v>
      </c>
      <c r="U43" s="40">
        <f t="shared" si="26"/>
        <v>0</v>
      </c>
      <c r="V43" s="43">
        <v>0</v>
      </c>
      <c r="W43" s="40">
        <f t="shared" si="27"/>
        <v>0</v>
      </c>
      <c r="X43" s="43">
        <v>0</v>
      </c>
      <c r="Y43" s="40">
        <f t="shared" si="28"/>
        <v>0</v>
      </c>
      <c r="Z43" s="43">
        <v>0</v>
      </c>
      <c r="AA43" s="40">
        <f t="shared" si="29"/>
        <v>-2.4345300000000001</v>
      </c>
      <c r="AB43" s="43">
        <f t="shared" si="21"/>
        <v>-1</v>
      </c>
      <c r="AC43" s="37" t="s">
        <v>34</v>
      </c>
    </row>
    <row r="44" spans="1:29" ht="94.5" outlineLevel="1" x14ac:dyDescent="0.25">
      <c r="A44" s="26" t="s">
        <v>77</v>
      </c>
      <c r="B44" s="34" t="s">
        <v>78</v>
      </c>
      <c r="C44" s="28" t="s">
        <v>33</v>
      </c>
      <c r="D44" s="28">
        <f>D45</f>
        <v>303.19314811000004</v>
      </c>
      <c r="E44" s="29" t="s">
        <v>34</v>
      </c>
      <c r="F44" s="30">
        <f t="shared" ref="F44" si="30">F45</f>
        <v>272.50184209000003</v>
      </c>
      <c r="G44" s="28">
        <f>G45</f>
        <v>30.691306020000013</v>
      </c>
      <c r="H44" s="31">
        <f t="shared" ref="H44:AA44" si="31">H45</f>
        <v>30.691306019999995</v>
      </c>
      <c r="I44" s="31">
        <f t="shared" si="31"/>
        <v>0</v>
      </c>
      <c r="J44" s="31">
        <f t="shared" si="31"/>
        <v>0</v>
      </c>
      <c r="K44" s="31">
        <f t="shared" si="31"/>
        <v>0.35367604000000002</v>
      </c>
      <c r="L44" s="31">
        <f t="shared" si="31"/>
        <v>30.337629979999996</v>
      </c>
      <c r="M44" s="31">
        <f t="shared" si="31"/>
        <v>25.256258820000003</v>
      </c>
      <c r="N44" s="31">
        <f t="shared" si="31"/>
        <v>0</v>
      </c>
      <c r="O44" s="31">
        <f t="shared" si="31"/>
        <v>0</v>
      </c>
      <c r="P44" s="31">
        <f t="shared" si="31"/>
        <v>2.5613117400000003</v>
      </c>
      <c r="Q44" s="31">
        <f t="shared" si="31"/>
        <v>22.694947080000002</v>
      </c>
      <c r="R44" s="31">
        <f t="shared" si="31"/>
        <v>5.4350472000000103</v>
      </c>
      <c r="S44" s="31">
        <f t="shared" si="31"/>
        <v>-5.4350471999999925</v>
      </c>
      <c r="T44" s="32">
        <f>S44/H44</f>
        <v>-0.17708751776344228</v>
      </c>
      <c r="U44" s="31">
        <f t="shared" si="31"/>
        <v>0</v>
      </c>
      <c r="V44" s="32">
        <v>0</v>
      </c>
      <c r="W44" s="31">
        <f t="shared" si="31"/>
        <v>0</v>
      </c>
      <c r="X44" s="32">
        <v>0</v>
      </c>
      <c r="Y44" s="31">
        <f t="shared" si="31"/>
        <v>2.2076357000000004</v>
      </c>
      <c r="Z44" s="32">
        <f>Y44/K44</f>
        <v>6.241971324944716</v>
      </c>
      <c r="AA44" s="31">
        <f t="shared" si="31"/>
        <v>-7.6426828999999934</v>
      </c>
      <c r="AB44" s="32">
        <f>AA44/L44</f>
        <v>-0.25192089510744287</v>
      </c>
      <c r="AC44" s="37" t="s">
        <v>34</v>
      </c>
    </row>
    <row r="45" spans="1:29" ht="78.75" outlineLevel="1" x14ac:dyDescent="0.25">
      <c r="A45" s="35" t="s">
        <v>77</v>
      </c>
      <c r="B45" s="49" t="s">
        <v>79</v>
      </c>
      <c r="C45" s="50" t="s">
        <v>80</v>
      </c>
      <c r="D45" s="40">
        <v>303.19314811000004</v>
      </c>
      <c r="E45" s="37" t="s">
        <v>34</v>
      </c>
      <c r="F45" s="39">
        <v>272.50184209000003</v>
      </c>
      <c r="G45" s="40">
        <f>D45-F45</f>
        <v>30.691306020000013</v>
      </c>
      <c r="H45" s="41">
        <v>30.691306019999995</v>
      </c>
      <c r="I45" s="41">
        <v>0</v>
      </c>
      <c r="J45" s="41">
        <v>0</v>
      </c>
      <c r="K45" s="41">
        <v>0.35367604000000002</v>
      </c>
      <c r="L45" s="41">
        <v>30.337629979999996</v>
      </c>
      <c r="M45" s="41">
        <f>SUM(N45:Q45)</f>
        <v>25.256258820000003</v>
      </c>
      <c r="N45" s="41">
        <v>0</v>
      </c>
      <c r="O45" s="41">
        <v>0</v>
      </c>
      <c r="P45" s="47">
        <v>2.5613117400000003</v>
      </c>
      <c r="Q45" s="47">
        <v>22.694947080000002</v>
      </c>
      <c r="R45" s="42">
        <f>G45-M45</f>
        <v>5.4350472000000103</v>
      </c>
      <c r="S45" s="40">
        <f>M45-H45</f>
        <v>-5.4350471999999925</v>
      </c>
      <c r="T45" s="43">
        <f>S45/H45</f>
        <v>-0.17708751776344228</v>
      </c>
      <c r="U45" s="40">
        <f>N45-I45</f>
        <v>0</v>
      </c>
      <c r="V45" s="43">
        <v>0</v>
      </c>
      <c r="W45" s="40">
        <f>O45-J45</f>
        <v>0</v>
      </c>
      <c r="X45" s="43">
        <v>0</v>
      </c>
      <c r="Y45" s="40">
        <f>P45-K45</f>
        <v>2.2076357000000004</v>
      </c>
      <c r="Z45" s="43">
        <f>Y45/K45</f>
        <v>6.241971324944716</v>
      </c>
      <c r="AA45" s="40">
        <f>Q45-L45</f>
        <v>-7.6426828999999934</v>
      </c>
      <c r="AB45" s="43">
        <f>AA45/L45</f>
        <v>-0.25192089510744287</v>
      </c>
      <c r="AC45" s="33" t="s">
        <v>81</v>
      </c>
    </row>
    <row r="46" spans="1:29" ht="78.75" outlineLevel="1" x14ac:dyDescent="0.25">
      <c r="A46" s="26" t="s">
        <v>82</v>
      </c>
      <c r="B46" s="34" t="s">
        <v>83</v>
      </c>
      <c r="C46" s="28" t="s">
        <v>33</v>
      </c>
      <c r="D46" s="51">
        <f>SUM(D47:D53)</f>
        <v>2733.0666614779998</v>
      </c>
      <c r="E46" s="29" t="s">
        <v>34</v>
      </c>
      <c r="F46" s="30">
        <f t="shared" ref="F46" si="32">SUM(F47:F53)</f>
        <v>1125.3209093299999</v>
      </c>
      <c r="G46" s="51">
        <f>SUM(G47:G53)</f>
        <v>1607.7457521479998</v>
      </c>
      <c r="H46" s="31">
        <f t="shared" ref="H46:AA46" si="33">SUM(H47:H53)</f>
        <v>406.23436760999994</v>
      </c>
      <c r="I46" s="31">
        <f t="shared" si="33"/>
        <v>0</v>
      </c>
      <c r="J46" s="31">
        <f t="shared" si="33"/>
        <v>0</v>
      </c>
      <c r="K46" s="31">
        <f t="shared" si="33"/>
        <v>146.6517297</v>
      </c>
      <c r="L46" s="31">
        <f t="shared" si="33"/>
        <v>259.58263790999996</v>
      </c>
      <c r="M46" s="31">
        <f t="shared" si="33"/>
        <v>315.15290266999995</v>
      </c>
      <c r="N46" s="31">
        <f t="shared" si="33"/>
        <v>0</v>
      </c>
      <c r="O46" s="31">
        <f t="shared" si="33"/>
        <v>0</v>
      </c>
      <c r="P46" s="31">
        <f t="shared" si="33"/>
        <v>107.51712559999999</v>
      </c>
      <c r="Q46" s="31">
        <f t="shared" si="33"/>
        <v>207.63577706999996</v>
      </c>
      <c r="R46" s="31">
        <f t="shared" si="33"/>
        <v>1292.5928494779998</v>
      </c>
      <c r="S46" s="31">
        <f t="shared" si="33"/>
        <v>-91.081464940000004</v>
      </c>
      <c r="T46" s="32">
        <f>S46/H46</f>
        <v>-0.22420915659071364</v>
      </c>
      <c r="U46" s="31">
        <f t="shared" si="33"/>
        <v>0</v>
      </c>
      <c r="V46" s="32">
        <v>0</v>
      </c>
      <c r="W46" s="31">
        <f t="shared" si="33"/>
        <v>0</v>
      </c>
      <c r="X46" s="32">
        <v>0</v>
      </c>
      <c r="Y46" s="31">
        <f t="shared" si="33"/>
        <v>-39.134604100000004</v>
      </c>
      <c r="Z46" s="32">
        <f>Y46/K46</f>
        <v>-0.26685402333853281</v>
      </c>
      <c r="AA46" s="31">
        <f t="shared" si="33"/>
        <v>-51.946860839999978</v>
      </c>
      <c r="AB46" s="32">
        <f>AA46/L46</f>
        <v>-0.20011685395542711</v>
      </c>
      <c r="AC46" s="33" t="s">
        <v>34</v>
      </c>
    </row>
    <row r="47" spans="1:29" ht="31.5" outlineLevel="1" x14ac:dyDescent="0.25">
      <c r="A47" s="35" t="s">
        <v>82</v>
      </c>
      <c r="B47" s="49" t="s">
        <v>84</v>
      </c>
      <c r="C47" s="37" t="s">
        <v>85</v>
      </c>
      <c r="D47" s="38">
        <v>991.10269060999997</v>
      </c>
      <c r="E47" s="37" t="s">
        <v>34</v>
      </c>
      <c r="F47" s="39">
        <v>483.00506747000003</v>
      </c>
      <c r="G47" s="40">
        <f>D47-F47</f>
        <v>508.09762313999994</v>
      </c>
      <c r="H47" s="41">
        <v>206.75961544999998</v>
      </c>
      <c r="I47" s="41">
        <v>0</v>
      </c>
      <c r="J47" s="41">
        <v>0</v>
      </c>
      <c r="K47" s="41">
        <v>10</v>
      </c>
      <c r="L47" s="41">
        <v>196.75961544999998</v>
      </c>
      <c r="M47" s="41">
        <f t="shared" ref="M47:M53" si="34">SUM(N47:Q47)</f>
        <v>161.82922963999999</v>
      </c>
      <c r="N47" s="41">
        <v>0</v>
      </c>
      <c r="O47" s="41">
        <v>0</v>
      </c>
      <c r="P47" s="47">
        <v>8.3839275199999985</v>
      </c>
      <c r="Q47" s="47">
        <v>153.44530212000001</v>
      </c>
      <c r="R47" s="42">
        <f t="shared" ref="R47:R53" si="35">G47-M47</f>
        <v>346.26839349999995</v>
      </c>
      <c r="S47" s="40">
        <f t="shared" ref="S47:S53" si="36">M47-H47</f>
        <v>-44.93038580999999</v>
      </c>
      <c r="T47" s="43">
        <f t="shared" ref="T47:T62" si="37">S47/H47</f>
        <v>-0.21730735817152533</v>
      </c>
      <c r="U47" s="40">
        <f t="shared" ref="U47:U53" si="38">N47-I47</f>
        <v>0</v>
      </c>
      <c r="V47" s="43">
        <v>0</v>
      </c>
      <c r="W47" s="40">
        <f t="shared" ref="W47:W53" si="39">O47-J47</f>
        <v>0</v>
      </c>
      <c r="X47" s="43">
        <v>0</v>
      </c>
      <c r="Y47" s="40">
        <f t="shared" ref="Y47:Y53" si="40">P47-K47</f>
        <v>-1.6160724800000015</v>
      </c>
      <c r="Z47" s="43">
        <f t="shared" ref="Z47:Z62" si="41">Y47/K47</f>
        <v>-0.16160724800000015</v>
      </c>
      <c r="AA47" s="40">
        <f t="shared" ref="AA47:AA53" si="42">Q47-L47</f>
        <v>-43.314313329999976</v>
      </c>
      <c r="AB47" s="43">
        <f t="shared" ref="AB47:AB62" si="43">AA47/L47</f>
        <v>-0.22013822923437706</v>
      </c>
      <c r="AC47" s="33" t="s">
        <v>34</v>
      </c>
    </row>
    <row r="48" spans="1:29" ht="63" outlineLevel="1" x14ac:dyDescent="0.25">
      <c r="A48" s="35" t="s">
        <v>82</v>
      </c>
      <c r="B48" s="49" t="s">
        <v>86</v>
      </c>
      <c r="C48" s="37" t="s">
        <v>87</v>
      </c>
      <c r="D48" s="40">
        <v>147.22801164000001</v>
      </c>
      <c r="E48" s="37" t="s">
        <v>34</v>
      </c>
      <c r="F48" s="39">
        <v>95.123845629999991</v>
      </c>
      <c r="G48" s="40">
        <f t="shared" ref="G48:G52" si="44">D48-F48</f>
        <v>52.104166010000014</v>
      </c>
      <c r="H48" s="41">
        <v>27.252554839999998</v>
      </c>
      <c r="I48" s="41">
        <v>0</v>
      </c>
      <c r="J48" s="41">
        <v>0</v>
      </c>
      <c r="K48" s="41">
        <v>1.0120833333333299E-3</v>
      </c>
      <c r="L48" s="41">
        <v>27.251542756666666</v>
      </c>
      <c r="M48" s="41">
        <f t="shared" si="34"/>
        <v>19.492184630000001</v>
      </c>
      <c r="N48" s="41">
        <v>0</v>
      </c>
      <c r="O48" s="41">
        <v>0</v>
      </c>
      <c r="P48" s="47">
        <v>0.45527697</v>
      </c>
      <c r="Q48" s="47">
        <v>19.036907660000001</v>
      </c>
      <c r="R48" s="42">
        <f t="shared" si="35"/>
        <v>32.611981380000017</v>
      </c>
      <c r="S48" s="40">
        <f t="shared" si="36"/>
        <v>-7.7603702099999978</v>
      </c>
      <c r="T48" s="43">
        <f t="shared" si="37"/>
        <v>-0.28475753027784745</v>
      </c>
      <c r="U48" s="40">
        <f t="shared" si="38"/>
        <v>0</v>
      </c>
      <c r="V48" s="43">
        <v>0</v>
      </c>
      <c r="W48" s="40">
        <f t="shared" si="39"/>
        <v>0</v>
      </c>
      <c r="X48" s="43">
        <v>0</v>
      </c>
      <c r="Y48" s="40">
        <f t="shared" si="40"/>
        <v>0.4542648866666667</v>
      </c>
      <c r="Z48" s="43">
        <f t="shared" si="41"/>
        <v>448.84138657884057</v>
      </c>
      <c r="AA48" s="40">
        <f t="shared" si="42"/>
        <v>-8.2146350966666652</v>
      </c>
      <c r="AB48" s="43">
        <f t="shared" si="43"/>
        <v>-0.30143743310301513</v>
      </c>
      <c r="AC48" s="33" t="s">
        <v>88</v>
      </c>
    </row>
    <row r="49" spans="1:29" ht="31.5" outlineLevel="1" x14ac:dyDescent="0.25">
      <c r="A49" s="52" t="s">
        <v>82</v>
      </c>
      <c r="B49" s="53" t="s">
        <v>89</v>
      </c>
      <c r="C49" s="54" t="s">
        <v>90</v>
      </c>
      <c r="D49" s="40">
        <v>382.89910794999997</v>
      </c>
      <c r="E49" s="37" t="s">
        <v>34</v>
      </c>
      <c r="F49" s="39">
        <v>333.55417946</v>
      </c>
      <c r="G49" s="40">
        <f t="shared" si="44"/>
        <v>49.344928489999972</v>
      </c>
      <c r="H49" s="41">
        <v>4.6839686399999998</v>
      </c>
      <c r="I49" s="41">
        <v>0</v>
      </c>
      <c r="J49" s="41">
        <v>0</v>
      </c>
      <c r="K49" s="41">
        <v>0</v>
      </c>
      <c r="L49" s="41">
        <v>4.6839686399999998</v>
      </c>
      <c r="M49" s="41">
        <f t="shared" si="34"/>
        <v>4.6839686399999998</v>
      </c>
      <c r="N49" s="41">
        <v>0</v>
      </c>
      <c r="O49" s="41">
        <v>0</v>
      </c>
      <c r="P49" s="47">
        <v>0</v>
      </c>
      <c r="Q49" s="47">
        <v>4.6839686399999998</v>
      </c>
      <c r="R49" s="42">
        <f t="shared" si="35"/>
        <v>44.660959849999969</v>
      </c>
      <c r="S49" s="40">
        <f t="shared" si="36"/>
        <v>0</v>
      </c>
      <c r="T49" s="43">
        <f t="shared" si="37"/>
        <v>0</v>
      </c>
      <c r="U49" s="40">
        <f t="shared" si="38"/>
        <v>0</v>
      </c>
      <c r="V49" s="43">
        <v>0</v>
      </c>
      <c r="W49" s="40">
        <f t="shared" si="39"/>
        <v>0</v>
      </c>
      <c r="X49" s="43">
        <v>0</v>
      </c>
      <c r="Y49" s="40">
        <f t="shared" si="40"/>
        <v>0</v>
      </c>
      <c r="Z49" s="43">
        <v>0</v>
      </c>
      <c r="AA49" s="40">
        <f t="shared" si="42"/>
        <v>0</v>
      </c>
      <c r="AB49" s="43">
        <f t="shared" si="43"/>
        <v>0</v>
      </c>
      <c r="AC49" s="33" t="s">
        <v>34</v>
      </c>
    </row>
    <row r="50" spans="1:29" ht="47.25" outlineLevel="1" x14ac:dyDescent="0.25">
      <c r="A50" s="35" t="s">
        <v>82</v>
      </c>
      <c r="B50" s="49" t="s">
        <v>91</v>
      </c>
      <c r="C50" s="37" t="s">
        <v>92</v>
      </c>
      <c r="D50" s="40">
        <v>782.34505128199999</v>
      </c>
      <c r="E50" s="37" t="s">
        <v>34</v>
      </c>
      <c r="F50" s="39">
        <v>206.55781676999999</v>
      </c>
      <c r="G50" s="40">
        <f t="shared" si="44"/>
        <v>575.78723451199994</v>
      </c>
      <c r="H50" s="41">
        <v>99.475077200000001</v>
      </c>
      <c r="I50" s="41">
        <v>0</v>
      </c>
      <c r="J50" s="41">
        <v>0</v>
      </c>
      <c r="K50" s="41">
        <v>83.238258049999999</v>
      </c>
      <c r="L50" s="41">
        <v>16.236819150000002</v>
      </c>
      <c r="M50" s="41">
        <f t="shared" si="34"/>
        <v>72.836895229999996</v>
      </c>
      <c r="N50" s="41">
        <v>0</v>
      </c>
      <c r="O50" s="41">
        <v>0</v>
      </c>
      <c r="P50" s="47">
        <v>60.850477259999998</v>
      </c>
      <c r="Q50" s="47">
        <v>11.98641797</v>
      </c>
      <c r="R50" s="42">
        <f t="shared" si="35"/>
        <v>502.95033928199996</v>
      </c>
      <c r="S50" s="40">
        <f t="shared" si="36"/>
        <v>-26.638181970000005</v>
      </c>
      <c r="T50" s="43">
        <f t="shared" si="37"/>
        <v>-0.26778749732902951</v>
      </c>
      <c r="U50" s="40">
        <f t="shared" si="38"/>
        <v>0</v>
      </c>
      <c r="V50" s="43">
        <v>0</v>
      </c>
      <c r="W50" s="40">
        <f t="shared" si="39"/>
        <v>0</v>
      </c>
      <c r="X50" s="43">
        <v>0</v>
      </c>
      <c r="Y50" s="40">
        <f t="shared" si="40"/>
        <v>-22.387780790000001</v>
      </c>
      <c r="Z50" s="43">
        <f t="shared" si="41"/>
        <v>-0.26896022711758322</v>
      </c>
      <c r="AA50" s="40">
        <f t="shared" si="42"/>
        <v>-4.2504011800000026</v>
      </c>
      <c r="AB50" s="43">
        <f t="shared" si="43"/>
        <v>-0.26177548328485273</v>
      </c>
      <c r="AC50" s="33" t="s">
        <v>34</v>
      </c>
    </row>
    <row r="51" spans="1:29" ht="31.5" outlineLevel="1" x14ac:dyDescent="0.25">
      <c r="A51" s="35" t="s">
        <v>82</v>
      </c>
      <c r="B51" s="49" t="s">
        <v>93</v>
      </c>
      <c r="C51" s="37" t="s">
        <v>94</v>
      </c>
      <c r="D51" s="38">
        <v>60.536199999999994</v>
      </c>
      <c r="E51" s="37" t="s">
        <v>34</v>
      </c>
      <c r="F51" s="39">
        <v>0</v>
      </c>
      <c r="G51" s="40">
        <f t="shared" si="44"/>
        <v>60.536199999999994</v>
      </c>
      <c r="H51" s="41">
        <v>59.637718</v>
      </c>
      <c r="I51" s="41">
        <v>0</v>
      </c>
      <c r="J51" s="41">
        <v>0</v>
      </c>
      <c r="K51" s="41">
        <v>49.875264999999999</v>
      </c>
      <c r="L51" s="41">
        <v>9.7624530000000007</v>
      </c>
      <c r="M51" s="41">
        <f t="shared" si="34"/>
        <v>55.780064019999998</v>
      </c>
      <c r="N51" s="41">
        <v>0</v>
      </c>
      <c r="O51" s="41">
        <v>0</v>
      </c>
      <c r="P51" s="47">
        <v>37.827443850000002</v>
      </c>
      <c r="Q51" s="47">
        <v>17.952620169999999</v>
      </c>
      <c r="R51" s="42">
        <f t="shared" si="35"/>
        <v>4.7561359799999963</v>
      </c>
      <c r="S51" s="40">
        <f t="shared" si="36"/>
        <v>-3.857653980000002</v>
      </c>
      <c r="T51" s="43">
        <f t="shared" si="37"/>
        <v>-6.4684801990579216E-2</v>
      </c>
      <c r="U51" s="40">
        <f t="shared" si="38"/>
        <v>0</v>
      </c>
      <c r="V51" s="43">
        <v>0</v>
      </c>
      <c r="W51" s="40">
        <f t="shared" si="39"/>
        <v>0</v>
      </c>
      <c r="X51" s="43">
        <v>0</v>
      </c>
      <c r="Y51" s="40">
        <f t="shared" si="40"/>
        <v>-12.047821149999997</v>
      </c>
      <c r="Z51" s="43">
        <f t="shared" si="41"/>
        <v>-0.24155904033793099</v>
      </c>
      <c r="AA51" s="40">
        <f t="shared" si="42"/>
        <v>8.1901671699999987</v>
      </c>
      <c r="AB51" s="43">
        <f t="shared" si="43"/>
        <v>0.83894561848338711</v>
      </c>
      <c r="AC51" s="33" t="s">
        <v>34</v>
      </c>
    </row>
    <row r="52" spans="1:29" ht="63" outlineLevel="1" x14ac:dyDescent="0.25">
      <c r="A52" s="35" t="s">
        <v>82</v>
      </c>
      <c r="B52" s="49" t="s">
        <v>95</v>
      </c>
      <c r="C52" s="37" t="s">
        <v>96</v>
      </c>
      <c r="D52" s="40">
        <v>233.31360000000001</v>
      </c>
      <c r="E52" s="37" t="s">
        <v>34</v>
      </c>
      <c r="F52" s="39">
        <v>0</v>
      </c>
      <c r="G52" s="40">
        <f t="shared" si="44"/>
        <v>233.31360000000001</v>
      </c>
      <c r="H52" s="41">
        <v>4.1808000000000005</v>
      </c>
      <c r="I52" s="41">
        <v>0</v>
      </c>
      <c r="J52" s="41">
        <v>0</v>
      </c>
      <c r="K52" s="41">
        <v>0</v>
      </c>
      <c r="L52" s="41">
        <v>4.1808000000000005</v>
      </c>
      <c r="M52" s="41">
        <f t="shared" si="34"/>
        <v>0.53056050999999993</v>
      </c>
      <c r="N52" s="41">
        <v>0</v>
      </c>
      <c r="O52" s="41">
        <v>0</v>
      </c>
      <c r="P52" s="41">
        <v>0</v>
      </c>
      <c r="Q52" s="41">
        <v>0.53056050999999993</v>
      </c>
      <c r="R52" s="42">
        <f t="shared" si="35"/>
        <v>232.78303949000002</v>
      </c>
      <c r="S52" s="40">
        <f t="shared" si="36"/>
        <v>-3.6502394900000006</v>
      </c>
      <c r="T52" s="43">
        <f t="shared" si="37"/>
        <v>-0.87309593618446235</v>
      </c>
      <c r="U52" s="40">
        <f t="shared" si="38"/>
        <v>0</v>
      </c>
      <c r="V52" s="43">
        <v>0</v>
      </c>
      <c r="W52" s="40">
        <f t="shared" si="39"/>
        <v>0</v>
      </c>
      <c r="X52" s="43">
        <v>0</v>
      </c>
      <c r="Y52" s="40">
        <f t="shared" si="40"/>
        <v>0</v>
      </c>
      <c r="Z52" s="43">
        <v>0</v>
      </c>
      <c r="AA52" s="40">
        <f t="shared" si="42"/>
        <v>-3.6502394900000006</v>
      </c>
      <c r="AB52" s="43">
        <f t="shared" si="43"/>
        <v>-0.87309593618446235</v>
      </c>
      <c r="AC52" s="33" t="s">
        <v>34</v>
      </c>
    </row>
    <row r="53" spans="1:29" outlineLevel="1" x14ac:dyDescent="0.25">
      <c r="A53" s="52" t="s">
        <v>82</v>
      </c>
      <c r="B53" s="53" t="s">
        <v>97</v>
      </c>
      <c r="C53" s="38" t="s">
        <v>98</v>
      </c>
      <c r="D53" s="40">
        <v>135.64199999599998</v>
      </c>
      <c r="E53" s="37" t="s">
        <v>34</v>
      </c>
      <c r="F53" s="39">
        <v>7.08</v>
      </c>
      <c r="G53" s="40">
        <f>D53-F53</f>
        <v>128.56199999599997</v>
      </c>
      <c r="H53" s="41">
        <v>4.2446334800000001</v>
      </c>
      <c r="I53" s="41">
        <v>0</v>
      </c>
      <c r="J53" s="41">
        <v>0</v>
      </c>
      <c r="K53" s="41">
        <v>3.53719456666667</v>
      </c>
      <c r="L53" s="41">
        <v>0.70743891333333009</v>
      </c>
      <c r="M53" s="41">
        <f t="shared" si="34"/>
        <v>0</v>
      </c>
      <c r="N53" s="41">
        <v>0</v>
      </c>
      <c r="O53" s="41">
        <v>0</v>
      </c>
      <c r="P53" s="41">
        <v>0</v>
      </c>
      <c r="Q53" s="41">
        <v>0</v>
      </c>
      <c r="R53" s="42">
        <f t="shared" si="35"/>
        <v>128.56199999599997</v>
      </c>
      <c r="S53" s="40">
        <f t="shared" si="36"/>
        <v>-4.2446334800000001</v>
      </c>
      <c r="T53" s="43">
        <f t="shared" si="37"/>
        <v>-1</v>
      </c>
      <c r="U53" s="40">
        <f t="shared" si="38"/>
        <v>0</v>
      </c>
      <c r="V53" s="43">
        <v>0</v>
      </c>
      <c r="W53" s="40">
        <f t="shared" si="39"/>
        <v>0</v>
      </c>
      <c r="X53" s="43">
        <v>0</v>
      </c>
      <c r="Y53" s="40">
        <f t="shared" si="40"/>
        <v>-3.53719456666667</v>
      </c>
      <c r="Z53" s="43">
        <f t="shared" si="41"/>
        <v>-1</v>
      </c>
      <c r="AA53" s="40">
        <f t="shared" si="42"/>
        <v>-0.70743891333333009</v>
      </c>
      <c r="AB53" s="43">
        <f t="shared" si="43"/>
        <v>-1</v>
      </c>
      <c r="AC53" s="33" t="s">
        <v>34</v>
      </c>
    </row>
    <row r="54" spans="1:29" ht="31.5" outlineLevel="1" x14ac:dyDescent="0.25">
      <c r="A54" s="26" t="s">
        <v>99</v>
      </c>
      <c r="B54" s="34" t="s">
        <v>100</v>
      </c>
      <c r="C54" s="28" t="s">
        <v>33</v>
      </c>
      <c r="D54" s="28">
        <v>0</v>
      </c>
      <c r="E54" s="29" t="s">
        <v>34</v>
      </c>
      <c r="F54" s="30">
        <v>0</v>
      </c>
      <c r="G54" s="28">
        <v>0</v>
      </c>
      <c r="H54" s="31">
        <v>0</v>
      </c>
      <c r="I54" s="31">
        <v>0</v>
      </c>
      <c r="J54" s="31">
        <v>0</v>
      </c>
      <c r="K54" s="31">
        <v>0</v>
      </c>
      <c r="L54" s="31">
        <v>0</v>
      </c>
      <c r="M54" s="31">
        <v>0</v>
      </c>
      <c r="N54" s="31">
        <v>0</v>
      </c>
      <c r="O54" s="31">
        <v>0</v>
      </c>
      <c r="P54" s="31">
        <v>0</v>
      </c>
      <c r="Q54" s="31">
        <v>0</v>
      </c>
      <c r="R54" s="31">
        <v>0</v>
      </c>
      <c r="S54" s="31">
        <v>0</v>
      </c>
      <c r="T54" s="32">
        <v>0</v>
      </c>
      <c r="U54" s="31">
        <v>0</v>
      </c>
      <c r="V54" s="32">
        <v>0</v>
      </c>
      <c r="W54" s="31">
        <v>0</v>
      </c>
      <c r="X54" s="32">
        <v>0</v>
      </c>
      <c r="Y54" s="31">
        <v>0</v>
      </c>
      <c r="Z54" s="32">
        <v>0</v>
      </c>
      <c r="AA54" s="31">
        <v>0</v>
      </c>
      <c r="AB54" s="32">
        <v>0</v>
      </c>
      <c r="AC54" s="33" t="s">
        <v>34</v>
      </c>
    </row>
    <row r="55" spans="1:29" s="55" customFormat="1" ht="63" outlineLevel="1" x14ac:dyDescent="0.25">
      <c r="A55" s="26" t="s">
        <v>101</v>
      </c>
      <c r="B55" s="34" t="s">
        <v>102</v>
      </c>
      <c r="C55" s="28" t="s">
        <v>33</v>
      </c>
      <c r="D55" s="28">
        <f>D56+D63+D66+D70</f>
        <v>6006.7073098105848</v>
      </c>
      <c r="E55" s="29" t="s">
        <v>34</v>
      </c>
      <c r="F55" s="30">
        <f t="shared" ref="F55" si="45">F56+F63+F66+F70</f>
        <v>2215.4881748900002</v>
      </c>
      <c r="G55" s="28">
        <f>G56+G63+G66+G70</f>
        <v>3791.2191349205841</v>
      </c>
      <c r="H55" s="31">
        <f t="shared" ref="H55:AA55" si="46">H56+H63+H66+H70</f>
        <v>444.86970108000003</v>
      </c>
      <c r="I55" s="31">
        <f t="shared" si="46"/>
        <v>0</v>
      </c>
      <c r="J55" s="31">
        <f t="shared" si="46"/>
        <v>0</v>
      </c>
      <c r="K55" s="31">
        <f t="shared" si="46"/>
        <v>370.71614910601693</v>
      </c>
      <c r="L55" s="31">
        <f t="shared" si="46"/>
        <v>74.15355197398307</v>
      </c>
      <c r="M55" s="31">
        <f t="shared" si="46"/>
        <v>234.48373065999999</v>
      </c>
      <c r="N55" s="31">
        <f t="shared" si="46"/>
        <v>0</v>
      </c>
      <c r="O55" s="31">
        <f t="shared" si="46"/>
        <v>0</v>
      </c>
      <c r="P55" s="31">
        <f t="shared" si="46"/>
        <v>196.00251804000001</v>
      </c>
      <c r="Q55" s="31">
        <f t="shared" si="46"/>
        <v>38.481212620000001</v>
      </c>
      <c r="R55" s="31">
        <f t="shared" si="46"/>
        <v>3556.7354042605848</v>
      </c>
      <c r="S55" s="31">
        <f t="shared" si="46"/>
        <v>-210.38597042000004</v>
      </c>
      <c r="T55" s="32">
        <f t="shared" si="37"/>
        <v>-0.47291593450677988</v>
      </c>
      <c r="U55" s="31">
        <f t="shared" si="46"/>
        <v>0</v>
      </c>
      <c r="V55" s="32">
        <v>0</v>
      </c>
      <c r="W55" s="31">
        <f t="shared" si="46"/>
        <v>0</v>
      </c>
      <c r="X55" s="32">
        <v>0</v>
      </c>
      <c r="Y55" s="31">
        <f t="shared" si="46"/>
        <v>-174.71363106601697</v>
      </c>
      <c r="Z55" s="32">
        <f t="shared" si="41"/>
        <v>-0.47128680929422523</v>
      </c>
      <c r="AA55" s="31">
        <f t="shared" si="46"/>
        <v>-35.672339353983062</v>
      </c>
      <c r="AB55" s="32">
        <f t="shared" si="43"/>
        <v>-0.48106042670078403</v>
      </c>
      <c r="AC55" s="25" t="s">
        <v>34</v>
      </c>
    </row>
    <row r="56" spans="1:29" ht="31.5" outlineLevel="1" x14ac:dyDescent="0.25">
      <c r="A56" s="26" t="s">
        <v>103</v>
      </c>
      <c r="B56" s="34" t="s">
        <v>104</v>
      </c>
      <c r="C56" s="28" t="s">
        <v>33</v>
      </c>
      <c r="D56" s="28">
        <f>SUM(D57:D62)</f>
        <v>3023.3764048520002</v>
      </c>
      <c r="E56" s="29" t="s">
        <v>34</v>
      </c>
      <c r="F56" s="30">
        <f t="shared" ref="F56" si="47">SUM(F57:F62)</f>
        <v>1992.7956015</v>
      </c>
      <c r="G56" s="28">
        <f>SUM(G57:G62)</f>
        <v>1030.580803352</v>
      </c>
      <c r="H56" s="31">
        <f t="shared" ref="H56:AA56" si="48">SUM(H57:H62)</f>
        <v>128.82377603999998</v>
      </c>
      <c r="I56" s="31">
        <f t="shared" si="48"/>
        <v>0</v>
      </c>
      <c r="J56" s="31">
        <f t="shared" si="48"/>
        <v>0</v>
      </c>
      <c r="K56" s="31">
        <f t="shared" si="48"/>
        <v>107.87261830158192</v>
      </c>
      <c r="L56" s="31">
        <f t="shared" si="48"/>
        <v>20.951157738418075</v>
      </c>
      <c r="M56" s="31">
        <f t="shared" si="48"/>
        <v>67.286749659999984</v>
      </c>
      <c r="N56" s="31">
        <f t="shared" si="48"/>
        <v>0</v>
      </c>
      <c r="O56" s="31">
        <f t="shared" si="48"/>
        <v>0</v>
      </c>
      <c r="P56" s="31">
        <f t="shared" si="48"/>
        <v>56.560724299999997</v>
      </c>
      <c r="Q56" s="31">
        <f t="shared" si="48"/>
        <v>10.72602536</v>
      </c>
      <c r="R56" s="31">
        <f t="shared" si="48"/>
        <v>963.29405369200003</v>
      </c>
      <c r="S56" s="31">
        <f t="shared" si="48"/>
        <v>-61.53702638</v>
      </c>
      <c r="T56" s="32">
        <f t="shared" si="37"/>
        <v>-0.47768376515289118</v>
      </c>
      <c r="U56" s="31">
        <f t="shared" si="48"/>
        <v>0</v>
      </c>
      <c r="V56" s="32">
        <v>0</v>
      </c>
      <c r="W56" s="31">
        <f t="shared" si="48"/>
        <v>0</v>
      </c>
      <c r="X56" s="32">
        <v>0</v>
      </c>
      <c r="Y56" s="31">
        <f t="shared" si="48"/>
        <v>-51.311894001581919</v>
      </c>
      <c r="Z56" s="32">
        <f t="shared" si="41"/>
        <v>-0.47567116483747612</v>
      </c>
      <c r="AA56" s="31">
        <f t="shared" si="48"/>
        <v>-10.225132378418076</v>
      </c>
      <c r="AB56" s="32">
        <f t="shared" si="43"/>
        <v>-0.48804617415811258</v>
      </c>
      <c r="AC56" s="33" t="s">
        <v>34</v>
      </c>
    </row>
    <row r="57" spans="1:29" ht="78.75" outlineLevel="1" x14ac:dyDescent="0.25">
      <c r="A57" s="52" t="s">
        <v>103</v>
      </c>
      <c r="B57" s="53" t="s">
        <v>105</v>
      </c>
      <c r="C57" s="38" t="s">
        <v>106</v>
      </c>
      <c r="D57" s="40">
        <v>2005.7164168199999</v>
      </c>
      <c r="E57" s="37" t="s">
        <v>34</v>
      </c>
      <c r="F57" s="39">
        <v>1990.3432372299999</v>
      </c>
      <c r="G57" s="40">
        <f>D57-F57</f>
        <v>15.373179590000063</v>
      </c>
      <c r="H57" s="41">
        <v>15.373179589999999</v>
      </c>
      <c r="I57" s="41">
        <v>0</v>
      </c>
      <c r="J57" s="41">
        <v>0</v>
      </c>
      <c r="K57" s="41">
        <v>13.167716800000001</v>
      </c>
      <c r="L57" s="41">
        <v>2.2054627899999986</v>
      </c>
      <c r="M57" s="41">
        <f t="shared" ref="M57:M62" si="49">N57+O57+P57+Q57</f>
        <v>15.373179589999999</v>
      </c>
      <c r="N57" s="41">
        <v>0</v>
      </c>
      <c r="O57" s="41">
        <v>0</v>
      </c>
      <c r="P57" s="41">
        <v>13.167716799999999</v>
      </c>
      <c r="Q57" s="41">
        <v>2.2054627899999999</v>
      </c>
      <c r="R57" s="42">
        <f t="shared" ref="R57:R62" si="50">G57-M57</f>
        <v>6.3948846218409017E-14</v>
      </c>
      <c r="S57" s="40">
        <f t="shared" ref="S57:S62" si="51">M57-H57</f>
        <v>0</v>
      </c>
      <c r="T57" s="43">
        <f t="shared" si="37"/>
        <v>0</v>
      </c>
      <c r="U57" s="40">
        <f t="shared" ref="U57:U62" si="52">N57-I57</f>
        <v>0</v>
      </c>
      <c r="V57" s="43">
        <v>0</v>
      </c>
      <c r="W57" s="40">
        <f t="shared" ref="W57:W62" si="53">O57-J57</f>
        <v>0</v>
      </c>
      <c r="X57" s="43">
        <v>0</v>
      </c>
      <c r="Y57" s="40">
        <f t="shared" ref="Y57:Y62" si="54">P57-K57</f>
        <v>0</v>
      </c>
      <c r="Z57" s="43">
        <f t="shared" si="41"/>
        <v>0</v>
      </c>
      <c r="AA57" s="40">
        <f t="shared" ref="AA57:AA62" si="55">Q57-L57</f>
        <v>0</v>
      </c>
      <c r="AB57" s="43">
        <f t="shared" si="43"/>
        <v>0</v>
      </c>
      <c r="AC57" s="33" t="s">
        <v>34</v>
      </c>
    </row>
    <row r="58" spans="1:29" outlineLevel="1" x14ac:dyDescent="0.25">
      <c r="A58" s="35" t="s">
        <v>103</v>
      </c>
      <c r="B58" s="36" t="s">
        <v>107</v>
      </c>
      <c r="C58" s="37" t="s">
        <v>108</v>
      </c>
      <c r="D58" s="38">
        <v>234.56492154599999</v>
      </c>
      <c r="E58" s="37" t="s">
        <v>34</v>
      </c>
      <c r="F58" s="39">
        <v>0</v>
      </c>
      <c r="G58" s="40">
        <f t="shared" ref="G58:G76" si="56">D58-F58</f>
        <v>234.56492154599999</v>
      </c>
      <c r="H58" s="41">
        <v>21.983540399999999</v>
      </c>
      <c r="I58" s="41">
        <v>0</v>
      </c>
      <c r="J58" s="41">
        <v>0</v>
      </c>
      <c r="K58" s="41">
        <v>18.319616999999997</v>
      </c>
      <c r="L58" s="41">
        <v>3.6639234000000016</v>
      </c>
      <c r="M58" s="41">
        <f t="shared" si="49"/>
        <v>2.3213963400000002</v>
      </c>
      <c r="N58" s="41">
        <v>0</v>
      </c>
      <c r="O58" s="41">
        <v>0</v>
      </c>
      <c r="P58" s="41">
        <v>1.93449695</v>
      </c>
      <c r="Q58" s="41">
        <v>0.38689939000000001</v>
      </c>
      <c r="R58" s="42">
        <f t="shared" si="50"/>
        <v>232.24352520599999</v>
      </c>
      <c r="S58" s="40">
        <f t="shared" si="51"/>
        <v>-19.662144059999999</v>
      </c>
      <c r="T58" s="43">
        <f t="shared" si="37"/>
        <v>-0.8944029806955025</v>
      </c>
      <c r="U58" s="40">
        <f t="shared" si="52"/>
        <v>0</v>
      </c>
      <c r="V58" s="43">
        <v>0</v>
      </c>
      <c r="W58" s="40">
        <f t="shared" si="53"/>
        <v>0</v>
      </c>
      <c r="X58" s="43">
        <v>0</v>
      </c>
      <c r="Y58" s="40">
        <f t="shared" si="54"/>
        <v>-16.385120049999998</v>
      </c>
      <c r="Z58" s="43">
        <f t="shared" si="41"/>
        <v>-0.8944029806955025</v>
      </c>
      <c r="AA58" s="40">
        <f t="shared" si="55"/>
        <v>-3.2770240100000017</v>
      </c>
      <c r="AB58" s="43">
        <f t="shared" si="43"/>
        <v>-0.89440298069550261</v>
      </c>
      <c r="AC58" s="33" t="s">
        <v>34</v>
      </c>
    </row>
    <row r="59" spans="1:29" outlineLevel="1" x14ac:dyDescent="0.25">
      <c r="A59" s="35" t="s">
        <v>103</v>
      </c>
      <c r="B59" s="46" t="s">
        <v>109</v>
      </c>
      <c r="C59" s="38" t="s">
        <v>110</v>
      </c>
      <c r="D59" s="38">
        <v>273.02426744400003</v>
      </c>
      <c r="E59" s="37" t="s">
        <v>34</v>
      </c>
      <c r="F59" s="39">
        <v>0</v>
      </c>
      <c r="G59" s="40">
        <f t="shared" si="56"/>
        <v>273.02426744400003</v>
      </c>
      <c r="H59" s="41">
        <v>13.220338980000001</v>
      </c>
      <c r="I59" s="41">
        <v>0</v>
      </c>
      <c r="J59" s="41">
        <v>0</v>
      </c>
      <c r="K59" s="41">
        <v>11.01694915</v>
      </c>
      <c r="L59" s="41">
        <v>2.2033898300000008</v>
      </c>
      <c r="M59" s="41">
        <f t="shared" si="49"/>
        <v>0.80149440000000005</v>
      </c>
      <c r="N59" s="41">
        <v>0</v>
      </c>
      <c r="O59" s="41">
        <v>0</v>
      </c>
      <c r="P59" s="41">
        <v>0.66791200000000006</v>
      </c>
      <c r="Q59" s="41">
        <v>0.13358239999999999</v>
      </c>
      <c r="R59" s="42">
        <f t="shared" si="50"/>
        <v>272.22277304400001</v>
      </c>
      <c r="S59" s="40">
        <f t="shared" si="51"/>
        <v>-12.418844580000002</v>
      </c>
      <c r="T59" s="43">
        <f t="shared" si="37"/>
        <v>-0.93937414152447096</v>
      </c>
      <c r="U59" s="40">
        <f t="shared" si="52"/>
        <v>0</v>
      </c>
      <c r="V59" s="43">
        <v>0</v>
      </c>
      <c r="W59" s="40">
        <f t="shared" si="53"/>
        <v>0</v>
      </c>
      <c r="X59" s="43">
        <v>0</v>
      </c>
      <c r="Y59" s="40">
        <f t="shared" si="54"/>
        <v>-10.349037150000001</v>
      </c>
      <c r="Z59" s="43">
        <f t="shared" si="41"/>
        <v>-0.93937414152447096</v>
      </c>
      <c r="AA59" s="40">
        <f t="shared" si="55"/>
        <v>-2.0698074300000009</v>
      </c>
      <c r="AB59" s="43">
        <f t="shared" si="43"/>
        <v>-0.93937414152447107</v>
      </c>
      <c r="AC59" s="33" t="s">
        <v>34</v>
      </c>
    </row>
    <row r="60" spans="1:29" outlineLevel="1" x14ac:dyDescent="0.25">
      <c r="A60" s="35" t="s">
        <v>103</v>
      </c>
      <c r="B60" s="46" t="s">
        <v>111</v>
      </c>
      <c r="C60" s="38" t="s">
        <v>112</v>
      </c>
      <c r="D60" s="38">
        <v>53.241454239999996</v>
      </c>
      <c r="E60" s="37" t="s">
        <v>34</v>
      </c>
      <c r="F60" s="39">
        <v>2.4523642699999999</v>
      </c>
      <c r="G60" s="40">
        <f t="shared" si="56"/>
        <v>50.789089969999999</v>
      </c>
      <c r="H60" s="41">
        <v>50.789089969999999</v>
      </c>
      <c r="I60" s="41">
        <v>0</v>
      </c>
      <c r="J60" s="41">
        <v>0</v>
      </c>
      <c r="K60" s="41">
        <v>42.486979434915256</v>
      </c>
      <c r="L60" s="41">
        <v>8.3021105350847435</v>
      </c>
      <c r="M60" s="41">
        <f t="shared" si="49"/>
        <v>43.86796545</v>
      </c>
      <c r="N60" s="41">
        <v>0</v>
      </c>
      <c r="O60" s="41">
        <v>0</v>
      </c>
      <c r="P60" s="41">
        <v>36.688336980000003</v>
      </c>
      <c r="Q60" s="41">
        <v>7.1796284699999999</v>
      </c>
      <c r="R60" s="42">
        <f t="shared" si="50"/>
        <v>6.9211245199999993</v>
      </c>
      <c r="S60" s="40">
        <f t="shared" si="51"/>
        <v>-6.9211245199999993</v>
      </c>
      <c r="T60" s="43">
        <f t="shared" si="37"/>
        <v>-0.13627187500481217</v>
      </c>
      <c r="U60" s="40">
        <f t="shared" si="52"/>
        <v>0</v>
      </c>
      <c r="V60" s="43">
        <v>0</v>
      </c>
      <c r="W60" s="40">
        <f t="shared" si="53"/>
        <v>0</v>
      </c>
      <c r="X60" s="43">
        <v>0</v>
      </c>
      <c r="Y60" s="40">
        <f t="shared" si="54"/>
        <v>-5.7986424549152531</v>
      </c>
      <c r="Z60" s="43">
        <f t="shared" si="41"/>
        <v>-0.13648045900269395</v>
      </c>
      <c r="AA60" s="40">
        <f t="shared" si="55"/>
        <v>-1.1224820650847436</v>
      </c>
      <c r="AB60" s="43">
        <f t="shared" si="43"/>
        <v>-0.13520442306099528</v>
      </c>
      <c r="AC60" s="33" t="s">
        <v>34</v>
      </c>
    </row>
    <row r="61" spans="1:29" ht="31.5" outlineLevel="1" x14ac:dyDescent="0.25">
      <c r="A61" s="52" t="s">
        <v>103</v>
      </c>
      <c r="B61" s="53" t="s">
        <v>113</v>
      </c>
      <c r="C61" s="38" t="s">
        <v>114</v>
      </c>
      <c r="D61" s="40">
        <v>224.17293660000001</v>
      </c>
      <c r="E61" s="37" t="s">
        <v>34</v>
      </c>
      <c r="F61" s="39">
        <v>0</v>
      </c>
      <c r="G61" s="40">
        <f t="shared" si="56"/>
        <v>224.17293660000001</v>
      </c>
      <c r="H61" s="41">
        <v>13.72881355</v>
      </c>
      <c r="I61" s="41">
        <v>0</v>
      </c>
      <c r="J61" s="41">
        <v>0</v>
      </c>
      <c r="K61" s="41">
        <v>11.440677958333334</v>
      </c>
      <c r="L61" s="41">
        <v>2.2881355916666664</v>
      </c>
      <c r="M61" s="41">
        <f t="shared" si="49"/>
        <v>3.9088828800000002</v>
      </c>
      <c r="N61" s="41">
        <v>0</v>
      </c>
      <c r="O61" s="41">
        <v>0</v>
      </c>
      <c r="P61" s="41">
        <v>3.2574024000000001</v>
      </c>
      <c r="Q61" s="41">
        <v>0.65148048000000003</v>
      </c>
      <c r="R61" s="42">
        <f t="shared" si="50"/>
        <v>220.26405372000002</v>
      </c>
      <c r="S61" s="40">
        <f t="shared" si="51"/>
        <v>-9.8199306699999998</v>
      </c>
      <c r="T61" s="43">
        <f t="shared" si="37"/>
        <v>-0.71527890114000414</v>
      </c>
      <c r="U61" s="40">
        <f t="shared" si="52"/>
        <v>0</v>
      </c>
      <c r="V61" s="43">
        <v>0</v>
      </c>
      <c r="W61" s="40">
        <f t="shared" si="53"/>
        <v>0</v>
      </c>
      <c r="X61" s="43">
        <v>0</v>
      </c>
      <c r="Y61" s="40">
        <f t="shared" si="54"/>
        <v>-8.1832755583333334</v>
      </c>
      <c r="Z61" s="43">
        <f t="shared" si="41"/>
        <v>-0.71527890114000414</v>
      </c>
      <c r="AA61" s="40">
        <f t="shared" si="55"/>
        <v>-1.6366551116666663</v>
      </c>
      <c r="AB61" s="43">
        <f t="shared" si="43"/>
        <v>-0.71527890114000414</v>
      </c>
      <c r="AC61" s="33" t="s">
        <v>34</v>
      </c>
    </row>
    <row r="62" spans="1:29" ht="31.5" outlineLevel="1" x14ac:dyDescent="0.25">
      <c r="A62" s="35" t="s">
        <v>103</v>
      </c>
      <c r="B62" s="56" t="s">
        <v>115</v>
      </c>
      <c r="C62" s="50" t="s">
        <v>116</v>
      </c>
      <c r="D62" s="40">
        <v>232.65640820199997</v>
      </c>
      <c r="E62" s="37" t="s">
        <v>34</v>
      </c>
      <c r="F62" s="39">
        <v>0</v>
      </c>
      <c r="G62" s="40">
        <f t="shared" si="56"/>
        <v>232.65640820199997</v>
      </c>
      <c r="H62" s="41">
        <v>13.728813549999998</v>
      </c>
      <c r="I62" s="41">
        <v>0</v>
      </c>
      <c r="J62" s="41">
        <v>0</v>
      </c>
      <c r="K62" s="41">
        <v>11.440677958333334</v>
      </c>
      <c r="L62" s="41">
        <v>2.2881355916666646</v>
      </c>
      <c r="M62" s="41">
        <f t="shared" si="49"/>
        <v>1.0138309999999999</v>
      </c>
      <c r="N62" s="41">
        <v>0</v>
      </c>
      <c r="O62" s="41">
        <v>0</v>
      </c>
      <c r="P62" s="41">
        <v>0.84485916999999999</v>
      </c>
      <c r="Q62" s="41">
        <v>0.16897182999999999</v>
      </c>
      <c r="R62" s="42">
        <f t="shared" si="50"/>
        <v>231.64257720199996</v>
      </c>
      <c r="S62" s="40">
        <f t="shared" si="51"/>
        <v>-12.714982549999998</v>
      </c>
      <c r="T62" s="43">
        <f t="shared" si="37"/>
        <v>-0.92615305056714092</v>
      </c>
      <c r="U62" s="40">
        <f t="shared" si="52"/>
        <v>0</v>
      </c>
      <c r="V62" s="43">
        <v>0</v>
      </c>
      <c r="W62" s="40">
        <f t="shared" si="53"/>
        <v>0</v>
      </c>
      <c r="X62" s="43">
        <v>0</v>
      </c>
      <c r="Y62" s="40">
        <f t="shared" si="54"/>
        <v>-10.595818788333334</v>
      </c>
      <c r="Z62" s="43">
        <f t="shared" si="41"/>
        <v>-0.92615305027578299</v>
      </c>
      <c r="AA62" s="40">
        <f t="shared" si="55"/>
        <v>-2.1191637616666648</v>
      </c>
      <c r="AB62" s="43">
        <f t="shared" si="43"/>
        <v>-0.92615305202393106</v>
      </c>
      <c r="AC62" s="33" t="s">
        <v>34</v>
      </c>
    </row>
    <row r="63" spans="1:29" outlineLevel="1" x14ac:dyDescent="0.25">
      <c r="A63" s="26" t="s">
        <v>117</v>
      </c>
      <c r="B63" s="34" t="s">
        <v>118</v>
      </c>
      <c r="C63" s="28" t="s">
        <v>33</v>
      </c>
      <c r="D63" s="28">
        <f>SUM(D64:D65)</f>
        <v>92.14222685999998</v>
      </c>
      <c r="E63" s="29" t="s">
        <v>34</v>
      </c>
      <c r="F63" s="30">
        <f t="shared" ref="F63" si="57">SUM(F64:F65)</f>
        <v>10.11609017</v>
      </c>
      <c r="G63" s="28">
        <f>SUM(G64:G65)</f>
        <v>82.026136689999987</v>
      </c>
      <c r="H63" s="31">
        <f t="shared" ref="H63:AA63" si="58">SUM(H64:H65)</f>
        <v>46.896920450000003</v>
      </c>
      <c r="I63" s="31">
        <f t="shared" si="58"/>
        <v>0</v>
      </c>
      <c r="J63" s="31">
        <f t="shared" si="58"/>
        <v>0</v>
      </c>
      <c r="K63" s="31">
        <f t="shared" si="58"/>
        <v>39.101248183050856</v>
      </c>
      <c r="L63" s="31">
        <f t="shared" si="58"/>
        <v>7.7956722669491469</v>
      </c>
      <c r="M63" s="31">
        <f t="shared" si="58"/>
        <v>13.1366695</v>
      </c>
      <c r="N63" s="31">
        <f t="shared" si="58"/>
        <v>0</v>
      </c>
      <c r="O63" s="31">
        <f t="shared" si="58"/>
        <v>0</v>
      </c>
      <c r="P63" s="31">
        <f t="shared" si="58"/>
        <v>11.13851989</v>
      </c>
      <c r="Q63" s="31">
        <f t="shared" si="58"/>
        <v>1.99814961</v>
      </c>
      <c r="R63" s="31">
        <f t="shared" si="58"/>
        <v>68.889467189999976</v>
      </c>
      <c r="S63" s="31">
        <f t="shared" si="58"/>
        <v>-33.76025095</v>
      </c>
      <c r="T63" s="32">
        <f>S63/H63</f>
        <v>-0.71988204398184519</v>
      </c>
      <c r="U63" s="31">
        <f t="shared" si="58"/>
        <v>0</v>
      </c>
      <c r="V63" s="32">
        <v>0</v>
      </c>
      <c r="W63" s="31">
        <f t="shared" si="58"/>
        <v>0</v>
      </c>
      <c r="X63" s="32">
        <v>0</v>
      </c>
      <c r="Y63" s="31">
        <f t="shared" si="58"/>
        <v>-27.962728293050858</v>
      </c>
      <c r="Z63" s="32">
        <f>Y63/K63</f>
        <v>-0.71513646219538862</v>
      </c>
      <c r="AA63" s="31">
        <f t="shared" si="58"/>
        <v>-5.7975226569491465</v>
      </c>
      <c r="AB63" s="32">
        <f>AA63/L63</f>
        <v>-0.74368475975171022</v>
      </c>
      <c r="AC63" s="33" t="s">
        <v>34</v>
      </c>
    </row>
    <row r="64" spans="1:29" ht="31.5" outlineLevel="1" x14ac:dyDescent="0.25">
      <c r="A64" s="35" t="s">
        <v>117</v>
      </c>
      <c r="B64" s="57" t="s">
        <v>119</v>
      </c>
      <c r="C64" s="37" t="s">
        <v>120</v>
      </c>
      <c r="D64" s="40">
        <v>25.963216239999998</v>
      </c>
      <c r="E64" s="37" t="s">
        <v>34</v>
      </c>
      <c r="F64" s="39">
        <v>0</v>
      </c>
      <c r="G64" s="40">
        <f t="shared" si="56"/>
        <v>25.963216239999998</v>
      </c>
      <c r="H64" s="41">
        <v>3</v>
      </c>
      <c r="I64" s="41">
        <v>0</v>
      </c>
      <c r="J64" s="41">
        <v>0</v>
      </c>
      <c r="K64" s="41">
        <v>2.5</v>
      </c>
      <c r="L64" s="41">
        <v>0.5</v>
      </c>
      <c r="M64" s="41">
        <f>SUM(N64:Q64)</f>
        <v>0</v>
      </c>
      <c r="N64" s="41">
        <v>0</v>
      </c>
      <c r="O64" s="41">
        <v>0</v>
      </c>
      <c r="P64" s="41">
        <v>0</v>
      </c>
      <c r="Q64" s="41">
        <v>0</v>
      </c>
      <c r="R64" s="42">
        <f t="shared" ref="R64:R65" si="59">G64-M64</f>
        <v>25.963216239999998</v>
      </c>
      <c r="S64" s="40">
        <f t="shared" ref="S64:S65" si="60">M64-H64</f>
        <v>-3</v>
      </c>
      <c r="T64" s="43">
        <f t="shared" ref="T64:T65" si="61">S64/H64</f>
        <v>-1</v>
      </c>
      <c r="U64" s="40">
        <f t="shared" ref="U64:U65" si="62">N64-I64</f>
        <v>0</v>
      </c>
      <c r="V64" s="43">
        <v>0</v>
      </c>
      <c r="W64" s="40">
        <f t="shared" ref="W64:W65" si="63">O64-J64</f>
        <v>0</v>
      </c>
      <c r="X64" s="43">
        <v>0</v>
      </c>
      <c r="Y64" s="40">
        <f t="shared" ref="Y64:Y65" si="64">P64-K64</f>
        <v>-2.5</v>
      </c>
      <c r="Z64" s="43">
        <f t="shared" ref="Z64:Z65" si="65">Y64/K64</f>
        <v>-1</v>
      </c>
      <c r="AA64" s="40">
        <f t="shared" ref="AA64:AA65" si="66">Q64-L64</f>
        <v>-0.5</v>
      </c>
      <c r="AB64" s="43">
        <f t="shared" ref="AB64:AB65" si="67">AA64/L64</f>
        <v>-1</v>
      </c>
      <c r="AC64" s="33" t="s">
        <v>34</v>
      </c>
    </row>
    <row r="65" spans="1:29" ht="31.5" outlineLevel="1" x14ac:dyDescent="0.25">
      <c r="A65" s="35" t="s">
        <v>117</v>
      </c>
      <c r="B65" s="56" t="s">
        <v>121</v>
      </c>
      <c r="C65" s="38" t="s">
        <v>122</v>
      </c>
      <c r="D65" s="38">
        <v>66.179010619999985</v>
      </c>
      <c r="E65" s="37" t="s">
        <v>34</v>
      </c>
      <c r="F65" s="39">
        <v>10.11609017</v>
      </c>
      <c r="G65" s="40">
        <f t="shared" si="56"/>
        <v>56.062920449999986</v>
      </c>
      <c r="H65" s="41">
        <v>43.896920450000003</v>
      </c>
      <c r="I65" s="41">
        <v>0</v>
      </c>
      <c r="J65" s="41">
        <v>0</v>
      </c>
      <c r="K65" s="41">
        <v>36.601248183050856</v>
      </c>
      <c r="L65" s="41">
        <v>7.2956722669491469</v>
      </c>
      <c r="M65" s="41">
        <f>SUM(N65:Q65)</f>
        <v>13.1366695</v>
      </c>
      <c r="N65" s="41">
        <v>0</v>
      </c>
      <c r="O65" s="41">
        <v>0</v>
      </c>
      <c r="P65" s="47">
        <v>11.13851989</v>
      </c>
      <c r="Q65" s="47">
        <v>1.99814961</v>
      </c>
      <c r="R65" s="42">
        <f t="shared" si="59"/>
        <v>42.926250949999982</v>
      </c>
      <c r="S65" s="40">
        <f t="shared" si="60"/>
        <v>-30.760250950000003</v>
      </c>
      <c r="T65" s="43">
        <f t="shared" si="61"/>
        <v>-0.70073824392845308</v>
      </c>
      <c r="U65" s="40">
        <f t="shared" si="62"/>
        <v>0</v>
      </c>
      <c r="V65" s="43">
        <v>0</v>
      </c>
      <c r="W65" s="40">
        <f t="shared" si="63"/>
        <v>0</v>
      </c>
      <c r="X65" s="43">
        <v>0</v>
      </c>
      <c r="Y65" s="40">
        <f t="shared" si="64"/>
        <v>-25.462728293050858</v>
      </c>
      <c r="Z65" s="43">
        <f t="shared" si="65"/>
        <v>-0.6956792338257477</v>
      </c>
      <c r="AA65" s="40">
        <f t="shared" si="66"/>
        <v>-5.2975226569491465</v>
      </c>
      <c r="AB65" s="43">
        <f t="shared" si="67"/>
        <v>-0.72611850739896622</v>
      </c>
      <c r="AC65" s="33" t="s">
        <v>34</v>
      </c>
    </row>
    <row r="66" spans="1:29" ht="31.5" outlineLevel="1" x14ac:dyDescent="0.25">
      <c r="A66" s="26" t="s">
        <v>123</v>
      </c>
      <c r="B66" s="34" t="s">
        <v>124</v>
      </c>
      <c r="C66" s="28" t="s">
        <v>33</v>
      </c>
      <c r="D66" s="28">
        <f>SUM(D67:D69,)</f>
        <v>532.76482636698995</v>
      </c>
      <c r="E66" s="29" t="s">
        <v>34</v>
      </c>
      <c r="F66" s="30">
        <f t="shared" ref="F66" si="68">SUM(F67:F69,)</f>
        <v>76.958829470000012</v>
      </c>
      <c r="G66" s="28">
        <f>SUM(G67:G69,)</f>
        <v>455.80599689699</v>
      </c>
      <c r="H66" s="31">
        <f t="shared" ref="H66:AA66" si="69">SUM(H67:H69,)</f>
        <v>61.803710989999999</v>
      </c>
      <c r="I66" s="31">
        <f t="shared" si="69"/>
        <v>0</v>
      </c>
      <c r="J66" s="31">
        <f t="shared" si="69"/>
        <v>0</v>
      </c>
      <c r="K66" s="31">
        <f t="shared" si="69"/>
        <v>50.717665721468904</v>
      </c>
      <c r="L66" s="31">
        <f t="shared" si="69"/>
        <v>11.086045268531095</v>
      </c>
      <c r="M66" s="31">
        <f t="shared" si="69"/>
        <v>46.624433719999999</v>
      </c>
      <c r="N66" s="31">
        <f t="shared" si="69"/>
        <v>0</v>
      </c>
      <c r="O66" s="31">
        <f t="shared" si="69"/>
        <v>0</v>
      </c>
      <c r="P66" s="31">
        <f t="shared" si="69"/>
        <v>38.09518413</v>
      </c>
      <c r="Q66" s="31">
        <f t="shared" si="69"/>
        <v>8.5292495900000009</v>
      </c>
      <c r="R66" s="31">
        <f t="shared" si="69"/>
        <v>409.18156317698998</v>
      </c>
      <c r="S66" s="31">
        <f t="shared" si="69"/>
        <v>-15.179277270000002</v>
      </c>
      <c r="T66" s="32">
        <f>S66/H66</f>
        <v>-0.24560462514064971</v>
      </c>
      <c r="U66" s="31">
        <f t="shared" si="69"/>
        <v>0</v>
      </c>
      <c r="V66" s="32">
        <v>0</v>
      </c>
      <c r="W66" s="31">
        <f t="shared" si="69"/>
        <v>0</v>
      </c>
      <c r="X66" s="32">
        <v>0</v>
      </c>
      <c r="Y66" s="31">
        <f t="shared" si="69"/>
        <v>-12.622481591468905</v>
      </c>
      <c r="Z66" s="32">
        <f>Y66/K66</f>
        <v>-0.24887741602283125</v>
      </c>
      <c r="AA66" s="31">
        <f t="shared" si="69"/>
        <v>-2.556795678531095</v>
      </c>
      <c r="AB66" s="32">
        <f>AA66/L66</f>
        <v>-0.23063189952767271</v>
      </c>
      <c r="AC66" s="33" t="s">
        <v>34</v>
      </c>
    </row>
    <row r="67" spans="1:29" ht="47.25" outlineLevel="1" x14ac:dyDescent="0.25">
      <c r="A67" s="35" t="s">
        <v>123</v>
      </c>
      <c r="B67" s="56" t="s">
        <v>125</v>
      </c>
      <c r="C67" s="38" t="s">
        <v>126</v>
      </c>
      <c r="D67" s="40">
        <v>483.49720661698996</v>
      </c>
      <c r="E67" s="37" t="s">
        <v>34</v>
      </c>
      <c r="F67" s="39">
        <v>71.602383380000006</v>
      </c>
      <c r="G67" s="40">
        <f t="shared" si="56"/>
        <v>411.89482323698996</v>
      </c>
      <c r="H67" s="41">
        <v>60.197337329999996</v>
      </c>
      <c r="I67" s="41">
        <v>0</v>
      </c>
      <c r="J67" s="41">
        <v>0</v>
      </c>
      <c r="K67" s="41">
        <v>50.337688041468901</v>
      </c>
      <c r="L67" s="41">
        <v>9.8596492885310951</v>
      </c>
      <c r="M67" s="41">
        <f>SUM(N67:Q67)</f>
        <v>45.022032589999995</v>
      </c>
      <c r="N67" s="41">
        <v>0</v>
      </c>
      <c r="O67" s="41">
        <v>0</v>
      </c>
      <c r="P67" s="47">
        <v>37.715206449999997</v>
      </c>
      <c r="Q67" s="47">
        <v>7.3068261400000001</v>
      </c>
      <c r="R67" s="42">
        <f t="shared" ref="R67:R69" si="70">G67-M67</f>
        <v>366.87279064698998</v>
      </c>
      <c r="S67" s="40">
        <f t="shared" ref="S67:S69" si="71">M67-H67</f>
        <v>-15.175304740000001</v>
      </c>
      <c r="T67" s="43">
        <f t="shared" ref="T67:T69" si="72">S67/H67</f>
        <v>-0.25209262424365114</v>
      </c>
      <c r="U67" s="40">
        <f t="shared" ref="U67:U69" si="73">N67-I67</f>
        <v>0</v>
      </c>
      <c r="V67" s="43">
        <v>0</v>
      </c>
      <c r="W67" s="40">
        <f t="shared" ref="W67:W69" si="74">O67-J67</f>
        <v>0</v>
      </c>
      <c r="X67" s="43">
        <v>0</v>
      </c>
      <c r="Y67" s="40">
        <f t="shared" ref="Y67:Y69" si="75">P67-K67</f>
        <v>-12.622481591468905</v>
      </c>
      <c r="Z67" s="43">
        <f t="shared" ref="Z67:Z69" si="76">Y67/K67</f>
        <v>-0.25075608520340315</v>
      </c>
      <c r="AA67" s="40">
        <f t="shared" ref="AA67:AA69" si="77">Q67-L67</f>
        <v>-2.552823148531095</v>
      </c>
      <c r="AB67" s="43">
        <f t="shared" ref="AB67:AB69" si="78">AA67/L67</f>
        <v>-0.25891622245636875</v>
      </c>
      <c r="AC67" s="33" t="s">
        <v>34</v>
      </c>
    </row>
    <row r="68" spans="1:29" ht="47.25" outlineLevel="1" x14ac:dyDescent="0.25">
      <c r="A68" s="35" t="s">
        <v>123</v>
      </c>
      <c r="B68" s="56" t="s">
        <v>127</v>
      </c>
      <c r="C68" s="38" t="s">
        <v>128</v>
      </c>
      <c r="D68" s="40">
        <v>43.462799999999994</v>
      </c>
      <c r="E68" s="37" t="s">
        <v>34</v>
      </c>
      <c r="F68" s="39">
        <v>0</v>
      </c>
      <c r="G68" s="40">
        <f t="shared" si="56"/>
        <v>43.462799999999994</v>
      </c>
      <c r="H68" s="41">
        <v>1.1579999999999999</v>
      </c>
      <c r="I68" s="41">
        <v>0</v>
      </c>
      <c r="J68" s="41">
        <v>0</v>
      </c>
      <c r="K68" s="41">
        <v>0</v>
      </c>
      <c r="L68" s="41">
        <v>1.1579999999999999</v>
      </c>
      <c r="M68" s="41">
        <f>SUM(N68:Q68)</f>
        <v>1.1540274699999999</v>
      </c>
      <c r="N68" s="41">
        <v>0</v>
      </c>
      <c r="O68" s="41">
        <v>0</v>
      </c>
      <c r="P68" s="47">
        <v>0</v>
      </c>
      <c r="Q68" s="47">
        <v>1.1540274699999999</v>
      </c>
      <c r="R68" s="42">
        <f t="shared" si="70"/>
        <v>42.308772529999992</v>
      </c>
      <c r="S68" s="40">
        <f t="shared" si="71"/>
        <v>-3.9725299999999741E-3</v>
      </c>
      <c r="T68" s="43">
        <f t="shared" si="72"/>
        <v>-3.4305094991364201E-3</v>
      </c>
      <c r="U68" s="40">
        <f t="shared" si="73"/>
        <v>0</v>
      </c>
      <c r="V68" s="43">
        <v>0</v>
      </c>
      <c r="W68" s="40">
        <f t="shared" si="74"/>
        <v>0</v>
      </c>
      <c r="X68" s="43">
        <v>0</v>
      </c>
      <c r="Y68" s="40">
        <f t="shared" si="75"/>
        <v>0</v>
      </c>
      <c r="Z68" s="43">
        <v>0</v>
      </c>
      <c r="AA68" s="40">
        <f t="shared" si="77"/>
        <v>-3.9725299999999741E-3</v>
      </c>
      <c r="AB68" s="43">
        <f t="shared" si="78"/>
        <v>-3.4305094991364201E-3</v>
      </c>
      <c r="AC68" s="33" t="s">
        <v>34</v>
      </c>
    </row>
    <row r="69" spans="1:29" ht="47.25" outlineLevel="1" x14ac:dyDescent="0.25">
      <c r="A69" s="52" t="s">
        <v>123</v>
      </c>
      <c r="B69" s="58" t="s">
        <v>129</v>
      </c>
      <c r="C69" s="59" t="s">
        <v>130</v>
      </c>
      <c r="D69" s="40">
        <v>5.8048197500000009</v>
      </c>
      <c r="E69" s="37" t="s">
        <v>34</v>
      </c>
      <c r="F69" s="39">
        <v>5.3564460900000013</v>
      </c>
      <c r="G69" s="40">
        <f t="shared" si="56"/>
        <v>0.44837365999999967</v>
      </c>
      <c r="H69" s="41">
        <v>0.4483736599999999</v>
      </c>
      <c r="I69" s="41">
        <v>0</v>
      </c>
      <c r="J69" s="41">
        <v>0</v>
      </c>
      <c r="K69" s="41">
        <v>0.37997767999999998</v>
      </c>
      <c r="L69" s="41">
        <v>6.8395979999999912E-2</v>
      </c>
      <c r="M69" s="41">
        <f>SUM(N69:Q69)</f>
        <v>0.44837366000000001</v>
      </c>
      <c r="N69" s="41">
        <v>0</v>
      </c>
      <c r="O69" s="41">
        <v>0</v>
      </c>
      <c r="P69" s="47">
        <v>0.37997767999999998</v>
      </c>
      <c r="Q69" s="47">
        <v>6.8395979999999995E-2</v>
      </c>
      <c r="R69" s="42">
        <f t="shared" si="70"/>
        <v>0</v>
      </c>
      <c r="S69" s="40">
        <f t="shared" si="71"/>
        <v>0</v>
      </c>
      <c r="T69" s="43">
        <f t="shared" si="72"/>
        <v>0</v>
      </c>
      <c r="U69" s="40">
        <f t="shared" si="73"/>
        <v>0</v>
      </c>
      <c r="V69" s="43">
        <v>0</v>
      </c>
      <c r="W69" s="40">
        <f t="shared" si="74"/>
        <v>0</v>
      </c>
      <c r="X69" s="43">
        <v>0</v>
      </c>
      <c r="Y69" s="40">
        <f t="shared" si="75"/>
        <v>0</v>
      </c>
      <c r="Z69" s="43">
        <f t="shared" si="76"/>
        <v>0</v>
      </c>
      <c r="AA69" s="40">
        <f t="shared" si="77"/>
        <v>0</v>
      </c>
      <c r="AB69" s="43">
        <f t="shared" si="78"/>
        <v>0</v>
      </c>
      <c r="AC69" s="33" t="s">
        <v>34</v>
      </c>
    </row>
    <row r="70" spans="1:29" ht="31.5" outlineLevel="1" x14ac:dyDescent="0.25">
      <c r="A70" s="26" t="s">
        <v>131</v>
      </c>
      <c r="B70" s="34" t="s">
        <v>132</v>
      </c>
      <c r="C70" s="28" t="s">
        <v>33</v>
      </c>
      <c r="D70" s="28">
        <f>SUM(D71:D77)</f>
        <v>2358.4238517315944</v>
      </c>
      <c r="E70" s="29" t="s">
        <v>34</v>
      </c>
      <c r="F70" s="30">
        <f t="shared" ref="F70" si="79">SUM(F71:F77)</f>
        <v>135.61765375000002</v>
      </c>
      <c r="G70" s="28">
        <f>SUM(G71:G77)</f>
        <v>2222.8061979815943</v>
      </c>
      <c r="H70" s="31">
        <f t="shared" ref="H70:AA70" si="80">SUM(H71:H77)</f>
        <v>207.34529360000002</v>
      </c>
      <c r="I70" s="31">
        <f t="shared" si="80"/>
        <v>0</v>
      </c>
      <c r="J70" s="31">
        <f t="shared" si="80"/>
        <v>0</v>
      </c>
      <c r="K70" s="31">
        <f t="shared" si="80"/>
        <v>173.02461689991526</v>
      </c>
      <c r="L70" s="31">
        <f t="shared" si="80"/>
        <v>34.320676700084746</v>
      </c>
      <c r="M70" s="31">
        <f t="shared" si="80"/>
        <v>107.43587778</v>
      </c>
      <c r="N70" s="31">
        <f t="shared" si="80"/>
        <v>0</v>
      </c>
      <c r="O70" s="31">
        <f t="shared" si="80"/>
        <v>0</v>
      </c>
      <c r="P70" s="31">
        <f t="shared" si="80"/>
        <v>90.208089720000004</v>
      </c>
      <c r="Q70" s="31">
        <f t="shared" si="80"/>
        <v>17.227788060000002</v>
      </c>
      <c r="R70" s="31">
        <f t="shared" si="80"/>
        <v>2115.3703202015945</v>
      </c>
      <c r="S70" s="31">
        <f t="shared" si="80"/>
        <v>-99.909415820000021</v>
      </c>
      <c r="T70" s="32">
        <f>S70/H70</f>
        <v>-0.48185041524376326</v>
      </c>
      <c r="U70" s="31">
        <f t="shared" si="80"/>
        <v>0</v>
      </c>
      <c r="V70" s="32">
        <v>0</v>
      </c>
      <c r="W70" s="31">
        <f t="shared" si="80"/>
        <v>0</v>
      </c>
      <c r="X70" s="32">
        <v>0</v>
      </c>
      <c r="Y70" s="31">
        <f t="shared" si="80"/>
        <v>-82.816527179915283</v>
      </c>
      <c r="Z70" s="32">
        <f>Y70/K70</f>
        <v>-0.47864014186963844</v>
      </c>
      <c r="AA70" s="31">
        <f t="shared" si="80"/>
        <v>-17.092888640084745</v>
      </c>
      <c r="AB70" s="32">
        <f>AA70/L70</f>
        <v>-0.4980347208609246</v>
      </c>
      <c r="AC70" s="33" t="s">
        <v>34</v>
      </c>
    </row>
    <row r="71" spans="1:29" ht="63" outlineLevel="1" x14ac:dyDescent="0.25">
      <c r="A71" s="52" t="s">
        <v>131</v>
      </c>
      <c r="B71" s="60" t="s">
        <v>133</v>
      </c>
      <c r="C71" s="61" t="s">
        <v>134</v>
      </c>
      <c r="D71" s="40">
        <v>95.983028468000001</v>
      </c>
      <c r="E71" s="37" t="s">
        <v>34</v>
      </c>
      <c r="F71" s="39">
        <v>8.8273721200000068</v>
      </c>
      <c r="G71" s="40">
        <f t="shared" si="56"/>
        <v>87.155656347999994</v>
      </c>
      <c r="H71" s="41">
        <v>2.5666828399999999</v>
      </c>
      <c r="I71" s="41">
        <v>0</v>
      </c>
      <c r="J71" s="41">
        <v>0</v>
      </c>
      <c r="K71" s="41">
        <v>2.1412105466666667</v>
      </c>
      <c r="L71" s="41">
        <v>0.42547229333333325</v>
      </c>
      <c r="M71" s="41">
        <f>N71+O71+P71+Q71</f>
        <v>1.6547211599999998</v>
      </c>
      <c r="N71" s="41">
        <v>0</v>
      </c>
      <c r="O71" s="41">
        <v>0</v>
      </c>
      <c r="P71" s="41">
        <v>1.3812429799999999</v>
      </c>
      <c r="Q71" s="41">
        <v>0.27347818000000002</v>
      </c>
      <c r="R71" s="42">
        <f t="shared" ref="R71:R77" si="81">G71-M71</f>
        <v>85.500935188</v>
      </c>
      <c r="S71" s="40">
        <f t="shared" ref="S71:S77" si="82">M71-H71</f>
        <v>-0.91196168000000011</v>
      </c>
      <c r="T71" s="43">
        <f t="shared" ref="T71:T106" si="83">S71/H71</f>
        <v>-0.35530750655581589</v>
      </c>
      <c r="U71" s="40">
        <f t="shared" ref="U71:U77" si="84">N71-I71</f>
        <v>0</v>
      </c>
      <c r="V71" s="43">
        <v>0</v>
      </c>
      <c r="W71" s="40">
        <f t="shared" ref="W71:W77" si="85">O71-J71</f>
        <v>0</v>
      </c>
      <c r="X71" s="43">
        <v>0</v>
      </c>
      <c r="Y71" s="40">
        <f t="shared" ref="Y71:Y77" si="86">P71-K71</f>
        <v>-0.75996756666666676</v>
      </c>
      <c r="Z71" s="43">
        <f t="shared" ref="Z71:Z106" si="87">Y71/K71</f>
        <v>-0.35492425901308378</v>
      </c>
      <c r="AA71" s="40">
        <f t="shared" ref="AA71:AA77" si="88">Q71-L71</f>
        <v>-0.15199411333333324</v>
      </c>
      <c r="AB71" s="43">
        <f t="shared" ref="AB71:AB106" si="89">AA71/L71</f>
        <v>-0.35723621893812607</v>
      </c>
      <c r="AC71" s="33" t="s">
        <v>34</v>
      </c>
    </row>
    <row r="72" spans="1:29" ht="31.5" outlineLevel="1" x14ac:dyDescent="0.25">
      <c r="A72" s="35" t="s">
        <v>131</v>
      </c>
      <c r="B72" s="36" t="s">
        <v>135</v>
      </c>
      <c r="C72" s="37" t="s">
        <v>136</v>
      </c>
      <c r="D72" s="40">
        <v>715.23785404</v>
      </c>
      <c r="E72" s="37" t="s">
        <v>34</v>
      </c>
      <c r="F72" s="39">
        <v>12.882411640000001</v>
      </c>
      <c r="G72" s="40">
        <f t="shared" si="56"/>
        <v>702.35544240000002</v>
      </c>
      <c r="H72" s="41">
        <v>132.89116000000001</v>
      </c>
      <c r="I72" s="41">
        <v>0</v>
      </c>
      <c r="J72" s="41">
        <v>0</v>
      </c>
      <c r="K72" s="41">
        <v>110.80013333333335</v>
      </c>
      <c r="L72" s="41">
        <v>22.091026666666664</v>
      </c>
      <c r="M72" s="41">
        <f>N72+O72+P72+Q72</f>
        <v>46.303656019999998</v>
      </c>
      <c r="N72" s="41">
        <v>0</v>
      </c>
      <c r="O72" s="41">
        <v>0</v>
      </c>
      <c r="P72" s="41">
        <v>38.895072339999999</v>
      </c>
      <c r="Q72" s="41">
        <v>7.4085836800000004</v>
      </c>
      <c r="R72" s="42">
        <f t="shared" si="81"/>
        <v>656.05178638000007</v>
      </c>
      <c r="S72" s="40">
        <f t="shared" si="82"/>
        <v>-86.587503980000008</v>
      </c>
      <c r="T72" s="43">
        <f t="shared" si="83"/>
        <v>-0.65156707172997808</v>
      </c>
      <c r="U72" s="40">
        <f t="shared" si="84"/>
        <v>0</v>
      </c>
      <c r="V72" s="43">
        <v>0</v>
      </c>
      <c r="W72" s="40">
        <f t="shared" si="85"/>
        <v>0</v>
      </c>
      <c r="X72" s="43">
        <v>0</v>
      </c>
      <c r="Y72" s="40">
        <f t="shared" si="86"/>
        <v>-71.90506099333335</v>
      </c>
      <c r="Z72" s="43">
        <f t="shared" si="87"/>
        <v>-0.6489618634032932</v>
      </c>
      <c r="AA72" s="40">
        <f t="shared" si="88"/>
        <v>-14.682442986666665</v>
      </c>
      <c r="AB72" s="43">
        <f t="shared" si="89"/>
        <v>-0.66463379942504552</v>
      </c>
      <c r="AC72" s="33" t="s">
        <v>34</v>
      </c>
    </row>
    <row r="73" spans="1:29" ht="31.5" outlineLevel="1" x14ac:dyDescent="0.25">
      <c r="A73" s="52" t="s">
        <v>131</v>
      </c>
      <c r="B73" s="60" t="s">
        <v>137</v>
      </c>
      <c r="C73" s="54" t="s">
        <v>138</v>
      </c>
      <c r="D73" s="40">
        <v>22.179861599999999</v>
      </c>
      <c r="E73" s="37" t="s">
        <v>34</v>
      </c>
      <c r="F73" s="39">
        <v>0</v>
      </c>
      <c r="G73" s="40">
        <f t="shared" si="56"/>
        <v>22.179861599999999</v>
      </c>
      <c r="H73" s="41">
        <v>22.179861599999999</v>
      </c>
      <c r="I73" s="41">
        <v>0</v>
      </c>
      <c r="J73" s="41">
        <v>0</v>
      </c>
      <c r="K73" s="41">
        <v>18.483218000000001</v>
      </c>
      <c r="L73" s="41">
        <v>3.696643599999998</v>
      </c>
      <c r="M73" s="41">
        <f>SUM(N73:Q73)</f>
        <v>23.562029210000002</v>
      </c>
      <c r="N73" s="41">
        <v>0</v>
      </c>
      <c r="O73" s="41">
        <v>0</v>
      </c>
      <c r="P73" s="41">
        <v>19.865385610000001</v>
      </c>
      <c r="Q73" s="41">
        <v>3.6966436000000003</v>
      </c>
      <c r="R73" s="42">
        <f t="shared" si="81"/>
        <v>-1.3821676100000033</v>
      </c>
      <c r="S73" s="40">
        <f t="shared" si="82"/>
        <v>1.3821676100000033</v>
      </c>
      <c r="T73" s="43">
        <f t="shared" si="83"/>
        <v>6.2316331586126913E-2</v>
      </c>
      <c r="U73" s="40">
        <f t="shared" si="84"/>
        <v>0</v>
      </c>
      <c r="V73" s="43">
        <v>0</v>
      </c>
      <c r="W73" s="40">
        <f t="shared" si="85"/>
        <v>0</v>
      </c>
      <c r="X73" s="43">
        <v>0</v>
      </c>
      <c r="Y73" s="40">
        <f t="shared" si="86"/>
        <v>1.3821676099999998</v>
      </c>
      <c r="Z73" s="43">
        <f t="shared" si="87"/>
        <v>7.4779597903352091E-2</v>
      </c>
      <c r="AA73" s="40">
        <f t="shared" si="88"/>
        <v>0</v>
      </c>
      <c r="AB73" s="43">
        <f t="shared" si="89"/>
        <v>0</v>
      </c>
      <c r="AC73" s="33" t="s">
        <v>139</v>
      </c>
    </row>
    <row r="74" spans="1:29" ht="31.5" outlineLevel="1" x14ac:dyDescent="0.25">
      <c r="A74" s="35" t="s">
        <v>131</v>
      </c>
      <c r="B74" s="36" t="s">
        <v>140</v>
      </c>
      <c r="C74" s="37" t="s">
        <v>141</v>
      </c>
      <c r="D74" s="40">
        <v>1189.224696</v>
      </c>
      <c r="E74" s="37" t="s">
        <v>34</v>
      </c>
      <c r="F74" s="39">
        <v>0</v>
      </c>
      <c r="G74" s="40">
        <f t="shared" si="56"/>
        <v>1189.224696</v>
      </c>
      <c r="H74" s="41">
        <v>9.5829180799999989</v>
      </c>
      <c r="I74" s="41">
        <v>0</v>
      </c>
      <c r="J74" s="41">
        <v>0</v>
      </c>
      <c r="K74" s="41">
        <v>7.9857650666666666</v>
      </c>
      <c r="L74" s="41">
        <v>1.5971530133333323</v>
      </c>
      <c r="M74" s="41">
        <f>N74+O74+P74+Q74</f>
        <v>3.3124570799999997</v>
      </c>
      <c r="N74" s="41">
        <v>0</v>
      </c>
      <c r="O74" s="41">
        <v>0</v>
      </c>
      <c r="P74" s="41">
        <v>2.7603808999999999</v>
      </c>
      <c r="Q74" s="41">
        <v>0.55207618000000003</v>
      </c>
      <c r="R74" s="42">
        <f t="shared" si="81"/>
        <v>1185.9122389199999</v>
      </c>
      <c r="S74" s="40">
        <f t="shared" si="82"/>
        <v>-6.2704609999999992</v>
      </c>
      <c r="T74" s="43">
        <f t="shared" si="83"/>
        <v>-0.65433732686150647</v>
      </c>
      <c r="U74" s="40">
        <f t="shared" si="84"/>
        <v>0</v>
      </c>
      <c r="V74" s="43">
        <v>0</v>
      </c>
      <c r="W74" s="40">
        <f t="shared" si="85"/>
        <v>0</v>
      </c>
      <c r="X74" s="43">
        <v>0</v>
      </c>
      <c r="Y74" s="40">
        <f t="shared" si="86"/>
        <v>-5.2253841666666663</v>
      </c>
      <c r="Z74" s="43">
        <f t="shared" si="87"/>
        <v>-0.65433732686150647</v>
      </c>
      <c r="AA74" s="40">
        <f t="shared" si="88"/>
        <v>-1.0450768333333322</v>
      </c>
      <c r="AB74" s="43">
        <f t="shared" si="89"/>
        <v>-0.65433732686150625</v>
      </c>
      <c r="AC74" s="33" t="s">
        <v>34</v>
      </c>
    </row>
    <row r="75" spans="1:29" ht="31.5" outlineLevel="1" x14ac:dyDescent="0.25">
      <c r="A75" s="35" t="s">
        <v>131</v>
      </c>
      <c r="B75" s="36" t="s">
        <v>142</v>
      </c>
      <c r="C75" s="37" t="s">
        <v>143</v>
      </c>
      <c r="D75" s="40">
        <v>116.1465066</v>
      </c>
      <c r="E75" s="37" t="s">
        <v>34</v>
      </c>
      <c r="F75" s="39">
        <v>111.54799552</v>
      </c>
      <c r="G75" s="40">
        <f t="shared" si="56"/>
        <v>4.5985110799999944</v>
      </c>
      <c r="H75" s="41">
        <v>4.5985110800000006</v>
      </c>
      <c r="I75" s="41">
        <v>0</v>
      </c>
      <c r="J75" s="41">
        <v>0</v>
      </c>
      <c r="K75" s="41">
        <v>3.8969899532485885</v>
      </c>
      <c r="L75" s="41">
        <v>0.70152112675141209</v>
      </c>
      <c r="M75" s="41">
        <f>SUM(N75:Q75)</f>
        <v>0.51290015</v>
      </c>
      <c r="N75" s="41">
        <v>0</v>
      </c>
      <c r="O75" s="41">
        <v>0</v>
      </c>
      <c r="P75" s="47">
        <v>0.50912404</v>
      </c>
      <c r="Q75" s="47">
        <v>3.7761100000000001E-3</v>
      </c>
      <c r="R75" s="42">
        <f t="shared" si="81"/>
        <v>4.0856109299999943</v>
      </c>
      <c r="S75" s="40">
        <f t="shared" si="82"/>
        <v>-4.0856109300000005</v>
      </c>
      <c r="T75" s="43">
        <f t="shared" si="83"/>
        <v>-0.88846386556928769</v>
      </c>
      <c r="U75" s="40">
        <f t="shared" si="84"/>
        <v>0</v>
      </c>
      <c r="V75" s="43">
        <v>0</v>
      </c>
      <c r="W75" s="40">
        <f t="shared" si="85"/>
        <v>0</v>
      </c>
      <c r="X75" s="43">
        <v>0</v>
      </c>
      <c r="Y75" s="40">
        <f t="shared" si="86"/>
        <v>-3.3878659132485884</v>
      </c>
      <c r="Z75" s="43">
        <f t="shared" si="87"/>
        <v>-0.86935454129780687</v>
      </c>
      <c r="AA75" s="40">
        <f t="shared" si="88"/>
        <v>-0.69774501675141209</v>
      </c>
      <c r="AB75" s="43">
        <f t="shared" si="89"/>
        <v>-0.99461725405550316</v>
      </c>
      <c r="AC75" s="33" t="s">
        <v>34</v>
      </c>
    </row>
    <row r="76" spans="1:29" ht="47.25" outlineLevel="1" x14ac:dyDescent="0.25">
      <c r="A76" s="52" t="s">
        <v>131</v>
      </c>
      <c r="B76" s="53" t="s">
        <v>144</v>
      </c>
      <c r="C76" s="38" t="s">
        <v>145</v>
      </c>
      <c r="D76" s="40">
        <v>9.9252000000000002</v>
      </c>
      <c r="E76" s="37" t="s">
        <v>34</v>
      </c>
      <c r="F76" s="39">
        <v>0</v>
      </c>
      <c r="G76" s="40">
        <f t="shared" si="56"/>
        <v>9.9252000000000002</v>
      </c>
      <c r="H76" s="41">
        <v>9.9252000000000002</v>
      </c>
      <c r="I76" s="41">
        <v>0</v>
      </c>
      <c r="J76" s="41">
        <v>0</v>
      </c>
      <c r="K76" s="41">
        <v>8.3079999999999998</v>
      </c>
      <c r="L76" s="41">
        <v>1.6172000000000004</v>
      </c>
      <c r="M76" s="41">
        <f>SUM(N76:Q76)</f>
        <v>7.03211984</v>
      </c>
      <c r="N76" s="41">
        <v>0</v>
      </c>
      <c r="O76" s="41">
        <v>0</v>
      </c>
      <c r="P76" s="47">
        <v>5.8760697099999994</v>
      </c>
      <c r="Q76" s="47">
        <v>1.1560501300000001</v>
      </c>
      <c r="R76" s="42">
        <f t="shared" si="81"/>
        <v>2.8930801600000002</v>
      </c>
      <c r="S76" s="40">
        <f t="shared" si="82"/>
        <v>-2.8930801600000002</v>
      </c>
      <c r="T76" s="43">
        <f t="shared" si="83"/>
        <v>-0.29148834884939345</v>
      </c>
      <c r="U76" s="40">
        <f t="shared" si="84"/>
        <v>0</v>
      </c>
      <c r="V76" s="43">
        <v>0</v>
      </c>
      <c r="W76" s="40">
        <f t="shared" si="85"/>
        <v>0</v>
      </c>
      <c r="X76" s="43">
        <v>0</v>
      </c>
      <c r="Y76" s="40">
        <f t="shared" si="86"/>
        <v>-2.4319302900000004</v>
      </c>
      <c r="Z76" s="43">
        <f t="shared" si="87"/>
        <v>-0.29272150818488207</v>
      </c>
      <c r="AA76" s="40">
        <f t="shared" si="88"/>
        <v>-0.46114987000000029</v>
      </c>
      <c r="AB76" s="43">
        <f t="shared" si="89"/>
        <v>-0.28515327108582744</v>
      </c>
      <c r="AC76" s="33" t="s">
        <v>34</v>
      </c>
    </row>
    <row r="77" spans="1:29" ht="31.5" outlineLevel="1" x14ac:dyDescent="0.25">
      <c r="A77" s="52" t="s">
        <v>131</v>
      </c>
      <c r="B77" s="53" t="s">
        <v>146</v>
      </c>
      <c r="C77" s="38" t="s">
        <v>147</v>
      </c>
      <c r="D77" s="40">
        <v>209.72670502359438</v>
      </c>
      <c r="E77" s="37" t="s">
        <v>34</v>
      </c>
      <c r="F77" s="39">
        <v>2.3598744699999998</v>
      </c>
      <c r="G77" s="40">
        <f>D77-F77</f>
        <v>207.36683055359438</v>
      </c>
      <c r="H77" s="41">
        <v>25.600960000000004</v>
      </c>
      <c r="I77" s="41">
        <v>0</v>
      </c>
      <c r="J77" s="41">
        <v>0</v>
      </c>
      <c r="K77" s="41">
        <v>21.409300000000002</v>
      </c>
      <c r="L77" s="41">
        <v>4.1916600000000024</v>
      </c>
      <c r="M77" s="41">
        <f>SUM(N77:Q77)</f>
        <v>25.057994319999999</v>
      </c>
      <c r="N77" s="41">
        <v>0</v>
      </c>
      <c r="O77" s="41">
        <v>0</v>
      </c>
      <c r="P77" s="47">
        <v>20.920814139999997</v>
      </c>
      <c r="Q77" s="47">
        <v>4.1371801800000005</v>
      </c>
      <c r="R77" s="42">
        <f t="shared" si="81"/>
        <v>182.30883623359438</v>
      </c>
      <c r="S77" s="40">
        <f t="shared" si="82"/>
        <v>-0.54296568000000534</v>
      </c>
      <c r="T77" s="43">
        <f t="shared" si="83"/>
        <v>-2.1208801544942271E-2</v>
      </c>
      <c r="U77" s="40">
        <f t="shared" si="84"/>
        <v>0</v>
      </c>
      <c r="V77" s="43">
        <v>0</v>
      </c>
      <c r="W77" s="40">
        <f t="shared" si="85"/>
        <v>0</v>
      </c>
      <c r="X77" s="43">
        <v>0</v>
      </c>
      <c r="Y77" s="40">
        <f t="shared" si="86"/>
        <v>-0.48848586000000438</v>
      </c>
      <c r="Z77" s="43">
        <f t="shared" si="87"/>
        <v>-2.281652646279908E-2</v>
      </c>
      <c r="AA77" s="40">
        <f t="shared" si="88"/>
        <v>-5.4479820000001844E-2</v>
      </c>
      <c r="AB77" s="43">
        <f t="shared" si="89"/>
        <v>-1.2997194428937894E-2</v>
      </c>
      <c r="AC77" s="33" t="s">
        <v>34</v>
      </c>
    </row>
    <row r="78" spans="1:29" ht="31.5" outlineLevel="1" x14ac:dyDescent="0.25">
      <c r="A78" s="26" t="s">
        <v>148</v>
      </c>
      <c r="B78" s="34" t="s">
        <v>149</v>
      </c>
      <c r="C78" s="28" t="s">
        <v>33</v>
      </c>
      <c r="D78" s="28">
        <f>D79+D91+D92+D107</f>
        <v>6414.2253364183825</v>
      </c>
      <c r="E78" s="29" t="s">
        <v>34</v>
      </c>
      <c r="F78" s="30">
        <f t="shared" ref="F78" si="90">F79+F91+F92+F107</f>
        <v>1389.2843853099998</v>
      </c>
      <c r="G78" s="28">
        <f>G79+G91+G92+G107</f>
        <v>5024.9409511083823</v>
      </c>
      <c r="H78" s="31">
        <f t="shared" ref="H78:AA78" si="91">H79+H91+H92+H107</f>
        <v>1277.3755705569999</v>
      </c>
      <c r="I78" s="31">
        <f t="shared" si="91"/>
        <v>0</v>
      </c>
      <c r="J78" s="31">
        <f t="shared" si="91"/>
        <v>0</v>
      </c>
      <c r="K78" s="31">
        <f t="shared" si="91"/>
        <v>1070.4380747160028</v>
      </c>
      <c r="L78" s="31">
        <f t="shared" si="91"/>
        <v>206.93749584099714</v>
      </c>
      <c r="M78" s="31">
        <f t="shared" si="91"/>
        <v>1108.8860606400001</v>
      </c>
      <c r="N78" s="31">
        <f t="shared" si="91"/>
        <v>0</v>
      </c>
      <c r="O78" s="31">
        <f t="shared" si="91"/>
        <v>0</v>
      </c>
      <c r="P78" s="31">
        <f t="shared" si="91"/>
        <v>864.09543944999996</v>
      </c>
      <c r="Q78" s="31">
        <f t="shared" si="91"/>
        <v>244.79062119</v>
      </c>
      <c r="R78" s="31">
        <f t="shared" si="91"/>
        <v>3994.1748904683827</v>
      </c>
      <c r="S78" s="31">
        <f t="shared" si="91"/>
        <v>-246.60950991700005</v>
      </c>
      <c r="T78" s="32">
        <f t="shared" si="83"/>
        <v>-0.1930595164032031</v>
      </c>
      <c r="U78" s="31">
        <f t="shared" si="91"/>
        <v>0</v>
      </c>
      <c r="V78" s="32">
        <v>0</v>
      </c>
      <c r="W78" s="31">
        <f t="shared" si="91"/>
        <v>0</v>
      </c>
      <c r="X78" s="32">
        <v>0</v>
      </c>
      <c r="Y78" s="31">
        <f t="shared" si="91"/>
        <v>-206.97643958600293</v>
      </c>
      <c r="Z78" s="32">
        <f t="shared" si="87"/>
        <v>-0.19335676156784287</v>
      </c>
      <c r="AA78" s="31">
        <f t="shared" si="91"/>
        <v>-39.633070330997143</v>
      </c>
      <c r="AB78" s="32">
        <f t="shared" si="89"/>
        <v>-0.19152193839945603</v>
      </c>
      <c r="AC78" s="33" t="s">
        <v>34</v>
      </c>
    </row>
    <row r="79" spans="1:29" ht="47.25" outlineLevel="1" x14ac:dyDescent="0.25">
      <c r="A79" s="26" t="s">
        <v>150</v>
      </c>
      <c r="B79" s="34" t="s">
        <v>151</v>
      </c>
      <c r="C79" s="28" t="s">
        <v>33</v>
      </c>
      <c r="D79" s="28">
        <f>SUM(D80:D90)</f>
        <v>1744.1736938416</v>
      </c>
      <c r="E79" s="29" t="s">
        <v>34</v>
      </c>
      <c r="F79" s="30">
        <f t="shared" ref="F79" si="92">SUM(F80:F90)</f>
        <v>172.80154658999999</v>
      </c>
      <c r="G79" s="28">
        <f>SUM(G80:G90)</f>
        <v>1571.3721472515999</v>
      </c>
      <c r="H79" s="31">
        <f t="shared" ref="H79:AA79" si="93">SUM(H80:H90)</f>
        <v>702.20039599300003</v>
      </c>
      <c r="I79" s="31">
        <f t="shared" si="93"/>
        <v>0</v>
      </c>
      <c r="J79" s="31">
        <f t="shared" si="93"/>
        <v>0</v>
      </c>
      <c r="K79" s="31">
        <f t="shared" si="93"/>
        <v>588.56722971094632</v>
      </c>
      <c r="L79" s="31">
        <f t="shared" si="93"/>
        <v>113.63316628205368</v>
      </c>
      <c r="M79" s="31">
        <f t="shared" si="93"/>
        <v>584.74713094000003</v>
      </c>
      <c r="N79" s="31">
        <f t="shared" si="93"/>
        <v>0</v>
      </c>
      <c r="O79" s="31">
        <f t="shared" si="93"/>
        <v>0</v>
      </c>
      <c r="P79" s="31">
        <f t="shared" si="93"/>
        <v>489.65318494999997</v>
      </c>
      <c r="Q79" s="31">
        <f t="shared" si="93"/>
        <v>95.093945990000009</v>
      </c>
      <c r="R79" s="31">
        <f t="shared" si="93"/>
        <v>986.62501631159989</v>
      </c>
      <c r="S79" s="31">
        <f t="shared" si="93"/>
        <v>-117.45326505300005</v>
      </c>
      <c r="T79" s="32">
        <f t="shared" si="83"/>
        <v>-0.16726459529676896</v>
      </c>
      <c r="U79" s="31">
        <f t="shared" si="93"/>
        <v>0</v>
      </c>
      <c r="V79" s="32">
        <v>0</v>
      </c>
      <c r="W79" s="31">
        <f t="shared" si="93"/>
        <v>0</v>
      </c>
      <c r="X79" s="32">
        <v>0</v>
      </c>
      <c r="Y79" s="31">
        <f t="shared" si="93"/>
        <v>-98.914044760946382</v>
      </c>
      <c r="Z79" s="32">
        <f t="shared" si="87"/>
        <v>-0.16805904197133856</v>
      </c>
      <c r="AA79" s="31">
        <f t="shared" si="93"/>
        <v>-18.539220292053681</v>
      </c>
      <c r="AB79" s="32">
        <f t="shared" si="89"/>
        <v>-0.16314972906797914</v>
      </c>
      <c r="AC79" s="33" t="s">
        <v>34</v>
      </c>
    </row>
    <row r="80" spans="1:29" ht="31.5" outlineLevel="1" x14ac:dyDescent="0.25">
      <c r="A80" s="52" t="s">
        <v>150</v>
      </c>
      <c r="B80" s="62" t="s">
        <v>152</v>
      </c>
      <c r="C80" s="59" t="s">
        <v>153</v>
      </c>
      <c r="D80" s="40">
        <v>82.998563549999986</v>
      </c>
      <c r="E80" s="37" t="s">
        <v>34</v>
      </c>
      <c r="F80" s="39">
        <v>80.246217799999982</v>
      </c>
      <c r="G80" s="40">
        <f>D80-F80</f>
        <v>2.7523457500000035</v>
      </c>
      <c r="H80" s="41">
        <v>2.7523457499999999</v>
      </c>
      <c r="I80" s="41">
        <v>0</v>
      </c>
      <c r="J80" s="41">
        <v>0</v>
      </c>
      <c r="K80" s="41">
        <v>2.3324964000000001</v>
      </c>
      <c r="L80" s="41">
        <v>0.41984934999999979</v>
      </c>
      <c r="M80" s="41">
        <f>N80+O80+P80+Q80</f>
        <v>2.7523457499999999</v>
      </c>
      <c r="N80" s="41">
        <v>0</v>
      </c>
      <c r="O80" s="41">
        <v>0</v>
      </c>
      <c r="P80" s="41">
        <v>2.3324964000000001</v>
      </c>
      <c r="Q80" s="41">
        <v>0.41984934999999995</v>
      </c>
      <c r="R80" s="42">
        <f t="shared" ref="R80:R90" si="94">G80-M80</f>
        <v>3.5527136788005009E-15</v>
      </c>
      <c r="S80" s="40">
        <f t="shared" ref="S80:S90" si="95">M80-H80</f>
        <v>0</v>
      </c>
      <c r="T80" s="43">
        <f t="shared" si="83"/>
        <v>0</v>
      </c>
      <c r="U80" s="40">
        <f t="shared" ref="U80:U90" si="96">N80-I80</f>
        <v>0</v>
      </c>
      <c r="V80" s="43">
        <v>0</v>
      </c>
      <c r="W80" s="40">
        <f t="shared" ref="W80:W90" si="97">O80-J80</f>
        <v>0</v>
      </c>
      <c r="X80" s="43">
        <v>0</v>
      </c>
      <c r="Y80" s="40">
        <f t="shared" ref="Y80:Y90" si="98">P80-K80</f>
        <v>0</v>
      </c>
      <c r="Z80" s="43">
        <f t="shared" si="87"/>
        <v>0</v>
      </c>
      <c r="AA80" s="40">
        <f t="shared" ref="AA80:AA90" si="99">Q80-L80</f>
        <v>0</v>
      </c>
      <c r="AB80" s="43">
        <f t="shared" si="89"/>
        <v>0</v>
      </c>
      <c r="AC80" s="33" t="s">
        <v>34</v>
      </c>
    </row>
    <row r="81" spans="1:29" ht="31.5" outlineLevel="1" x14ac:dyDescent="0.25">
      <c r="A81" s="35" t="s">
        <v>150</v>
      </c>
      <c r="B81" s="49" t="s">
        <v>154</v>
      </c>
      <c r="C81" s="37" t="s">
        <v>155</v>
      </c>
      <c r="D81" s="40">
        <v>74.355152000000004</v>
      </c>
      <c r="E81" s="37" t="s">
        <v>34</v>
      </c>
      <c r="F81" s="39">
        <v>0</v>
      </c>
      <c r="G81" s="40">
        <f t="shared" ref="G81:G90" si="100">D81-F81</f>
        <v>74.355152000000004</v>
      </c>
      <c r="H81" s="41">
        <v>74.355152000000004</v>
      </c>
      <c r="I81" s="41">
        <v>0</v>
      </c>
      <c r="J81" s="41">
        <v>0</v>
      </c>
      <c r="K81" s="41">
        <v>61.988960000000006</v>
      </c>
      <c r="L81" s="41">
        <v>12.366191999999998</v>
      </c>
      <c r="M81" s="41">
        <f>N81+O81+P81+Q81</f>
        <v>73.758247189999992</v>
      </c>
      <c r="N81" s="41">
        <v>0</v>
      </c>
      <c r="O81" s="41">
        <v>0</v>
      </c>
      <c r="P81" s="41">
        <v>61.549472469999998</v>
      </c>
      <c r="Q81" s="41">
        <v>12.208774719999999</v>
      </c>
      <c r="R81" s="42">
        <f t="shared" si="94"/>
        <v>0.59690481000001228</v>
      </c>
      <c r="S81" s="40">
        <f t="shared" si="95"/>
        <v>-0.59690481000001228</v>
      </c>
      <c r="T81" s="43">
        <f t="shared" si="83"/>
        <v>-8.0277532080092074E-3</v>
      </c>
      <c r="U81" s="40">
        <f t="shared" si="96"/>
        <v>0</v>
      </c>
      <c r="V81" s="43">
        <v>0</v>
      </c>
      <c r="W81" s="40">
        <f t="shared" si="97"/>
        <v>0</v>
      </c>
      <c r="X81" s="43">
        <v>0</v>
      </c>
      <c r="Y81" s="40">
        <f t="shared" si="98"/>
        <v>-0.43948753000000806</v>
      </c>
      <c r="Z81" s="43">
        <f t="shared" si="87"/>
        <v>-7.089770985027141E-3</v>
      </c>
      <c r="AA81" s="40">
        <f t="shared" si="99"/>
        <v>-0.15741727999999888</v>
      </c>
      <c r="AB81" s="43">
        <f t="shared" si="89"/>
        <v>-1.2729648706731943E-2</v>
      </c>
      <c r="AC81" s="33" t="s">
        <v>34</v>
      </c>
    </row>
    <row r="82" spans="1:29" ht="31.5" outlineLevel="1" x14ac:dyDescent="0.25">
      <c r="A82" s="35" t="s">
        <v>150</v>
      </c>
      <c r="B82" s="49" t="s">
        <v>156</v>
      </c>
      <c r="C82" s="37" t="s">
        <v>157</v>
      </c>
      <c r="D82" s="40">
        <v>14.833645607999999</v>
      </c>
      <c r="E82" s="37" t="s">
        <v>34</v>
      </c>
      <c r="F82" s="39">
        <v>0</v>
      </c>
      <c r="G82" s="40">
        <f t="shared" si="100"/>
        <v>14.833645607999999</v>
      </c>
      <c r="H82" s="41">
        <v>14.331195170999999</v>
      </c>
      <c r="I82" s="41">
        <v>0</v>
      </c>
      <c r="J82" s="41">
        <v>0</v>
      </c>
      <c r="K82" s="41">
        <v>11.9511626425</v>
      </c>
      <c r="L82" s="41">
        <v>2.3800325284999992</v>
      </c>
      <c r="M82" s="41">
        <f t="shared" ref="M82:M90" si="101">N82+O82+P82+Q82</f>
        <v>12.097465889999999</v>
      </c>
      <c r="N82" s="41">
        <v>0</v>
      </c>
      <c r="O82" s="41">
        <v>0</v>
      </c>
      <c r="P82" s="41">
        <v>10.0974346</v>
      </c>
      <c r="Q82" s="41">
        <v>2.0000312899999999</v>
      </c>
      <c r="R82" s="42">
        <f t="shared" si="94"/>
        <v>2.7361797180000007</v>
      </c>
      <c r="S82" s="40">
        <f t="shared" si="95"/>
        <v>-2.2337292810000005</v>
      </c>
      <c r="T82" s="43">
        <f t="shared" si="83"/>
        <v>-0.1558648287422727</v>
      </c>
      <c r="U82" s="40">
        <f t="shared" si="96"/>
        <v>0</v>
      </c>
      <c r="V82" s="43">
        <v>0</v>
      </c>
      <c r="W82" s="40">
        <f t="shared" si="97"/>
        <v>0</v>
      </c>
      <c r="X82" s="43">
        <v>0</v>
      </c>
      <c r="Y82" s="40">
        <f t="shared" si="98"/>
        <v>-1.8537280425000002</v>
      </c>
      <c r="Z82" s="43">
        <f t="shared" si="87"/>
        <v>-0.15510859469922073</v>
      </c>
      <c r="AA82" s="40">
        <f t="shared" si="99"/>
        <v>-0.38000123849999934</v>
      </c>
      <c r="AB82" s="43">
        <f t="shared" si="89"/>
        <v>-0.1596622037512625</v>
      </c>
      <c r="AC82" s="33" t="s">
        <v>34</v>
      </c>
    </row>
    <row r="83" spans="1:29" ht="31.5" outlineLevel="1" x14ac:dyDescent="0.25">
      <c r="A83" s="35" t="s">
        <v>150</v>
      </c>
      <c r="B83" s="63" t="s">
        <v>158</v>
      </c>
      <c r="C83" s="38" t="s">
        <v>159</v>
      </c>
      <c r="D83" s="40">
        <v>14.820964452</v>
      </c>
      <c r="E83" s="37" t="s">
        <v>34</v>
      </c>
      <c r="F83" s="39">
        <v>0</v>
      </c>
      <c r="G83" s="40">
        <f t="shared" si="100"/>
        <v>14.820964452</v>
      </c>
      <c r="H83" s="41">
        <v>14.820964452</v>
      </c>
      <c r="I83" s="41">
        <v>0</v>
      </c>
      <c r="J83" s="41">
        <v>0</v>
      </c>
      <c r="K83" s="41">
        <v>12.369803709999999</v>
      </c>
      <c r="L83" s="41">
        <v>2.4511607420000008</v>
      </c>
      <c r="M83" s="41">
        <f t="shared" si="101"/>
        <v>14.792669289999999</v>
      </c>
      <c r="N83" s="41">
        <v>0</v>
      </c>
      <c r="O83" s="41">
        <v>0</v>
      </c>
      <c r="P83" s="41">
        <v>12.36669212</v>
      </c>
      <c r="Q83" s="41">
        <v>2.4259771700000003</v>
      </c>
      <c r="R83" s="42">
        <f t="shared" si="94"/>
        <v>2.8295162000000929E-2</v>
      </c>
      <c r="S83" s="40">
        <f t="shared" si="95"/>
        <v>-2.8295162000000929E-2</v>
      </c>
      <c r="T83" s="43">
        <f t="shared" si="83"/>
        <v>-1.909130953767497E-3</v>
      </c>
      <c r="U83" s="40">
        <f t="shared" si="96"/>
        <v>0</v>
      </c>
      <c r="V83" s="43">
        <v>0</v>
      </c>
      <c r="W83" s="40">
        <f t="shared" si="97"/>
        <v>0</v>
      </c>
      <c r="X83" s="43">
        <v>0</v>
      </c>
      <c r="Y83" s="40">
        <f t="shared" si="98"/>
        <v>-3.1115899999996088E-3</v>
      </c>
      <c r="Z83" s="43">
        <f t="shared" si="87"/>
        <v>-2.5154724140724535E-4</v>
      </c>
      <c r="AA83" s="40">
        <f t="shared" si="99"/>
        <v>-2.5183572000000432E-2</v>
      </c>
      <c r="AB83" s="43">
        <f t="shared" si="89"/>
        <v>-1.0274141376567634E-2</v>
      </c>
      <c r="AC83" s="33" t="s">
        <v>34</v>
      </c>
    </row>
    <row r="84" spans="1:29" ht="31.5" outlineLevel="1" x14ac:dyDescent="0.25">
      <c r="A84" s="35" t="s">
        <v>150</v>
      </c>
      <c r="B84" s="49" t="s">
        <v>160</v>
      </c>
      <c r="C84" s="37" t="s">
        <v>161</v>
      </c>
      <c r="D84" s="40">
        <v>13.044296443999999</v>
      </c>
      <c r="E84" s="37" t="s">
        <v>34</v>
      </c>
      <c r="F84" s="39">
        <v>0</v>
      </c>
      <c r="G84" s="40">
        <f t="shared" si="100"/>
        <v>13.044296443999999</v>
      </c>
      <c r="H84" s="41">
        <v>12.555296439999999</v>
      </c>
      <c r="I84" s="41">
        <v>0</v>
      </c>
      <c r="J84" s="41">
        <v>0</v>
      </c>
      <c r="K84" s="41">
        <v>10.468080366666667</v>
      </c>
      <c r="L84" s="41">
        <v>2.087216073333332</v>
      </c>
      <c r="M84" s="41">
        <f t="shared" si="101"/>
        <v>10.734809500000001</v>
      </c>
      <c r="N84" s="41">
        <v>0</v>
      </c>
      <c r="O84" s="41">
        <v>0</v>
      </c>
      <c r="P84" s="41">
        <v>8.95967308</v>
      </c>
      <c r="Q84" s="41">
        <v>1.7751364199999999</v>
      </c>
      <c r="R84" s="42">
        <f t="shared" si="94"/>
        <v>2.3094869439999979</v>
      </c>
      <c r="S84" s="40">
        <f t="shared" si="95"/>
        <v>-1.8204869399999986</v>
      </c>
      <c r="T84" s="43">
        <f t="shared" si="83"/>
        <v>-0.14499752743392802</v>
      </c>
      <c r="U84" s="40">
        <f t="shared" si="96"/>
        <v>0</v>
      </c>
      <c r="V84" s="43">
        <v>0</v>
      </c>
      <c r="W84" s="40">
        <f t="shared" si="97"/>
        <v>0</v>
      </c>
      <c r="X84" s="43">
        <v>0</v>
      </c>
      <c r="Y84" s="40">
        <f t="shared" si="98"/>
        <v>-1.5084072866666673</v>
      </c>
      <c r="Z84" s="43">
        <f t="shared" si="87"/>
        <v>-0.14409588327864423</v>
      </c>
      <c r="AA84" s="40">
        <f t="shared" si="99"/>
        <v>-0.3120796533333321</v>
      </c>
      <c r="AB84" s="43">
        <f t="shared" si="89"/>
        <v>-0.14951957170152189</v>
      </c>
      <c r="AC84" s="33" t="s">
        <v>34</v>
      </c>
    </row>
    <row r="85" spans="1:29" ht="31.5" outlineLevel="1" x14ac:dyDescent="0.25">
      <c r="A85" s="35" t="s">
        <v>150</v>
      </c>
      <c r="B85" s="49" t="s">
        <v>162</v>
      </c>
      <c r="C85" s="37" t="s">
        <v>163</v>
      </c>
      <c r="D85" s="40">
        <v>7.3285476960000002</v>
      </c>
      <c r="E85" s="37" t="s">
        <v>34</v>
      </c>
      <c r="F85" s="39">
        <v>0</v>
      </c>
      <c r="G85" s="40">
        <f t="shared" si="100"/>
        <v>7.3285476960000002</v>
      </c>
      <c r="H85" s="41">
        <v>7.3285476960000002</v>
      </c>
      <c r="I85" s="41">
        <v>0</v>
      </c>
      <c r="J85" s="41">
        <v>0</v>
      </c>
      <c r="K85" s="41">
        <v>6.1081230800000004</v>
      </c>
      <c r="L85" s="41">
        <v>1.2204246159999999</v>
      </c>
      <c r="M85" s="41">
        <f t="shared" si="101"/>
        <v>5.9248164699999997</v>
      </c>
      <c r="N85" s="41">
        <v>0</v>
      </c>
      <c r="O85" s="41">
        <v>0</v>
      </c>
      <c r="P85" s="41">
        <v>4.9436355199999999</v>
      </c>
      <c r="Q85" s="41">
        <v>0.98118094999999994</v>
      </c>
      <c r="R85" s="42">
        <f t="shared" si="94"/>
        <v>1.4037312260000006</v>
      </c>
      <c r="S85" s="40">
        <f t="shared" si="95"/>
        <v>-1.4037312260000006</v>
      </c>
      <c r="T85" s="43">
        <f t="shared" si="83"/>
        <v>-0.19154289283894163</v>
      </c>
      <c r="U85" s="40">
        <f t="shared" si="96"/>
        <v>0</v>
      </c>
      <c r="V85" s="43">
        <v>0</v>
      </c>
      <c r="W85" s="40">
        <f t="shared" si="97"/>
        <v>0</v>
      </c>
      <c r="X85" s="43">
        <v>0</v>
      </c>
      <c r="Y85" s="40">
        <f t="shared" si="98"/>
        <v>-1.1644875600000004</v>
      </c>
      <c r="Z85" s="43">
        <f t="shared" si="87"/>
        <v>-0.1906457261499715</v>
      </c>
      <c r="AA85" s="40">
        <f t="shared" si="99"/>
        <v>-0.23924366599999991</v>
      </c>
      <c r="AB85" s="43">
        <f t="shared" si="89"/>
        <v>-0.19603313704383682</v>
      </c>
      <c r="AC85" s="33" t="s">
        <v>34</v>
      </c>
    </row>
    <row r="86" spans="1:29" ht="31.5" outlineLevel="1" x14ac:dyDescent="0.25">
      <c r="A86" s="35" t="s">
        <v>150</v>
      </c>
      <c r="B86" s="49" t="s">
        <v>164</v>
      </c>
      <c r="C86" s="37" t="s">
        <v>165</v>
      </c>
      <c r="D86" s="40">
        <v>93.562124991999994</v>
      </c>
      <c r="E86" s="37" t="s">
        <v>34</v>
      </c>
      <c r="F86" s="39">
        <v>0</v>
      </c>
      <c r="G86" s="40">
        <f t="shared" si="100"/>
        <v>93.562124991999994</v>
      </c>
      <c r="H86" s="41">
        <v>56.366124991999996</v>
      </c>
      <c r="I86" s="41">
        <v>0</v>
      </c>
      <c r="J86" s="41">
        <v>0</v>
      </c>
      <c r="K86" s="41">
        <v>46.986604160000006</v>
      </c>
      <c r="L86" s="41">
        <v>9.3795208319999901</v>
      </c>
      <c r="M86" s="41">
        <f t="shared" si="101"/>
        <v>46.07709887</v>
      </c>
      <c r="N86" s="41">
        <v>0</v>
      </c>
      <c r="O86" s="41">
        <v>0</v>
      </c>
      <c r="P86" s="41">
        <v>38.469333509999998</v>
      </c>
      <c r="Q86" s="41">
        <v>7.6077653600000001</v>
      </c>
      <c r="R86" s="42">
        <f t="shared" si="94"/>
        <v>47.485026121999994</v>
      </c>
      <c r="S86" s="40">
        <f t="shared" si="95"/>
        <v>-10.289026121999996</v>
      </c>
      <c r="T86" s="43">
        <f t="shared" si="83"/>
        <v>-0.18253917798075192</v>
      </c>
      <c r="U86" s="40">
        <f t="shared" si="96"/>
        <v>0</v>
      </c>
      <c r="V86" s="43">
        <v>0</v>
      </c>
      <c r="W86" s="40">
        <f t="shared" si="97"/>
        <v>0</v>
      </c>
      <c r="X86" s="43">
        <v>0</v>
      </c>
      <c r="Y86" s="40">
        <f t="shared" si="98"/>
        <v>-8.5172706500000075</v>
      </c>
      <c r="Z86" s="43">
        <f t="shared" si="87"/>
        <v>-0.18127018971187567</v>
      </c>
      <c r="AA86" s="40">
        <f t="shared" si="99"/>
        <v>-1.77175547199999</v>
      </c>
      <c r="AB86" s="43">
        <f t="shared" si="89"/>
        <v>-0.18889616044727089</v>
      </c>
      <c r="AC86" s="33" t="s">
        <v>34</v>
      </c>
    </row>
    <row r="87" spans="1:29" ht="47.25" outlineLevel="1" x14ac:dyDescent="0.25">
      <c r="A87" s="35" t="s">
        <v>150</v>
      </c>
      <c r="B87" s="49" t="s">
        <v>166</v>
      </c>
      <c r="C87" s="37" t="s">
        <v>167</v>
      </c>
      <c r="D87" s="40">
        <v>230.62577827999999</v>
      </c>
      <c r="E87" s="37" t="s">
        <v>34</v>
      </c>
      <c r="F87" s="39">
        <v>0</v>
      </c>
      <c r="G87" s="40">
        <f t="shared" si="100"/>
        <v>230.62577827999999</v>
      </c>
      <c r="H87" s="41">
        <v>96.078945779999998</v>
      </c>
      <c r="I87" s="41">
        <v>0</v>
      </c>
      <c r="J87" s="41">
        <v>0</v>
      </c>
      <c r="K87" s="41">
        <v>80.065788149999989</v>
      </c>
      <c r="L87" s="41">
        <v>16.013157630000009</v>
      </c>
      <c r="M87" s="41">
        <f t="shared" si="101"/>
        <v>66.888440979999999</v>
      </c>
      <c r="N87" s="41">
        <v>0</v>
      </c>
      <c r="O87" s="41">
        <v>0</v>
      </c>
      <c r="P87" s="41">
        <v>55.917994139999998</v>
      </c>
      <c r="Q87" s="41">
        <v>10.970446839999999</v>
      </c>
      <c r="R87" s="42">
        <f t="shared" si="94"/>
        <v>163.73733729999998</v>
      </c>
      <c r="S87" s="40">
        <f t="shared" si="95"/>
        <v>-29.190504799999999</v>
      </c>
      <c r="T87" s="43">
        <f t="shared" si="83"/>
        <v>-0.30381791310283462</v>
      </c>
      <c r="U87" s="40">
        <f t="shared" si="96"/>
        <v>0</v>
      </c>
      <c r="V87" s="43">
        <v>0</v>
      </c>
      <c r="W87" s="40">
        <f t="shared" si="97"/>
        <v>0</v>
      </c>
      <c r="X87" s="43">
        <v>0</v>
      </c>
      <c r="Y87" s="40">
        <f t="shared" si="98"/>
        <v>-24.147794009999991</v>
      </c>
      <c r="Z87" s="43">
        <f t="shared" si="87"/>
        <v>-0.3015994042893837</v>
      </c>
      <c r="AA87" s="40">
        <f t="shared" si="99"/>
        <v>-5.0427107900000099</v>
      </c>
      <c r="AB87" s="43">
        <f t="shared" si="89"/>
        <v>-0.31491045717008953</v>
      </c>
      <c r="AC87" s="33" t="s">
        <v>34</v>
      </c>
    </row>
    <row r="88" spans="1:29" ht="47.25" outlineLevel="1" x14ac:dyDescent="0.25">
      <c r="A88" s="35" t="s">
        <v>150</v>
      </c>
      <c r="B88" s="49" t="s">
        <v>168</v>
      </c>
      <c r="C88" s="38" t="s">
        <v>169</v>
      </c>
      <c r="D88" s="40">
        <v>151.79497391799998</v>
      </c>
      <c r="E88" s="37" t="s">
        <v>34</v>
      </c>
      <c r="F88" s="39">
        <v>0</v>
      </c>
      <c r="G88" s="40">
        <f t="shared" si="100"/>
        <v>151.79497391799998</v>
      </c>
      <c r="H88" s="41">
        <v>36.623136849999995</v>
      </c>
      <c r="I88" s="41">
        <v>0</v>
      </c>
      <c r="J88" s="41">
        <v>0</v>
      </c>
      <c r="K88" s="41">
        <v>30.750803516666661</v>
      </c>
      <c r="L88" s="41">
        <v>5.8723333333333336</v>
      </c>
      <c r="M88" s="41">
        <f t="shared" si="101"/>
        <v>40.293912220000003</v>
      </c>
      <c r="N88" s="41">
        <v>0</v>
      </c>
      <c r="O88" s="41">
        <v>0</v>
      </c>
      <c r="P88" s="41">
        <v>33.692112780000002</v>
      </c>
      <c r="Q88" s="41">
        <v>6.6017994399999997</v>
      </c>
      <c r="R88" s="42">
        <f t="shared" si="94"/>
        <v>111.50106169799997</v>
      </c>
      <c r="S88" s="40">
        <f t="shared" si="95"/>
        <v>3.6707753700000083</v>
      </c>
      <c r="T88" s="43">
        <f t="shared" si="83"/>
        <v>0.10023104752153443</v>
      </c>
      <c r="U88" s="40">
        <f t="shared" si="96"/>
        <v>0</v>
      </c>
      <c r="V88" s="43">
        <v>0</v>
      </c>
      <c r="W88" s="40">
        <f t="shared" si="97"/>
        <v>0</v>
      </c>
      <c r="X88" s="43">
        <v>0</v>
      </c>
      <c r="Y88" s="40">
        <f t="shared" si="98"/>
        <v>2.9413092633333413</v>
      </c>
      <c r="Z88" s="43">
        <f t="shared" si="87"/>
        <v>9.5649834377146539E-2</v>
      </c>
      <c r="AA88" s="40">
        <f t="shared" si="99"/>
        <v>0.72946610666666611</v>
      </c>
      <c r="AB88" s="43">
        <f t="shared" si="89"/>
        <v>0.12422082760969508</v>
      </c>
      <c r="AC88" s="33" t="s">
        <v>170</v>
      </c>
    </row>
    <row r="89" spans="1:29" ht="31.5" outlineLevel="1" x14ac:dyDescent="0.25">
      <c r="A89" s="35" t="s">
        <v>150</v>
      </c>
      <c r="B89" s="49" t="s">
        <v>171</v>
      </c>
      <c r="C89" s="38" t="s">
        <v>172</v>
      </c>
      <c r="D89" s="40">
        <v>7.2093277999999996</v>
      </c>
      <c r="E89" s="37" t="s">
        <v>34</v>
      </c>
      <c r="F89" s="39">
        <v>0</v>
      </c>
      <c r="G89" s="40">
        <f t="shared" si="100"/>
        <v>7.2093277999999996</v>
      </c>
      <c r="H89" s="41">
        <v>7.2093277999999996</v>
      </c>
      <c r="I89" s="41">
        <v>0</v>
      </c>
      <c r="J89" s="41">
        <v>0</v>
      </c>
      <c r="K89" s="41">
        <v>6.0077731666666665</v>
      </c>
      <c r="L89" s="41">
        <v>1.2015546333333331</v>
      </c>
      <c r="M89" s="41">
        <f t="shared" si="101"/>
        <v>4.5340620899999999</v>
      </c>
      <c r="N89" s="41">
        <v>0</v>
      </c>
      <c r="O89" s="41">
        <v>0</v>
      </c>
      <c r="P89" s="41">
        <v>3.80788116</v>
      </c>
      <c r="Q89" s="41">
        <v>0.72618093000000006</v>
      </c>
      <c r="R89" s="42">
        <f t="shared" si="94"/>
        <v>2.6752657099999997</v>
      </c>
      <c r="S89" s="40">
        <f t="shared" si="95"/>
        <v>-2.6752657099999997</v>
      </c>
      <c r="T89" s="43">
        <f t="shared" si="83"/>
        <v>-0.37108393240213045</v>
      </c>
      <c r="U89" s="40">
        <f t="shared" si="96"/>
        <v>0</v>
      </c>
      <c r="V89" s="43">
        <v>0</v>
      </c>
      <c r="W89" s="40">
        <f t="shared" si="97"/>
        <v>0</v>
      </c>
      <c r="X89" s="43">
        <v>0</v>
      </c>
      <c r="Y89" s="40">
        <f t="shared" si="98"/>
        <v>-2.1998920066666665</v>
      </c>
      <c r="Z89" s="43">
        <f t="shared" si="87"/>
        <v>-0.36617427882804826</v>
      </c>
      <c r="AA89" s="40">
        <f t="shared" si="99"/>
        <v>-0.47537370333333306</v>
      </c>
      <c r="AB89" s="43">
        <f t="shared" si="89"/>
        <v>-0.3956322002725412</v>
      </c>
      <c r="AC89" s="64" t="s">
        <v>34</v>
      </c>
    </row>
    <row r="90" spans="1:29" ht="47.25" outlineLevel="1" x14ac:dyDescent="0.25">
      <c r="A90" s="35" t="s">
        <v>150</v>
      </c>
      <c r="B90" s="49" t="s">
        <v>173</v>
      </c>
      <c r="C90" s="38" t="s">
        <v>174</v>
      </c>
      <c r="D90" s="40">
        <v>1053.6003191016</v>
      </c>
      <c r="E90" s="37" t="s">
        <v>34</v>
      </c>
      <c r="F90" s="39">
        <v>92.555328790000004</v>
      </c>
      <c r="G90" s="40">
        <f t="shared" si="100"/>
        <v>961.04499031160003</v>
      </c>
      <c r="H90" s="41">
        <v>379.77935906200008</v>
      </c>
      <c r="I90" s="41">
        <v>0</v>
      </c>
      <c r="J90" s="41">
        <v>0</v>
      </c>
      <c r="K90" s="41">
        <v>319.5376345184464</v>
      </c>
      <c r="L90" s="41">
        <v>60.241724543553687</v>
      </c>
      <c r="M90" s="41">
        <f t="shared" si="101"/>
        <v>306.89326269000003</v>
      </c>
      <c r="N90" s="41">
        <v>0</v>
      </c>
      <c r="O90" s="41">
        <v>0</v>
      </c>
      <c r="P90" s="41">
        <v>257.51645917000002</v>
      </c>
      <c r="Q90" s="41">
        <v>49.376803520000003</v>
      </c>
      <c r="R90" s="42">
        <f t="shared" si="94"/>
        <v>654.1517276216</v>
      </c>
      <c r="S90" s="40">
        <f t="shared" si="95"/>
        <v>-72.886096372000054</v>
      </c>
      <c r="T90" s="43">
        <f t="shared" si="83"/>
        <v>-0.19191695028402317</v>
      </c>
      <c r="U90" s="40">
        <f t="shared" si="96"/>
        <v>0</v>
      </c>
      <c r="V90" s="43">
        <v>0</v>
      </c>
      <c r="W90" s="40">
        <f t="shared" si="97"/>
        <v>0</v>
      </c>
      <c r="X90" s="43">
        <v>0</v>
      </c>
      <c r="Y90" s="40">
        <f t="shared" si="98"/>
        <v>-62.021175348446377</v>
      </c>
      <c r="Z90" s="43">
        <f t="shared" si="87"/>
        <v>-0.19409662164494115</v>
      </c>
      <c r="AA90" s="40">
        <f t="shared" si="99"/>
        <v>-10.864921023553684</v>
      </c>
      <c r="AB90" s="43">
        <f t="shared" si="89"/>
        <v>-0.18035541156692056</v>
      </c>
      <c r="AC90" s="33" t="s">
        <v>34</v>
      </c>
    </row>
    <row r="91" spans="1:29" ht="31.5" outlineLevel="1" x14ac:dyDescent="0.25">
      <c r="A91" s="26" t="s">
        <v>175</v>
      </c>
      <c r="B91" s="34" t="s">
        <v>176</v>
      </c>
      <c r="C91" s="28" t="s">
        <v>33</v>
      </c>
      <c r="D91" s="28">
        <v>0</v>
      </c>
      <c r="E91" s="29" t="s">
        <v>34</v>
      </c>
      <c r="F91" s="30">
        <v>0</v>
      </c>
      <c r="G91" s="28">
        <v>0</v>
      </c>
      <c r="H91" s="31">
        <v>0</v>
      </c>
      <c r="I91" s="31">
        <v>0</v>
      </c>
      <c r="J91" s="31">
        <v>0</v>
      </c>
      <c r="K91" s="31">
        <v>0</v>
      </c>
      <c r="L91" s="31">
        <v>0</v>
      </c>
      <c r="M91" s="31">
        <v>0</v>
      </c>
      <c r="N91" s="31">
        <v>0</v>
      </c>
      <c r="O91" s="31">
        <v>0</v>
      </c>
      <c r="P91" s="31">
        <v>0</v>
      </c>
      <c r="Q91" s="31">
        <v>0</v>
      </c>
      <c r="R91" s="31">
        <v>0</v>
      </c>
      <c r="S91" s="31">
        <v>0</v>
      </c>
      <c r="T91" s="32">
        <v>0</v>
      </c>
      <c r="U91" s="31">
        <v>0</v>
      </c>
      <c r="V91" s="32">
        <v>0</v>
      </c>
      <c r="W91" s="31">
        <v>0</v>
      </c>
      <c r="X91" s="32">
        <v>0</v>
      </c>
      <c r="Y91" s="31">
        <v>0</v>
      </c>
      <c r="Z91" s="32">
        <v>0</v>
      </c>
      <c r="AA91" s="31">
        <v>0</v>
      </c>
      <c r="AB91" s="32">
        <v>0</v>
      </c>
      <c r="AC91" s="33" t="s">
        <v>34</v>
      </c>
    </row>
    <row r="92" spans="1:29" ht="31.5" outlineLevel="1" x14ac:dyDescent="0.25">
      <c r="A92" s="26" t="s">
        <v>177</v>
      </c>
      <c r="B92" s="34" t="s">
        <v>178</v>
      </c>
      <c r="C92" s="28" t="s">
        <v>33</v>
      </c>
      <c r="D92" s="28">
        <f>SUM(D93:D106)</f>
        <v>2300.3573672273997</v>
      </c>
      <c r="E92" s="29" t="s">
        <v>34</v>
      </c>
      <c r="F92" s="30">
        <f t="shared" ref="F92" si="102">SUM(F93:F106)</f>
        <v>758.95493903999989</v>
      </c>
      <c r="G92" s="28">
        <f>SUM(G93:G106)</f>
        <v>1541.4024281873999</v>
      </c>
      <c r="H92" s="31">
        <f t="shared" ref="H92:AA92" si="103">SUM(H93:H106)</f>
        <v>374.82549834399998</v>
      </c>
      <c r="I92" s="31">
        <f t="shared" si="103"/>
        <v>0</v>
      </c>
      <c r="J92" s="31">
        <f t="shared" si="103"/>
        <v>0</v>
      </c>
      <c r="K92" s="31">
        <f t="shared" si="103"/>
        <v>313.97932474172319</v>
      </c>
      <c r="L92" s="31">
        <f t="shared" si="103"/>
        <v>60.846173602276799</v>
      </c>
      <c r="M92" s="31">
        <f t="shared" si="103"/>
        <v>325.82577467999994</v>
      </c>
      <c r="N92" s="31">
        <f t="shared" si="103"/>
        <v>0</v>
      </c>
      <c r="O92" s="31">
        <f t="shared" si="103"/>
        <v>0</v>
      </c>
      <c r="P92" s="31">
        <f t="shared" si="103"/>
        <v>272.60085924999998</v>
      </c>
      <c r="Q92" s="31">
        <f t="shared" si="103"/>
        <v>53.224915429999996</v>
      </c>
      <c r="R92" s="31">
        <f t="shared" si="103"/>
        <v>1215.5766535074001</v>
      </c>
      <c r="S92" s="31">
        <f t="shared" si="103"/>
        <v>-48.999723664000015</v>
      </c>
      <c r="T92" s="32">
        <f t="shared" si="83"/>
        <v>-0.1307267618678119</v>
      </c>
      <c r="U92" s="31">
        <f t="shared" si="103"/>
        <v>0</v>
      </c>
      <c r="V92" s="32">
        <v>0</v>
      </c>
      <c r="W92" s="31">
        <f t="shared" si="103"/>
        <v>0</v>
      </c>
      <c r="X92" s="32">
        <v>0</v>
      </c>
      <c r="Y92" s="31">
        <f t="shared" si="103"/>
        <v>-41.378465491723205</v>
      </c>
      <c r="Z92" s="32">
        <f t="shared" si="87"/>
        <v>-0.13178723002146969</v>
      </c>
      <c r="AA92" s="31">
        <f t="shared" si="103"/>
        <v>-7.6212581722768089</v>
      </c>
      <c r="AB92" s="32">
        <f t="shared" si="89"/>
        <v>-0.12525451842039298</v>
      </c>
      <c r="AC92" s="33" t="s">
        <v>34</v>
      </c>
    </row>
    <row r="93" spans="1:29" ht="31.5" outlineLevel="1" x14ac:dyDescent="0.25">
      <c r="A93" s="35" t="s">
        <v>177</v>
      </c>
      <c r="B93" s="49" t="s">
        <v>179</v>
      </c>
      <c r="C93" s="38" t="s">
        <v>180</v>
      </c>
      <c r="D93" s="40">
        <v>171.55086451259996</v>
      </c>
      <c r="E93" s="37" t="s">
        <v>34</v>
      </c>
      <c r="F93" s="39">
        <v>78.218211750000009</v>
      </c>
      <c r="G93" s="40">
        <f t="shared" ref="G93:G122" si="104">D93-F93</f>
        <v>93.332652762599949</v>
      </c>
      <c r="H93" s="41">
        <v>20.303380824000001</v>
      </c>
      <c r="I93" s="41">
        <v>0</v>
      </c>
      <c r="J93" s="41">
        <v>0</v>
      </c>
      <c r="K93" s="41">
        <v>17.078326584745767</v>
      </c>
      <c r="L93" s="41">
        <v>3.2250542392542343</v>
      </c>
      <c r="M93" s="41">
        <f t="shared" ref="M93:M106" si="105">SUM(N93:Q93)</f>
        <v>17.095200609999999</v>
      </c>
      <c r="N93" s="41">
        <v>0</v>
      </c>
      <c r="O93" s="41">
        <v>0</v>
      </c>
      <c r="P93" s="47">
        <v>14.31670387</v>
      </c>
      <c r="Q93" s="47">
        <v>2.77849674</v>
      </c>
      <c r="R93" s="42">
        <f t="shared" ref="R93:R106" si="106">G93-M93</f>
        <v>76.237452152599957</v>
      </c>
      <c r="S93" s="40">
        <f t="shared" ref="S93:S106" si="107">M93-H93</f>
        <v>-3.2081802140000022</v>
      </c>
      <c r="T93" s="43">
        <f t="shared" si="83"/>
        <v>-0.15801211836640089</v>
      </c>
      <c r="U93" s="40">
        <f t="shared" ref="U93:U106" si="108">N93-I93</f>
        <v>0</v>
      </c>
      <c r="V93" s="43">
        <v>0</v>
      </c>
      <c r="W93" s="40">
        <f t="shared" ref="W93:W106" si="109">O93-J93</f>
        <v>0</v>
      </c>
      <c r="X93" s="43">
        <v>0</v>
      </c>
      <c r="Y93" s="40">
        <f t="shared" ref="Y93:Y106" si="110">P93-K93</f>
        <v>-2.7616227147457675</v>
      </c>
      <c r="Z93" s="43">
        <f t="shared" si="87"/>
        <v>-0.16170335548053216</v>
      </c>
      <c r="AA93" s="40">
        <f t="shared" ref="AA93:AA106" si="111">Q93-L93</f>
        <v>-0.44655749925423427</v>
      </c>
      <c r="AB93" s="43">
        <f t="shared" si="89"/>
        <v>-0.13846511287124796</v>
      </c>
      <c r="AC93" s="37" t="s">
        <v>34</v>
      </c>
    </row>
    <row r="94" spans="1:29" ht="31.5" outlineLevel="1" x14ac:dyDescent="0.25">
      <c r="A94" s="52" t="s">
        <v>177</v>
      </c>
      <c r="B94" s="53" t="s">
        <v>181</v>
      </c>
      <c r="C94" s="59" t="s">
        <v>182</v>
      </c>
      <c r="D94" s="40">
        <v>56.382512560000002</v>
      </c>
      <c r="E94" s="37" t="s">
        <v>34</v>
      </c>
      <c r="F94" s="39">
        <v>38.654943070000002</v>
      </c>
      <c r="G94" s="40">
        <f t="shared" si="104"/>
        <v>17.72756949</v>
      </c>
      <c r="H94" s="41">
        <v>1.26945698</v>
      </c>
      <c r="I94" s="41">
        <v>0</v>
      </c>
      <c r="J94" s="41">
        <v>0</v>
      </c>
      <c r="K94" s="41">
        <v>1.0758109999999999</v>
      </c>
      <c r="L94" s="41">
        <v>0.19364598000000011</v>
      </c>
      <c r="M94" s="41">
        <f t="shared" si="105"/>
        <v>1.2694569799999997</v>
      </c>
      <c r="N94" s="41">
        <v>0</v>
      </c>
      <c r="O94" s="41">
        <v>0</v>
      </c>
      <c r="P94" s="47">
        <v>1.0758109999999999</v>
      </c>
      <c r="Q94" s="47">
        <v>0.19364598</v>
      </c>
      <c r="R94" s="42">
        <f t="shared" si="106"/>
        <v>16.458112509999999</v>
      </c>
      <c r="S94" s="40">
        <f t="shared" si="107"/>
        <v>0</v>
      </c>
      <c r="T94" s="43">
        <f t="shared" si="83"/>
        <v>0</v>
      </c>
      <c r="U94" s="40">
        <f t="shared" si="108"/>
        <v>0</v>
      </c>
      <c r="V94" s="43">
        <v>0</v>
      </c>
      <c r="W94" s="40">
        <f t="shared" si="109"/>
        <v>0</v>
      </c>
      <c r="X94" s="43">
        <v>0</v>
      </c>
      <c r="Y94" s="40">
        <f t="shared" si="110"/>
        <v>0</v>
      </c>
      <c r="Z94" s="43">
        <f t="shared" si="87"/>
        <v>0</v>
      </c>
      <c r="AA94" s="40">
        <f t="shared" si="111"/>
        <v>0</v>
      </c>
      <c r="AB94" s="43">
        <f t="shared" si="89"/>
        <v>0</v>
      </c>
      <c r="AC94" s="37" t="s">
        <v>34</v>
      </c>
    </row>
    <row r="95" spans="1:29" ht="31.5" outlineLevel="1" x14ac:dyDescent="0.25">
      <c r="A95" s="35" t="s">
        <v>177</v>
      </c>
      <c r="B95" s="49" t="s">
        <v>183</v>
      </c>
      <c r="C95" s="38" t="s">
        <v>184</v>
      </c>
      <c r="D95" s="40">
        <v>215.0130382774</v>
      </c>
      <c r="E95" s="37" t="s">
        <v>34</v>
      </c>
      <c r="F95" s="39">
        <v>79.049804819999991</v>
      </c>
      <c r="G95" s="40">
        <f t="shared" si="104"/>
        <v>135.96323345740001</v>
      </c>
      <c r="H95" s="41">
        <v>52.123683619999994</v>
      </c>
      <c r="I95" s="41">
        <v>0</v>
      </c>
      <c r="J95" s="41">
        <v>0</v>
      </c>
      <c r="K95" s="41">
        <v>43.606754364548024</v>
      </c>
      <c r="L95" s="41">
        <v>8.51692925545197</v>
      </c>
      <c r="M95" s="41">
        <f t="shared" si="105"/>
        <v>41.74414582</v>
      </c>
      <c r="N95" s="41">
        <v>0</v>
      </c>
      <c r="O95" s="41">
        <v>0</v>
      </c>
      <c r="P95" s="47">
        <v>34.893639479999997</v>
      </c>
      <c r="Q95" s="47">
        <v>6.8505063399999999</v>
      </c>
      <c r="R95" s="42">
        <f t="shared" si="106"/>
        <v>94.219087637400008</v>
      </c>
      <c r="S95" s="40">
        <f t="shared" si="107"/>
        <v>-10.379537799999994</v>
      </c>
      <c r="T95" s="43">
        <f t="shared" si="83"/>
        <v>-0.19913285246051449</v>
      </c>
      <c r="U95" s="40">
        <f t="shared" si="108"/>
        <v>0</v>
      </c>
      <c r="V95" s="43">
        <v>0</v>
      </c>
      <c r="W95" s="40">
        <f t="shared" si="109"/>
        <v>0</v>
      </c>
      <c r="X95" s="43">
        <v>0</v>
      </c>
      <c r="Y95" s="40">
        <f t="shared" si="110"/>
        <v>-8.7131148845480269</v>
      </c>
      <c r="Z95" s="43">
        <f t="shared" si="87"/>
        <v>-0.19981113044340043</v>
      </c>
      <c r="AA95" s="40">
        <f t="shared" si="111"/>
        <v>-1.6664229154519701</v>
      </c>
      <c r="AB95" s="43">
        <f t="shared" si="89"/>
        <v>-0.19566006308966782</v>
      </c>
      <c r="AC95" s="33" t="s">
        <v>34</v>
      </c>
    </row>
    <row r="96" spans="1:29" ht="31.5" outlineLevel="1" x14ac:dyDescent="0.25">
      <c r="A96" s="35" t="s">
        <v>177</v>
      </c>
      <c r="B96" s="49" t="s">
        <v>185</v>
      </c>
      <c r="C96" s="38" t="s">
        <v>186</v>
      </c>
      <c r="D96" s="40">
        <v>81.369379525999989</v>
      </c>
      <c r="E96" s="37" t="s">
        <v>34</v>
      </c>
      <c r="F96" s="39">
        <v>41.057308399999997</v>
      </c>
      <c r="G96" s="40">
        <f t="shared" si="104"/>
        <v>40.312071125999992</v>
      </c>
      <c r="H96" s="41">
        <v>19.859542820000001</v>
      </c>
      <c r="I96" s="41">
        <v>0</v>
      </c>
      <c r="J96" s="41">
        <v>0</v>
      </c>
      <c r="K96" s="41">
        <v>16.66952063847458</v>
      </c>
      <c r="L96" s="41">
        <v>3.1900221815254213</v>
      </c>
      <c r="M96" s="41">
        <f t="shared" si="105"/>
        <v>19.959286769999999</v>
      </c>
      <c r="N96" s="41">
        <v>0</v>
      </c>
      <c r="O96" s="41">
        <v>0</v>
      </c>
      <c r="P96" s="47">
        <v>16.755218529999997</v>
      </c>
      <c r="Q96" s="47">
        <v>3.2040682400000002</v>
      </c>
      <c r="R96" s="42">
        <f t="shared" si="106"/>
        <v>20.352784355999994</v>
      </c>
      <c r="S96" s="40">
        <f t="shared" si="107"/>
        <v>9.9743949999997028E-2</v>
      </c>
      <c r="T96" s="43">
        <f t="shared" si="83"/>
        <v>5.0224695958029624E-3</v>
      </c>
      <c r="U96" s="40">
        <f t="shared" si="108"/>
        <v>0</v>
      </c>
      <c r="V96" s="43">
        <v>0</v>
      </c>
      <c r="W96" s="40">
        <f t="shared" si="109"/>
        <v>0</v>
      </c>
      <c r="X96" s="43">
        <v>0</v>
      </c>
      <c r="Y96" s="40">
        <f t="shared" si="110"/>
        <v>8.5697891525416736E-2</v>
      </c>
      <c r="Z96" s="43">
        <f t="shared" si="87"/>
        <v>5.1409931565529953E-3</v>
      </c>
      <c r="AA96" s="40">
        <f t="shared" si="111"/>
        <v>1.404605847457896E-2</v>
      </c>
      <c r="AB96" s="43">
        <f t="shared" si="89"/>
        <v>4.4031225099075465E-3</v>
      </c>
      <c r="AC96" s="33" t="s">
        <v>187</v>
      </c>
    </row>
    <row r="97" spans="1:29" ht="31.5" outlineLevel="1" x14ac:dyDescent="0.25">
      <c r="A97" s="35" t="s">
        <v>177</v>
      </c>
      <c r="B97" s="49" t="s">
        <v>188</v>
      </c>
      <c r="C97" s="38" t="s">
        <v>189</v>
      </c>
      <c r="D97" s="40">
        <v>40.549163786000001</v>
      </c>
      <c r="E97" s="37" t="s">
        <v>34</v>
      </c>
      <c r="F97" s="39">
        <v>22.928966339999999</v>
      </c>
      <c r="G97" s="40">
        <f t="shared" si="104"/>
        <v>17.620197446000002</v>
      </c>
      <c r="H97" s="41">
        <v>16.833511120000001</v>
      </c>
      <c r="I97" s="41">
        <v>0</v>
      </c>
      <c r="J97" s="41">
        <v>0</v>
      </c>
      <c r="K97" s="41">
        <v>14.137108648446327</v>
      </c>
      <c r="L97" s="41">
        <v>2.6964024715536734</v>
      </c>
      <c r="M97" s="41">
        <f t="shared" si="105"/>
        <v>15.504915090000001</v>
      </c>
      <c r="N97" s="41">
        <v>0</v>
      </c>
      <c r="O97" s="41">
        <v>0</v>
      </c>
      <c r="P97" s="47">
        <v>12.99016819</v>
      </c>
      <c r="Q97" s="47">
        <v>2.5147469</v>
      </c>
      <c r="R97" s="42">
        <f t="shared" si="106"/>
        <v>2.1152823560000016</v>
      </c>
      <c r="S97" s="40">
        <f t="shared" si="107"/>
        <v>-1.3285960299999999</v>
      </c>
      <c r="T97" s="43">
        <f t="shared" si="83"/>
        <v>-7.8925663251648473E-2</v>
      </c>
      <c r="U97" s="40">
        <f t="shared" si="108"/>
        <v>0</v>
      </c>
      <c r="V97" s="43">
        <v>0</v>
      </c>
      <c r="W97" s="40">
        <f t="shared" si="109"/>
        <v>0</v>
      </c>
      <c r="X97" s="43">
        <v>0</v>
      </c>
      <c r="Y97" s="40">
        <f t="shared" si="110"/>
        <v>-1.146940458446327</v>
      </c>
      <c r="Z97" s="43">
        <f t="shared" si="87"/>
        <v>-8.1129776036090381E-2</v>
      </c>
      <c r="AA97" s="40">
        <f t="shared" si="111"/>
        <v>-0.1816555715536734</v>
      </c>
      <c r="AB97" s="43">
        <f t="shared" si="89"/>
        <v>-6.736960578774541E-2</v>
      </c>
      <c r="AC97" s="33" t="s">
        <v>34</v>
      </c>
    </row>
    <row r="98" spans="1:29" ht="31.5" outlineLevel="1" x14ac:dyDescent="0.25">
      <c r="A98" s="35" t="s">
        <v>177</v>
      </c>
      <c r="B98" s="49" t="s">
        <v>190</v>
      </c>
      <c r="C98" s="38" t="s">
        <v>191</v>
      </c>
      <c r="D98" s="40">
        <v>101.4684</v>
      </c>
      <c r="E98" s="37" t="s">
        <v>34</v>
      </c>
      <c r="F98" s="39">
        <v>0</v>
      </c>
      <c r="G98" s="40">
        <f t="shared" si="104"/>
        <v>101.4684</v>
      </c>
      <c r="H98" s="41">
        <v>19.397560040000002</v>
      </c>
      <c r="I98" s="41">
        <v>0</v>
      </c>
      <c r="J98" s="41">
        <v>0</v>
      </c>
      <c r="K98" s="41">
        <v>16.269800033333336</v>
      </c>
      <c r="L98" s="41">
        <v>3.1277600066666658</v>
      </c>
      <c r="M98" s="41">
        <f t="shared" si="105"/>
        <v>18.85125227</v>
      </c>
      <c r="N98" s="41">
        <v>0</v>
      </c>
      <c r="O98" s="41">
        <v>0</v>
      </c>
      <c r="P98" s="47">
        <v>15.75563552</v>
      </c>
      <c r="Q98" s="47">
        <v>3.09561675</v>
      </c>
      <c r="R98" s="42">
        <f t="shared" si="106"/>
        <v>82.617147729999999</v>
      </c>
      <c r="S98" s="40">
        <f t="shared" si="107"/>
        <v>-0.54630777000000208</v>
      </c>
      <c r="T98" s="43">
        <f t="shared" si="83"/>
        <v>-2.8163736514976757E-2</v>
      </c>
      <c r="U98" s="40">
        <f t="shared" si="108"/>
        <v>0</v>
      </c>
      <c r="V98" s="43">
        <v>0</v>
      </c>
      <c r="W98" s="40">
        <f t="shared" si="109"/>
        <v>0</v>
      </c>
      <c r="X98" s="43">
        <v>0</v>
      </c>
      <c r="Y98" s="40">
        <f t="shared" si="110"/>
        <v>-0.5141645133333359</v>
      </c>
      <c r="Z98" s="43">
        <f t="shared" si="87"/>
        <v>-3.1602386770576342E-2</v>
      </c>
      <c r="AA98" s="40">
        <f t="shared" si="111"/>
        <v>-3.2143256666665732E-2</v>
      </c>
      <c r="AB98" s="43">
        <f t="shared" si="89"/>
        <v>-1.0276765671967789E-2</v>
      </c>
      <c r="AC98" s="33" t="s">
        <v>34</v>
      </c>
    </row>
    <row r="99" spans="1:29" ht="31.5" outlineLevel="1" x14ac:dyDescent="0.25">
      <c r="A99" s="35" t="s">
        <v>177</v>
      </c>
      <c r="B99" s="49" t="s">
        <v>192</v>
      </c>
      <c r="C99" s="38" t="s">
        <v>193</v>
      </c>
      <c r="D99" s="40">
        <v>171.75359999999998</v>
      </c>
      <c r="E99" s="37" t="s">
        <v>34</v>
      </c>
      <c r="F99" s="39">
        <v>0</v>
      </c>
      <c r="G99" s="40">
        <f t="shared" si="104"/>
        <v>171.75359999999998</v>
      </c>
      <c r="H99" s="41">
        <v>31.269101880000001</v>
      </c>
      <c r="I99" s="41">
        <v>0</v>
      </c>
      <c r="J99" s="41">
        <v>0</v>
      </c>
      <c r="K99" s="41">
        <v>26.196084900000002</v>
      </c>
      <c r="L99" s="41">
        <v>5.0730169799999985</v>
      </c>
      <c r="M99" s="41">
        <f t="shared" si="105"/>
        <v>20.195947800000003</v>
      </c>
      <c r="N99" s="41">
        <v>0</v>
      </c>
      <c r="O99" s="41">
        <v>0</v>
      </c>
      <c r="P99" s="47">
        <v>16.831926380000002</v>
      </c>
      <c r="Q99" s="47">
        <v>3.3640214199999998</v>
      </c>
      <c r="R99" s="42">
        <f t="shared" si="106"/>
        <v>151.55765219999998</v>
      </c>
      <c r="S99" s="40">
        <f t="shared" si="107"/>
        <v>-11.073154079999998</v>
      </c>
      <c r="T99" s="43">
        <f t="shared" si="83"/>
        <v>-0.35412446838079759</v>
      </c>
      <c r="U99" s="40">
        <f t="shared" si="108"/>
        <v>0</v>
      </c>
      <c r="V99" s="43">
        <v>0</v>
      </c>
      <c r="W99" s="40">
        <f t="shared" si="109"/>
        <v>0</v>
      </c>
      <c r="X99" s="43">
        <v>0</v>
      </c>
      <c r="Y99" s="40">
        <f t="shared" si="110"/>
        <v>-9.3641585200000002</v>
      </c>
      <c r="Z99" s="43">
        <f t="shared" si="87"/>
        <v>-0.35746404685075667</v>
      </c>
      <c r="AA99" s="40">
        <f t="shared" si="111"/>
        <v>-1.7089955599999986</v>
      </c>
      <c r="AB99" s="43">
        <f t="shared" si="89"/>
        <v>-0.33687952686489908</v>
      </c>
      <c r="AC99" s="33" t="s">
        <v>34</v>
      </c>
    </row>
    <row r="100" spans="1:29" ht="31.5" outlineLevel="1" x14ac:dyDescent="0.25">
      <c r="A100" s="35" t="s">
        <v>177</v>
      </c>
      <c r="B100" s="49" t="s">
        <v>194</v>
      </c>
      <c r="C100" s="38" t="s">
        <v>195</v>
      </c>
      <c r="D100" s="40">
        <v>137.78731286799999</v>
      </c>
      <c r="E100" s="37" t="s">
        <v>34</v>
      </c>
      <c r="F100" s="39">
        <v>33.135772930000002</v>
      </c>
      <c r="G100" s="40">
        <f t="shared" si="104"/>
        <v>104.65153993799998</v>
      </c>
      <c r="H100" s="41">
        <v>32.506804099999997</v>
      </c>
      <c r="I100" s="41">
        <v>0</v>
      </c>
      <c r="J100" s="41">
        <v>0</v>
      </c>
      <c r="K100" s="41">
        <v>27.206161666666663</v>
      </c>
      <c r="L100" s="41">
        <v>5.3006424333333335</v>
      </c>
      <c r="M100" s="41">
        <f t="shared" si="105"/>
        <v>31.810963869999998</v>
      </c>
      <c r="N100" s="41">
        <v>0</v>
      </c>
      <c r="O100" s="41">
        <v>0</v>
      </c>
      <c r="P100" s="47">
        <v>26.63665971</v>
      </c>
      <c r="Q100" s="47">
        <v>5.1743041599999993</v>
      </c>
      <c r="R100" s="42">
        <f t="shared" si="106"/>
        <v>72.84057606799999</v>
      </c>
      <c r="S100" s="40">
        <f t="shared" si="107"/>
        <v>-0.69584022999999817</v>
      </c>
      <c r="T100" s="43">
        <f t="shared" si="83"/>
        <v>-2.14059871237849E-2</v>
      </c>
      <c r="U100" s="40">
        <f t="shared" si="108"/>
        <v>0</v>
      </c>
      <c r="V100" s="43">
        <v>0</v>
      </c>
      <c r="W100" s="40">
        <f t="shared" si="109"/>
        <v>0</v>
      </c>
      <c r="X100" s="43">
        <v>0</v>
      </c>
      <c r="Y100" s="40">
        <f t="shared" si="110"/>
        <v>-0.56950195666666303</v>
      </c>
      <c r="Z100" s="43">
        <f t="shared" si="87"/>
        <v>-2.0932829983305735E-2</v>
      </c>
      <c r="AA100" s="40">
        <f t="shared" si="111"/>
        <v>-0.12633827333333425</v>
      </c>
      <c r="AB100" s="43">
        <f t="shared" si="89"/>
        <v>-2.3834520989163541E-2</v>
      </c>
      <c r="AC100" s="33" t="s">
        <v>34</v>
      </c>
    </row>
    <row r="101" spans="1:29" ht="31.5" outlineLevel="1" x14ac:dyDescent="0.25">
      <c r="A101" s="35" t="s">
        <v>177</v>
      </c>
      <c r="B101" s="49" t="s">
        <v>196</v>
      </c>
      <c r="C101" s="38" t="s">
        <v>197</v>
      </c>
      <c r="D101" s="40">
        <v>131.079796784</v>
      </c>
      <c r="E101" s="37" t="s">
        <v>34</v>
      </c>
      <c r="F101" s="39">
        <v>115.37954157</v>
      </c>
      <c r="G101" s="40">
        <f t="shared" si="104"/>
        <v>15.700255213999995</v>
      </c>
      <c r="H101" s="41">
        <v>4.8855879800000004</v>
      </c>
      <c r="I101" s="41">
        <v>0</v>
      </c>
      <c r="J101" s="41">
        <v>0</v>
      </c>
      <c r="K101" s="41">
        <v>4.1403287999999998</v>
      </c>
      <c r="L101" s="41">
        <v>0.74525918000000058</v>
      </c>
      <c r="M101" s="41">
        <f t="shared" si="105"/>
        <v>4.8855879799999995</v>
      </c>
      <c r="N101" s="41">
        <v>0</v>
      </c>
      <c r="O101" s="41">
        <v>0</v>
      </c>
      <c r="P101" s="47">
        <v>4.1403287999999998</v>
      </c>
      <c r="Q101" s="47">
        <v>0.74525918000000002</v>
      </c>
      <c r="R101" s="42">
        <f t="shared" si="106"/>
        <v>10.814667233999995</v>
      </c>
      <c r="S101" s="40">
        <f t="shared" si="107"/>
        <v>0</v>
      </c>
      <c r="T101" s="43">
        <f t="shared" si="83"/>
        <v>0</v>
      </c>
      <c r="U101" s="40">
        <f t="shared" si="108"/>
        <v>0</v>
      </c>
      <c r="V101" s="43">
        <v>0</v>
      </c>
      <c r="W101" s="40">
        <f t="shared" si="109"/>
        <v>0</v>
      </c>
      <c r="X101" s="43">
        <v>0</v>
      </c>
      <c r="Y101" s="40">
        <f t="shared" si="110"/>
        <v>0</v>
      </c>
      <c r="Z101" s="43">
        <f t="shared" si="87"/>
        <v>0</v>
      </c>
      <c r="AA101" s="40">
        <f t="shared" si="111"/>
        <v>0</v>
      </c>
      <c r="AB101" s="43">
        <f t="shared" si="89"/>
        <v>0</v>
      </c>
      <c r="AC101" s="33" t="s">
        <v>34</v>
      </c>
    </row>
    <row r="102" spans="1:29" ht="31.5" outlineLevel="1" x14ac:dyDescent="0.25">
      <c r="A102" s="35" t="s">
        <v>177</v>
      </c>
      <c r="B102" s="49" t="s">
        <v>198</v>
      </c>
      <c r="C102" s="38" t="s">
        <v>199</v>
      </c>
      <c r="D102" s="40">
        <v>282.31409908300003</v>
      </c>
      <c r="E102" s="37" t="s">
        <v>34</v>
      </c>
      <c r="F102" s="39">
        <v>56.558273179999993</v>
      </c>
      <c r="G102" s="40">
        <f t="shared" si="104"/>
        <v>225.75582590300004</v>
      </c>
      <c r="H102" s="41">
        <v>90.897662330000003</v>
      </c>
      <c r="I102" s="41">
        <v>0</v>
      </c>
      <c r="J102" s="41">
        <v>0</v>
      </c>
      <c r="K102" s="41">
        <v>76.031377280649735</v>
      </c>
      <c r="L102" s="41">
        <v>14.866285049350267</v>
      </c>
      <c r="M102" s="41">
        <f t="shared" si="105"/>
        <v>74.723231040000002</v>
      </c>
      <c r="N102" s="41">
        <v>0</v>
      </c>
      <c r="O102" s="41">
        <v>0</v>
      </c>
      <c r="P102" s="47">
        <v>62.447709620000005</v>
      </c>
      <c r="Q102" s="47">
        <v>12.275521419999999</v>
      </c>
      <c r="R102" s="42">
        <f t="shared" si="106"/>
        <v>151.03259486300004</v>
      </c>
      <c r="S102" s="40">
        <f t="shared" si="107"/>
        <v>-16.174431290000001</v>
      </c>
      <c r="T102" s="43">
        <f t="shared" si="83"/>
        <v>-0.1779411139450367</v>
      </c>
      <c r="U102" s="40">
        <f t="shared" si="108"/>
        <v>0</v>
      </c>
      <c r="V102" s="43">
        <v>0</v>
      </c>
      <c r="W102" s="40">
        <f t="shared" si="109"/>
        <v>0</v>
      </c>
      <c r="X102" s="43">
        <v>0</v>
      </c>
      <c r="Y102" s="40">
        <f t="shared" si="110"/>
        <v>-13.583667660649731</v>
      </c>
      <c r="Z102" s="43">
        <f t="shared" si="87"/>
        <v>-0.17865870837127165</v>
      </c>
      <c r="AA102" s="40">
        <f t="shared" si="111"/>
        <v>-2.5907636293502687</v>
      </c>
      <c r="AB102" s="43">
        <f t="shared" si="89"/>
        <v>-0.17427108526104163</v>
      </c>
      <c r="AC102" s="33" t="s">
        <v>34</v>
      </c>
    </row>
    <row r="103" spans="1:29" ht="31.5" outlineLevel="1" x14ac:dyDescent="0.25">
      <c r="A103" s="35" t="s">
        <v>177</v>
      </c>
      <c r="B103" s="49" t="s">
        <v>200</v>
      </c>
      <c r="C103" s="38" t="s">
        <v>201</v>
      </c>
      <c r="D103" s="40">
        <v>151.68579255999998</v>
      </c>
      <c r="E103" s="37" t="s">
        <v>34</v>
      </c>
      <c r="F103" s="39">
        <v>148.96788605999998</v>
      </c>
      <c r="G103" s="40">
        <f t="shared" si="104"/>
        <v>2.717906499999998</v>
      </c>
      <c r="H103" s="41">
        <v>2.7179065000000002</v>
      </c>
      <c r="I103" s="41">
        <v>0</v>
      </c>
      <c r="J103" s="41">
        <v>0</v>
      </c>
      <c r="K103" s="41">
        <v>2.3033105932203393</v>
      </c>
      <c r="L103" s="41">
        <v>0.41459590677966096</v>
      </c>
      <c r="M103" s="41">
        <f t="shared" si="105"/>
        <v>2.7179064999999998</v>
      </c>
      <c r="N103" s="41">
        <v>0</v>
      </c>
      <c r="O103" s="41">
        <v>0</v>
      </c>
      <c r="P103" s="47">
        <v>2.3033105899999997</v>
      </c>
      <c r="Q103" s="47">
        <v>0.41459591000000001</v>
      </c>
      <c r="R103" s="42">
        <f t="shared" si="106"/>
        <v>0</v>
      </c>
      <c r="S103" s="40">
        <f t="shared" si="107"/>
        <v>0</v>
      </c>
      <c r="T103" s="43">
        <f t="shared" si="83"/>
        <v>0</v>
      </c>
      <c r="U103" s="40">
        <f t="shared" si="108"/>
        <v>0</v>
      </c>
      <c r="V103" s="43">
        <v>0</v>
      </c>
      <c r="W103" s="40">
        <f t="shared" si="109"/>
        <v>0</v>
      </c>
      <c r="X103" s="43">
        <v>0</v>
      </c>
      <c r="Y103" s="40">
        <f t="shared" si="110"/>
        <v>-3.2203395505803201E-9</v>
      </c>
      <c r="Z103" s="43">
        <f t="shared" si="87"/>
        <v>-1.3981351712006197E-9</v>
      </c>
      <c r="AA103" s="40">
        <f t="shared" si="111"/>
        <v>3.220339050979959E-9</v>
      </c>
      <c r="AB103" s="43">
        <f t="shared" si="89"/>
        <v>7.7674164127515712E-9</v>
      </c>
      <c r="AC103" s="33" t="s">
        <v>34</v>
      </c>
    </row>
    <row r="104" spans="1:29" ht="31.5" outlineLevel="1" x14ac:dyDescent="0.25">
      <c r="A104" s="35" t="s">
        <v>177</v>
      </c>
      <c r="B104" s="49" t="s">
        <v>202</v>
      </c>
      <c r="C104" s="38" t="s">
        <v>203</v>
      </c>
      <c r="D104" s="40">
        <v>551.9275702356</v>
      </c>
      <c r="E104" s="37" t="s">
        <v>34</v>
      </c>
      <c r="F104" s="39">
        <v>109.80777768</v>
      </c>
      <c r="G104" s="40">
        <f t="shared" si="104"/>
        <v>442.11979255559999</v>
      </c>
      <c r="H104" s="41">
        <v>82.074006190000006</v>
      </c>
      <c r="I104" s="41">
        <v>0</v>
      </c>
      <c r="J104" s="41">
        <v>0</v>
      </c>
      <c r="K104" s="41">
        <v>68.682287731638425</v>
      </c>
      <c r="L104" s="41">
        <v>13.391718458361581</v>
      </c>
      <c r="M104" s="41">
        <f t="shared" si="105"/>
        <v>76.380585989999986</v>
      </c>
      <c r="N104" s="41">
        <v>0</v>
      </c>
      <c r="O104" s="41">
        <v>0</v>
      </c>
      <c r="P104" s="47">
        <v>63.871295059999994</v>
      </c>
      <c r="Q104" s="47">
        <v>12.509290929999999</v>
      </c>
      <c r="R104" s="42">
        <f t="shared" si="106"/>
        <v>365.7392065656</v>
      </c>
      <c r="S104" s="40">
        <f t="shared" si="107"/>
        <v>-5.6934202000000198</v>
      </c>
      <c r="T104" s="43">
        <f t="shared" si="83"/>
        <v>-6.9369346816333582E-2</v>
      </c>
      <c r="U104" s="40">
        <f t="shared" si="108"/>
        <v>0</v>
      </c>
      <c r="V104" s="43">
        <v>0</v>
      </c>
      <c r="W104" s="40">
        <f t="shared" si="109"/>
        <v>0</v>
      </c>
      <c r="X104" s="43">
        <v>0</v>
      </c>
      <c r="Y104" s="40">
        <f t="shared" si="110"/>
        <v>-4.8109926716384308</v>
      </c>
      <c r="Z104" s="43">
        <f t="shared" si="87"/>
        <v>-7.0047064978912346E-2</v>
      </c>
      <c r="AA104" s="40">
        <f t="shared" si="111"/>
        <v>-0.88242752836158189</v>
      </c>
      <c r="AB104" s="43">
        <f t="shared" si="89"/>
        <v>-6.5893524502123019E-2</v>
      </c>
      <c r="AC104" s="33" t="s">
        <v>34</v>
      </c>
    </row>
    <row r="105" spans="1:29" ht="31.5" outlineLevel="1" x14ac:dyDescent="0.25">
      <c r="A105" s="35" t="s">
        <v>177</v>
      </c>
      <c r="B105" s="49" t="s">
        <v>204</v>
      </c>
      <c r="C105" s="38" t="s">
        <v>205</v>
      </c>
      <c r="D105" s="40">
        <v>76.666010002600018</v>
      </c>
      <c r="E105" s="37" t="s">
        <v>34</v>
      </c>
      <c r="F105" s="39">
        <v>26.620888900000001</v>
      </c>
      <c r="G105" s="40">
        <f t="shared" si="104"/>
        <v>50.045121102600021</v>
      </c>
      <c r="H105" s="41">
        <v>0.46465684000000002</v>
      </c>
      <c r="I105" s="41">
        <v>0</v>
      </c>
      <c r="J105" s="41">
        <v>0</v>
      </c>
      <c r="K105" s="41">
        <v>0.39377698000000005</v>
      </c>
      <c r="L105" s="41">
        <v>7.0879859999999961E-2</v>
      </c>
      <c r="M105" s="41">
        <f t="shared" si="105"/>
        <v>0.46465683999999996</v>
      </c>
      <c r="N105" s="41">
        <v>0</v>
      </c>
      <c r="O105" s="41">
        <v>0</v>
      </c>
      <c r="P105" s="47">
        <v>0.39377698</v>
      </c>
      <c r="Q105" s="47">
        <v>7.0879859999999989E-2</v>
      </c>
      <c r="R105" s="42">
        <f t="shared" si="106"/>
        <v>49.580464262600017</v>
      </c>
      <c r="S105" s="40">
        <f t="shared" si="107"/>
        <v>0</v>
      </c>
      <c r="T105" s="43">
        <f t="shared" si="83"/>
        <v>0</v>
      </c>
      <c r="U105" s="40">
        <f t="shared" si="108"/>
        <v>0</v>
      </c>
      <c r="V105" s="43">
        <v>0</v>
      </c>
      <c r="W105" s="40">
        <f t="shared" si="109"/>
        <v>0</v>
      </c>
      <c r="X105" s="43">
        <v>0</v>
      </c>
      <c r="Y105" s="40">
        <f t="shared" si="110"/>
        <v>0</v>
      </c>
      <c r="Z105" s="43">
        <f t="shared" si="87"/>
        <v>0</v>
      </c>
      <c r="AA105" s="40">
        <f t="shared" si="111"/>
        <v>0</v>
      </c>
      <c r="AB105" s="43">
        <f t="shared" si="89"/>
        <v>0</v>
      </c>
      <c r="AC105" s="33" t="s">
        <v>34</v>
      </c>
    </row>
    <row r="106" spans="1:29" ht="31.5" outlineLevel="1" x14ac:dyDescent="0.25">
      <c r="A106" s="35" t="s">
        <v>177</v>
      </c>
      <c r="B106" s="36" t="s">
        <v>206</v>
      </c>
      <c r="C106" s="37" t="s">
        <v>207</v>
      </c>
      <c r="D106" s="40">
        <v>130.80982703219999</v>
      </c>
      <c r="E106" s="37" t="s">
        <v>34</v>
      </c>
      <c r="F106" s="39">
        <v>8.5755643400000015</v>
      </c>
      <c r="G106" s="40">
        <f t="shared" si="104"/>
        <v>122.23426269219999</v>
      </c>
      <c r="H106" s="41">
        <v>0.22263711999999999</v>
      </c>
      <c r="I106" s="41">
        <v>0</v>
      </c>
      <c r="J106" s="41">
        <v>0</v>
      </c>
      <c r="K106" s="41">
        <v>0.18867552000000001</v>
      </c>
      <c r="L106" s="41">
        <v>3.3961599999999981E-2</v>
      </c>
      <c r="M106" s="41">
        <f t="shared" si="105"/>
        <v>0.22263712000000002</v>
      </c>
      <c r="N106" s="41">
        <v>0</v>
      </c>
      <c r="O106" s="41">
        <v>0</v>
      </c>
      <c r="P106" s="47">
        <v>0.18867552000000001</v>
      </c>
      <c r="Q106" s="47">
        <v>3.3961600000000002E-2</v>
      </c>
      <c r="R106" s="42">
        <f t="shared" si="106"/>
        <v>122.01162557219999</v>
      </c>
      <c r="S106" s="40">
        <f t="shared" si="107"/>
        <v>0</v>
      </c>
      <c r="T106" s="43">
        <f t="shared" si="83"/>
        <v>0</v>
      </c>
      <c r="U106" s="40">
        <f t="shared" si="108"/>
        <v>0</v>
      </c>
      <c r="V106" s="43">
        <v>0</v>
      </c>
      <c r="W106" s="40">
        <f t="shared" si="109"/>
        <v>0</v>
      </c>
      <c r="X106" s="43">
        <v>0</v>
      </c>
      <c r="Y106" s="40">
        <f t="shared" si="110"/>
        <v>0</v>
      </c>
      <c r="Z106" s="43">
        <f t="shared" si="87"/>
        <v>0</v>
      </c>
      <c r="AA106" s="40">
        <f t="shared" si="111"/>
        <v>0</v>
      </c>
      <c r="AB106" s="43">
        <f t="shared" si="89"/>
        <v>0</v>
      </c>
      <c r="AC106" s="33" t="s">
        <v>34</v>
      </c>
    </row>
    <row r="107" spans="1:29" ht="47.25" outlineLevel="1" x14ac:dyDescent="0.25">
      <c r="A107" s="26" t="s">
        <v>208</v>
      </c>
      <c r="B107" s="34" t="s">
        <v>209</v>
      </c>
      <c r="C107" s="28" t="s">
        <v>33</v>
      </c>
      <c r="D107" s="28">
        <f>SUM(D108:D122)</f>
        <v>2369.6942753493831</v>
      </c>
      <c r="E107" s="29" t="s">
        <v>34</v>
      </c>
      <c r="F107" s="30">
        <f t="shared" ref="F107" si="112">SUM(F108:F122)</f>
        <v>457.52789968000002</v>
      </c>
      <c r="G107" s="28">
        <f>SUM(G108:G122)</f>
        <v>1912.1663756693824</v>
      </c>
      <c r="H107" s="31">
        <f t="shared" ref="H107:AA107" si="113">SUM(H108:H122)</f>
        <v>200.34967621999999</v>
      </c>
      <c r="I107" s="31">
        <f t="shared" si="113"/>
        <v>0</v>
      </c>
      <c r="J107" s="31">
        <f t="shared" si="113"/>
        <v>0</v>
      </c>
      <c r="K107" s="31">
        <f t="shared" si="113"/>
        <v>167.89152026333335</v>
      </c>
      <c r="L107" s="31">
        <f t="shared" si="113"/>
        <v>32.458155956666658</v>
      </c>
      <c r="M107" s="31">
        <f t="shared" si="113"/>
        <v>198.31315502000001</v>
      </c>
      <c r="N107" s="31">
        <f t="shared" si="113"/>
        <v>0</v>
      </c>
      <c r="O107" s="31">
        <f t="shared" si="113"/>
        <v>0</v>
      </c>
      <c r="P107" s="31">
        <f t="shared" si="113"/>
        <v>101.84139525000001</v>
      </c>
      <c r="Q107" s="31">
        <f t="shared" si="113"/>
        <v>96.471759769999977</v>
      </c>
      <c r="R107" s="31">
        <f t="shared" si="113"/>
        <v>1791.9732206493829</v>
      </c>
      <c r="S107" s="31">
        <f t="shared" si="113"/>
        <v>-80.156521199999986</v>
      </c>
      <c r="T107" s="32">
        <f>S107/H107</f>
        <v>-0.40008310825509746</v>
      </c>
      <c r="U107" s="31">
        <f t="shared" si="113"/>
        <v>0</v>
      </c>
      <c r="V107" s="32">
        <v>0</v>
      </c>
      <c r="W107" s="31">
        <f t="shared" si="113"/>
        <v>0</v>
      </c>
      <c r="X107" s="32">
        <v>0</v>
      </c>
      <c r="Y107" s="31">
        <f t="shared" si="113"/>
        <v>-66.683929333333339</v>
      </c>
      <c r="Z107" s="32">
        <f>Y107/K107</f>
        <v>-0.39718461795295784</v>
      </c>
      <c r="AA107" s="31">
        <f t="shared" si="113"/>
        <v>-13.472591866666653</v>
      </c>
      <c r="AB107" s="32">
        <f>AA107/L107</f>
        <v>-0.41507570191767118</v>
      </c>
      <c r="AC107" s="33" t="s">
        <v>34</v>
      </c>
    </row>
    <row r="108" spans="1:29" ht="63" outlineLevel="1" x14ac:dyDescent="0.25">
      <c r="A108" s="35" t="s">
        <v>208</v>
      </c>
      <c r="B108" s="49" t="s">
        <v>210</v>
      </c>
      <c r="C108" s="37" t="s">
        <v>211</v>
      </c>
      <c r="D108" s="40">
        <v>293.55357750220003</v>
      </c>
      <c r="E108" s="37" t="s">
        <v>34</v>
      </c>
      <c r="F108" s="39">
        <v>75.275512390000003</v>
      </c>
      <c r="G108" s="40">
        <f t="shared" si="104"/>
        <v>218.27806511220001</v>
      </c>
      <c r="H108" s="41">
        <v>1.08243384</v>
      </c>
      <c r="I108" s="41">
        <v>0</v>
      </c>
      <c r="J108" s="41">
        <v>0</v>
      </c>
      <c r="K108" s="41">
        <v>1.08243384</v>
      </c>
      <c r="L108" s="41">
        <v>0</v>
      </c>
      <c r="M108" s="41">
        <f t="shared" ref="M108:M117" si="114">N108+O108+P108+Q108</f>
        <v>1.08243384</v>
      </c>
      <c r="N108" s="41">
        <v>0</v>
      </c>
      <c r="O108" s="41">
        <v>0</v>
      </c>
      <c r="P108" s="41">
        <v>1.08243384</v>
      </c>
      <c r="Q108" s="41">
        <v>0</v>
      </c>
      <c r="R108" s="42">
        <f t="shared" ref="R108:R122" si="115">G108-M108</f>
        <v>217.19563127220002</v>
      </c>
      <c r="S108" s="40">
        <f t="shared" ref="S108:S122" si="116">M108-H108</f>
        <v>0</v>
      </c>
      <c r="T108" s="43">
        <f t="shared" ref="T108:T126" si="117">S108/H108</f>
        <v>0</v>
      </c>
      <c r="U108" s="40">
        <f t="shared" ref="U108:U122" si="118">N108-I108</f>
        <v>0</v>
      </c>
      <c r="V108" s="43">
        <v>0</v>
      </c>
      <c r="W108" s="40">
        <f t="shared" ref="W108:W122" si="119">O108-J108</f>
        <v>0</v>
      </c>
      <c r="X108" s="43">
        <v>0</v>
      </c>
      <c r="Y108" s="40">
        <f t="shared" ref="Y108:Y122" si="120">P108-K108</f>
        <v>0</v>
      </c>
      <c r="Z108" s="43">
        <f t="shared" ref="Z108:Z122" si="121">Y108/K108</f>
        <v>0</v>
      </c>
      <c r="AA108" s="40">
        <f t="shared" ref="AA108:AA122" si="122">Q108-L108</f>
        <v>0</v>
      </c>
      <c r="AB108" s="43" t="e">
        <f t="shared" ref="AB108:AB126" si="123">AA108/L108</f>
        <v>#DIV/0!</v>
      </c>
      <c r="AC108" s="33" t="s">
        <v>34</v>
      </c>
    </row>
    <row r="109" spans="1:29" ht="47.25" outlineLevel="1" x14ac:dyDescent="0.25">
      <c r="A109" s="35" t="s">
        <v>208</v>
      </c>
      <c r="B109" s="49" t="s">
        <v>212</v>
      </c>
      <c r="C109" s="38" t="s">
        <v>213</v>
      </c>
      <c r="D109" s="40">
        <v>5.3232714000000003</v>
      </c>
      <c r="E109" s="37" t="s">
        <v>34</v>
      </c>
      <c r="F109" s="39">
        <v>5.0160969900000003</v>
      </c>
      <c r="G109" s="40">
        <f t="shared" si="104"/>
        <v>0.30717441000000001</v>
      </c>
      <c r="H109" s="41">
        <v>0.30717441000000001</v>
      </c>
      <c r="I109" s="41">
        <v>0</v>
      </c>
      <c r="J109" s="41">
        <v>0</v>
      </c>
      <c r="K109" s="41">
        <v>0.26158926000000005</v>
      </c>
      <c r="L109" s="41">
        <v>4.5585149999999963E-2</v>
      </c>
      <c r="M109" s="41">
        <f t="shared" si="114"/>
        <v>0.30717441000000001</v>
      </c>
      <c r="N109" s="41">
        <v>0</v>
      </c>
      <c r="O109" s="41">
        <v>0</v>
      </c>
      <c r="P109" s="41">
        <v>0.26158925999999999</v>
      </c>
      <c r="Q109" s="41">
        <v>4.5585150000000005E-2</v>
      </c>
      <c r="R109" s="42">
        <f t="shared" si="115"/>
        <v>0</v>
      </c>
      <c r="S109" s="40">
        <f t="shared" si="116"/>
        <v>0</v>
      </c>
      <c r="T109" s="43">
        <f t="shared" si="117"/>
        <v>0</v>
      </c>
      <c r="U109" s="40">
        <f t="shared" si="118"/>
        <v>0</v>
      </c>
      <c r="V109" s="43">
        <v>0</v>
      </c>
      <c r="W109" s="40">
        <f t="shared" si="119"/>
        <v>0</v>
      </c>
      <c r="X109" s="43">
        <v>0</v>
      </c>
      <c r="Y109" s="40">
        <f t="shared" si="120"/>
        <v>0</v>
      </c>
      <c r="Z109" s="43">
        <f t="shared" si="121"/>
        <v>0</v>
      </c>
      <c r="AA109" s="40">
        <f t="shared" si="122"/>
        <v>0</v>
      </c>
      <c r="AB109" s="43">
        <f t="shared" si="123"/>
        <v>0</v>
      </c>
      <c r="AC109" s="33" t="s">
        <v>34</v>
      </c>
    </row>
    <row r="110" spans="1:29" ht="31.5" outlineLevel="1" x14ac:dyDescent="0.25">
      <c r="A110" s="35" t="s">
        <v>208</v>
      </c>
      <c r="B110" s="49" t="s">
        <v>214</v>
      </c>
      <c r="C110" s="38" t="s">
        <v>215</v>
      </c>
      <c r="D110" s="40">
        <v>5.4097337799999998</v>
      </c>
      <c r="E110" s="37" t="s">
        <v>34</v>
      </c>
      <c r="F110" s="39">
        <v>4.8581504299999994</v>
      </c>
      <c r="G110" s="40">
        <f t="shared" si="104"/>
        <v>0.55158335000000047</v>
      </c>
      <c r="H110" s="41">
        <v>0.55158335000000003</v>
      </c>
      <c r="I110" s="41">
        <v>0</v>
      </c>
      <c r="J110" s="41">
        <v>0</v>
      </c>
      <c r="K110" s="41">
        <v>0.47015845000000001</v>
      </c>
      <c r="L110" s="41">
        <v>8.1424900000000022E-2</v>
      </c>
      <c r="M110" s="41">
        <f t="shared" si="114"/>
        <v>0.55158335000000003</v>
      </c>
      <c r="N110" s="41">
        <v>0</v>
      </c>
      <c r="O110" s="41">
        <v>0</v>
      </c>
      <c r="P110" s="41">
        <v>0.47015845000000001</v>
      </c>
      <c r="Q110" s="41">
        <v>8.1424899999999995E-2</v>
      </c>
      <c r="R110" s="42">
        <f t="shared" si="115"/>
        <v>0</v>
      </c>
      <c r="S110" s="40">
        <f t="shared" si="116"/>
        <v>0</v>
      </c>
      <c r="T110" s="43">
        <f t="shared" si="117"/>
        <v>0</v>
      </c>
      <c r="U110" s="40">
        <f t="shared" si="118"/>
        <v>0</v>
      </c>
      <c r="V110" s="43">
        <v>0</v>
      </c>
      <c r="W110" s="40">
        <f t="shared" si="119"/>
        <v>0</v>
      </c>
      <c r="X110" s="43">
        <v>0</v>
      </c>
      <c r="Y110" s="40">
        <f t="shared" si="120"/>
        <v>0</v>
      </c>
      <c r="Z110" s="43">
        <f t="shared" si="121"/>
        <v>0</v>
      </c>
      <c r="AA110" s="40">
        <f t="shared" si="122"/>
        <v>0</v>
      </c>
      <c r="AB110" s="43">
        <f t="shared" si="123"/>
        <v>0</v>
      </c>
      <c r="AC110" s="33" t="s">
        <v>34</v>
      </c>
    </row>
    <row r="111" spans="1:29" ht="31.5" outlineLevel="1" x14ac:dyDescent="0.25">
      <c r="A111" s="35" t="s">
        <v>208</v>
      </c>
      <c r="B111" s="49" t="s">
        <v>216</v>
      </c>
      <c r="C111" s="38" t="s">
        <v>217</v>
      </c>
      <c r="D111" s="40">
        <v>216.90407048199998</v>
      </c>
      <c r="E111" s="37" t="s">
        <v>34</v>
      </c>
      <c r="F111" s="39">
        <v>180.38092537</v>
      </c>
      <c r="G111" s="40">
        <f t="shared" si="104"/>
        <v>36.52314511199998</v>
      </c>
      <c r="H111" s="41">
        <v>20.430682000000001</v>
      </c>
      <c r="I111" s="41">
        <v>0</v>
      </c>
      <c r="J111" s="41">
        <v>0</v>
      </c>
      <c r="K111" s="41">
        <v>17.026568333333337</v>
      </c>
      <c r="L111" s="41">
        <v>3.4041136666666638</v>
      </c>
      <c r="M111" s="41">
        <f t="shared" si="114"/>
        <v>17.541064949999999</v>
      </c>
      <c r="N111" s="41">
        <v>0</v>
      </c>
      <c r="O111" s="41">
        <v>0</v>
      </c>
      <c r="P111" s="41">
        <v>14.623712229999999</v>
      </c>
      <c r="Q111" s="41">
        <v>2.9173527200000002</v>
      </c>
      <c r="R111" s="42">
        <f t="shared" si="115"/>
        <v>18.982080161999981</v>
      </c>
      <c r="S111" s="40">
        <f t="shared" si="116"/>
        <v>-2.8896170500000018</v>
      </c>
      <c r="T111" s="43">
        <f t="shared" si="117"/>
        <v>-0.14143517333391031</v>
      </c>
      <c r="U111" s="40">
        <f t="shared" si="118"/>
        <v>0</v>
      </c>
      <c r="V111" s="43">
        <v>0</v>
      </c>
      <c r="W111" s="40">
        <f t="shared" si="119"/>
        <v>0</v>
      </c>
      <c r="X111" s="43">
        <v>0</v>
      </c>
      <c r="Y111" s="40">
        <f t="shared" si="120"/>
        <v>-2.4028561033333382</v>
      </c>
      <c r="Z111" s="43">
        <f t="shared" si="121"/>
        <v>-0.14112392211348937</v>
      </c>
      <c r="AA111" s="40">
        <f t="shared" si="122"/>
        <v>-0.48676094666666359</v>
      </c>
      <c r="AB111" s="43">
        <f t="shared" si="123"/>
        <v>-0.14299197803911876</v>
      </c>
      <c r="AC111" s="33" t="s">
        <v>34</v>
      </c>
    </row>
    <row r="112" spans="1:29" ht="63" outlineLevel="1" x14ac:dyDescent="0.25">
      <c r="A112" s="35" t="s">
        <v>208</v>
      </c>
      <c r="B112" s="49" t="s">
        <v>218</v>
      </c>
      <c r="C112" s="37" t="s">
        <v>219</v>
      </c>
      <c r="D112" s="40">
        <v>392.27368778248439</v>
      </c>
      <c r="E112" s="37" t="s">
        <v>34</v>
      </c>
      <c r="F112" s="39">
        <v>54.558237470000002</v>
      </c>
      <c r="G112" s="40">
        <f t="shared" si="104"/>
        <v>337.71545031248439</v>
      </c>
      <c r="H112" s="41">
        <v>0.9730088899999999</v>
      </c>
      <c r="I112" s="41">
        <v>0</v>
      </c>
      <c r="J112" s="41">
        <v>0</v>
      </c>
      <c r="K112" s="41">
        <v>0.83198438999999991</v>
      </c>
      <c r="L112" s="41">
        <v>0.1410245</v>
      </c>
      <c r="M112" s="41">
        <f t="shared" si="114"/>
        <v>0.9730088899999999</v>
      </c>
      <c r="N112" s="41">
        <v>0</v>
      </c>
      <c r="O112" s="41">
        <v>0</v>
      </c>
      <c r="P112" s="41">
        <v>0.83198438999999991</v>
      </c>
      <c r="Q112" s="41">
        <v>0.1410245</v>
      </c>
      <c r="R112" s="42">
        <f t="shared" si="115"/>
        <v>336.74244142248438</v>
      </c>
      <c r="S112" s="40">
        <f t="shared" si="116"/>
        <v>0</v>
      </c>
      <c r="T112" s="43">
        <f t="shared" si="117"/>
        <v>0</v>
      </c>
      <c r="U112" s="40">
        <f t="shared" si="118"/>
        <v>0</v>
      </c>
      <c r="V112" s="43">
        <v>0</v>
      </c>
      <c r="W112" s="40">
        <f t="shared" si="119"/>
        <v>0</v>
      </c>
      <c r="X112" s="43">
        <v>0</v>
      </c>
      <c r="Y112" s="40">
        <f t="shared" si="120"/>
        <v>0</v>
      </c>
      <c r="Z112" s="43">
        <f t="shared" si="121"/>
        <v>0</v>
      </c>
      <c r="AA112" s="40">
        <f t="shared" si="122"/>
        <v>0</v>
      </c>
      <c r="AB112" s="43">
        <f t="shared" si="123"/>
        <v>0</v>
      </c>
      <c r="AC112" s="33" t="s">
        <v>34</v>
      </c>
    </row>
    <row r="113" spans="1:29" ht="47.25" outlineLevel="1" x14ac:dyDescent="0.25">
      <c r="A113" s="35" t="s">
        <v>208</v>
      </c>
      <c r="B113" s="63" t="s">
        <v>220</v>
      </c>
      <c r="C113" s="37" t="s">
        <v>221</v>
      </c>
      <c r="D113" s="40">
        <v>155.52326661199999</v>
      </c>
      <c r="E113" s="37" t="s">
        <v>34</v>
      </c>
      <c r="F113" s="39">
        <v>35.58200011000001</v>
      </c>
      <c r="G113" s="40">
        <f t="shared" si="104"/>
        <v>119.94126650199998</v>
      </c>
      <c r="H113" s="41">
        <v>30.210941259999998</v>
      </c>
      <c r="I113" s="41">
        <v>0</v>
      </c>
      <c r="J113" s="41">
        <v>0</v>
      </c>
      <c r="K113" s="41">
        <v>25.23498908844633</v>
      </c>
      <c r="L113" s="41">
        <v>4.9759521715536685</v>
      </c>
      <c r="M113" s="41">
        <f t="shared" si="114"/>
        <v>28.58233912</v>
      </c>
      <c r="N113" s="41">
        <v>0</v>
      </c>
      <c r="O113" s="41">
        <v>0</v>
      </c>
      <c r="P113" s="41">
        <v>24.00207593</v>
      </c>
      <c r="Q113" s="41">
        <v>4.5802631900000002</v>
      </c>
      <c r="R113" s="42">
        <f t="shared" si="115"/>
        <v>91.358927381999976</v>
      </c>
      <c r="S113" s="40">
        <f t="shared" si="116"/>
        <v>-1.6286021399999981</v>
      </c>
      <c r="T113" s="43">
        <f t="shared" si="117"/>
        <v>-5.3907692778718749E-2</v>
      </c>
      <c r="U113" s="40">
        <f t="shared" si="118"/>
        <v>0</v>
      </c>
      <c r="V113" s="43">
        <v>0</v>
      </c>
      <c r="W113" s="40">
        <f t="shared" si="119"/>
        <v>0</v>
      </c>
      <c r="X113" s="43">
        <v>0</v>
      </c>
      <c r="Y113" s="40">
        <f t="shared" si="120"/>
        <v>-1.2329131584463298</v>
      </c>
      <c r="Z113" s="43">
        <f t="shared" si="121"/>
        <v>-4.8857289144254502E-2</v>
      </c>
      <c r="AA113" s="40">
        <f t="shared" si="122"/>
        <v>-0.39568898155366838</v>
      </c>
      <c r="AB113" s="43">
        <f t="shared" si="123"/>
        <v>-7.9520254196920923E-2</v>
      </c>
      <c r="AC113" s="33" t="s">
        <v>34</v>
      </c>
    </row>
    <row r="114" spans="1:29" ht="47.25" outlineLevel="1" x14ac:dyDescent="0.25">
      <c r="A114" s="35" t="s">
        <v>208</v>
      </c>
      <c r="B114" s="49" t="s">
        <v>222</v>
      </c>
      <c r="C114" s="37" t="s">
        <v>223</v>
      </c>
      <c r="D114" s="40">
        <v>227.29016688600001</v>
      </c>
      <c r="E114" s="37" t="s">
        <v>34</v>
      </c>
      <c r="F114" s="39">
        <v>16.759785709999999</v>
      </c>
      <c r="G114" s="40">
        <f t="shared" si="104"/>
        <v>210.53038117600002</v>
      </c>
      <c r="H114" s="41">
        <v>5.6050721800000005</v>
      </c>
      <c r="I114" s="41">
        <v>0</v>
      </c>
      <c r="J114" s="41">
        <v>0</v>
      </c>
      <c r="K114" s="41">
        <v>4.6800601500000001</v>
      </c>
      <c r="L114" s="41">
        <v>0.92501203000000043</v>
      </c>
      <c r="M114" s="41">
        <f t="shared" si="114"/>
        <v>3.2677801100000003</v>
      </c>
      <c r="N114" s="41">
        <v>0</v>
      </c>
      <c r="O114" s="41">
        <v>0</v>
      </c>
      <c r="P114" s="41">
        <v>2.7500833900000003</v>
      </c>
      <c r="Q114" s="41">
        <v>0.51769672</v>
      </c>
      <c r="R114" s="42">
        <f t="shared" si="115"/>
        <v>207.26260106600003</v>
      </c>
      <c r="S114" s="40">
        <f t="shared" si="116"/>
        <v>-2.3372920700000002</v>
      </c>
      <c r="T114" s="43">
        <f t="shared" si="117"/>
        <v>-0.41699589138921667</v>
      </c>
      <c r="U114" s="40">
        <f t="shared" si="118"/>
        <v>0</v>
      </c>
      <c r="V114" s="43">
        <v>0</v>
      </c>
      <c r="W114" s="40">
        <f t="shared" si="119"/>
        <v>0</v>
      </c>
      <c r="X114" s="43">
        <v>0</v>
      </c>
      <c r="Y114" s="40">
        <f t="shared" si="120"/>
        <v>-1.9299767599999997</v>
      </c>
      <c r="Z114" s="43">
        <f t="shared" si="121"/>
        <v>-0.41238289640358566</v>
      </c>
      <c r="AA114" s="40">
        <f t="shared" si="122"/>
        <v>-0.40731531000000043</v>
      </c>
      <c r="AB114" s="43">
        <f t="shared" si="123"/>
        <v>-0.44033514893854975</v>
      </c>
      <c r="AC114" s="33" t="s">
        <v>34</v>
      </c>
    </row>
    <row r="115" spans="1:29" ht="47.25" outlineLevel="1" x14ac:dyDescent="0.25">
      <c r="A115" s="35" t="s">
        <v>208</v>
      </c>
      <c r="B115" s="49" t="s">
        <v>224</v>
      </c>
      <c r="C115" s="37" t="s">
        <v>225</v>
      </c>
      <c r="D115" s="40">
        <v>143.73239126800001</v>
      </c>
      <c r="E115" s="37" t="s">
        <v>34</v>
      </c>
      <c r="F115" s="39">
        <v>23.882294649999999</v>
      </c>
      <c r="G115" s="40">
        <f t="shared" si="104"/>
        <v>119.85009661800001</v>
      </c>
      <c r="H115" s="41">
        <v>18.323180670000003</v>
      </c>
      <c r="I115" s="41">
        <v>0</v>
      </c>
      <c r="J115" s="41">
        <v>0</v>
      </c>
      <c r="K115" s="41">
        <v>15.308074014124294</v>
      </c>
      <c r="L115" s="41">
        <v>3.0151066558757087</v>
      </c>
      <c r="M115" s="41">
        <f t="shared" si="114"/>
        <v>7.4522773699999991</v>
      </c>
      <c r="N115" s="41">
        <v>0</v>
      </c>
      <c r="O115" s="41">
        <v>0</v>
      </c>
      <c r="P115" s="41">
        <v>6.2537012599999997</v>
      </c>
      <c r="Q115" s="41">
        <v>1.1985761099999999</v>
      </c>
      <c r="R115" s="42">
        <f t="shared" si="115"/>
        <v>112.397819248</v>
      </c>
      <c r="S115" s="40">
        <f t="shared" si="116"/>
        <v>-10.870903300000004</v>
      </c>
      <c r="T115" s="43">
        <f t="shared" si="117"/>
        <v>-0.59328691321581573</v>
      </c>
      <c r="U115" s="40">
        <f t="shared" si="118"/>
        <v>0</v>
      </c>
      <c r="V115" s="43">
        <v>0</v>
      </c>
      <c r="W115" s="40">
        <f t="shared" si="119"/>
        <v>0</v>
      </c>
      <c r="X115" s="43">
        <v>0</v>
      </c>
      <c r="Y115" s="40">
        <f t="shared" si="120"/>
        <v>-9.0543727541242944</v>
      </c>
      <c r="Z115" s="43">
        <f t="shared" si="121"/>
        <v>-0.5914769386253359</v>
      </c>
      <c r="AA115" s="40">
        <f t="shared" si="122"/>
        <v>-1.8165305458757088</v>
      </c>
      <c r="AB115" s="43">
        <f t="shared" si="123"/>
        <v>-0.60247638083904365</v>
      </c>
      <c r="AC115" s="33" t="s">
        <v>34</v>
      </c>
    </row>
    <row r="116" spans="1:29" ht="47.25" outlineLevel="1" x14ac:dyDescent="0.25">
      <c r="A116" s="35" t="s">
        <v>208</v>
      </c>
      <c r="B116" s="49" t="s">
        <v>226</v>
      </c>
      <c r="C116" s="38" t="s">
        <v>227</v>
      </c>
      <c r="D116" s="40">
        <v>398.14979580677954</v>
      </c>
      <c r="E116" s="37" t="s">
        <v>34</v>
      </c>
      <c r="F116" s="39">
        <v>26.817359</v>
      </c>
      <c r="G116" s="40">
        <f t="shared" si="104"/>
        <v>371.33243680677953</v>
      </c>
      <c r="H116" s="41">
        <v>34.305999999999997</v>
      </c>
      <c r="I116" s="41">
        <v>0</v>
      </c>
      <c r="J116" s="41">
        <v>0</v>
      </c>
      <c r="K116" s="41">
        <v>28.635000000000002</v>
      </c>
      <c r="L116" s="41">
        <v>5.6709999999999958</v>
      </c>
      <c r="M116" s="41">
        <f t="shared" si="114"/>
        <v>11.839103160000001</v>
      </c>
      <c r="N116" s="41">
        <v>0</v>
      </c>
      <c r="O116" s="41">
        <v>0</v>
      </c>
      <c r="P116" s="41">
        <v>10.03558394</v>
      </c>
      <c r="Q116" s="41">
        <v>1.8035192200000001</v>
      </c>
      <c r="R116" s="42">
        <f t="shared" si="115"/>
        <v>359.49333364677955</v>
      </c>
      <c r="S116" s="40">
        <f t="shared" si="116"/>
        <v>-22.466896839999997</v>
      </c>
      <c r="T116" s="43">
        <f t="shared" si="117"/>
        <v>-0.65489701043549231</v>
      </c>
      <c r="U116" s="40">
        <f t="shared" si="118"/>
        <v>0</v>
      </c>
      <c r="V116" s="43">
        <v>0</v>
      </c>
      <c r="W116" s="40">
        <f t="shared" si="119"/>
        <v>0</v>
      </c>
      <c r="X116" s="43">
        <v>0</v>
      </c>
      <c r="Y116" s="40">
        <f t="shared" si="120"/>
        <v>-18.599416060000003</v>
      </c>
      <c r="Z116" s="43">
        <f t="shared" si="121"/>
        <v>-0.64953434817530997</v>
      </c>
      <c r="AA116" s="40">
        <f t="shared" si="122"/>
        <v>-3.8674807799999957</v>
      </c>
      <c r="AB116" s="43">
        <f t="shared" si="123"/>
        <v>-0.68197509786633725</v>
      </c>
      <c r="AC116" s="33" t="s">
        <v>34</v>
      </c>
    </row>
    <row r="117" spans="1:29" ht="47.25" outlineLevel="1" x14ac:dyDescent="0.25">
      <c r="A117" s="35" t="s">
        <v>208</v>
      </c>
      <c r="B117" s="49" t="s">
        <v>228</v>
      </c>
      <c r="C117" s="38" t="s">
        <v>229</v>
      </c>
      <c r="D117" s="40">
        <v>29.939999999999998</v>
      </c>
      <c r="E117" s="37" t="s">
        <v>34</v>
      </c>
      <c r="F117" s="39">
        <v>0</v>
      </c>
      <c r="G117" s="40">
        <f t="shared" si="104"/>
        <v>29.939999999999998</v>
      </c>
      <c r="H117" s="41">
        <v>2.88</v>
      </c>
      <c r="I117" s="41">
        <v>0</v>
      </c>
      <c r="J117" s="41">
        <v>0</v>
      </c>
      <c r="K117" s="41">
        <v>2.4</v>
      </c>
      <c r="L117" s="41">
        <v>0.48</v>
      </c>
      <c r="M117" s="41">
        <f t="shared" si="114"/>
        <v>2.6579514</v>
      </c>
      <c r="N117" s="41">
        <v>0</v>
      </c>
      <c r="O117" s="41">
        <v>0</v>
      </c>
      <c r="P117" s="41">
        <v>2.2149595</v>
      </c>
      <c r="Q117" s="41">
        <v>0.44299189999999999</v>
      </c>
      <c r="R117" s="42">
        <f t="shared" si="115"/>
        <v>27.282048599999996</v>
      </c>
      <c r="S117" s="40">
        <f t="shared" si="116"/>
        <v>-0.22204859999999993</v>
      </c>
      <c r="T117" s="43">
        <f t="shared" si="117"/>
        <v>-7.7100208333333309E-2</v>
      </c>
      <c r="U117" s="40">
        <f t="shared" si="118"/>
        <v>0</v>
      </c>
      <c r="V117" s="43">
        <v>0</v>
      </c>
      <c r="W117" s="40">
        <f t="shared" si="119"/>
        <v>0</v>
      </c>
      <c r="X117" s="43">
        <v>0</v>
      </c>
      <c r="Y117" s="40">
        <f t="shared" si="120"/>
        <v>-0.18504049999999994</v>
      </c>
      <c r="Z117" s="43">
        <f t="shared" si="121"/>
        <v>-7.7100208333333309E-2</v>
      </c>
      <c r="AA117" s="40">
        <f t="shared" si="122"/>
        <v>-3.7008099999999988E-2</v>
      </c>
      <c r="AB117" s="43">
        <f t="shared" si="123"/>
        <v>-7.7100208333333309E-2</v>
      </c>
      <c r="AC117" s="33" t="s">
        <v>34</v>
      </c>
    </row>
    <row r="118" spans="1:29" ht="47.25" outlineLevel="1" x14ac:dyDescent="0.25">
      <c r="A118" s="35" t="s">
        <v>208</v>
      </c>
      <c r="B118" s="49" t="s">
        <v>230</v>
      </c>
      <c r="C118" s="38" t="s">
        <v>231</v>
      </c>
      <c r="D118" s="40" t="s">
        <v>34</v>
      </c>
      <c r="E118" s="37" t="s">
        <v>34</v>
      </c>
      <c r="F118" s="39" t="s">
        <v>34</v>
      </c>
      <c r="G118" s="39" t="s">
        <v>34</v>
      </c>
      <c r="H118" s="41" t="s">
        <v>34</v>
      </c>
      <c r="I118" s="41" t="s">
        <v>34</v>
      </c>
      <c r="J118" s="41" t="s">
        <v>34</v>
      </c>
      <c r="K118" s="41" t="s">
        <v>34</v>
      </c>
      <c r="L118" s="41" t="s">
        <v>34</v>
      </c>
      <c r="M118" s="41">
        <f>N118+O118+P118+Q118</f>
        <v>78.11999999999999</v>
      </c>
      <c r="N118" s="41">
        <v>0</v>
      </c>
      <c r="O118" s="41">
        <v>0</v>
      </c>
      <c r="P118" s="41">
        <v>0.63380431999999998</v>
      </c>
      <c r="Q118" s="41">
        <v>77.486195679999994</v>
      </c>
      <c r="R118" s="42" t="s">
        <v>34</v>
      </c>
      <c r="S118" s="40" t="s">
        <v>34</v>
      </c>
      <c r="T118" s="43" t="s">
        <v>34</v>
      </c>
      <c r="U118" s="40" t="s">
        <v>34</v>
      </c>
      <c r="V118" s="43" t="s">
        <v>34</v>
      </c>
      <c r="W118" s="40" t="s">
        <v>34</v>
      </c>
      <c r="X118" s="43" t="s">
        <v>34</v>
      </c>
      <c r="Y118" s="40" t="s">
        <v>34</v>
      </c>
      <c r="Z118" s="43" t="s">
        <v>34</v>
      </c>
      <c r="AA118" s="40" t="s">
        <v>34</v>
      </c>
      <c r="AB118" s="43" t="s">
        <v>34</v>
      </c>
      <c r="AC118" s="33" t="s">
        <v>232</v>
      </c>
    </row>
    <row r="119" spans="1:29" ht="47.25" outlineLevel="1" x14ac:dyDescent="0.25">
      <c r="A119" s="35" t="s">
        <v>208</v>
      </c>
      <c r="B119" s="46" t="s">
        <v>233</v>
      </c>
      <c r="C119" s="38" t="s">
        <v>234</v>
      </c>
      <c r="D119" s="40">
        <v>76.560210158918991</v>
      </c>
      <c r="E119" s="37" t="s">
        <v>34</v>
      </c>
      <c r="F119" s="39">
        <v>0</v>
      </c>
      <c r="G119" s="40">
        <f t="shared" si="104"/>
        <v>76.560210158918991</v>
      </c>
      <c r="H119" s="41">
        <v>3.5874000000000001</v>
      </c>
      <c r="I119" s="41">
        <v>0</v>
      </c>
      <c r="J119" s="41">
        <v>0</v>
      </c>
      <c r="K119" s="41">
        <v>3</v>
      </c>
      <c r="L119" s="41">
        <v>0.58740000000000014</v>
      </c>
      <c r="M119" s="41">
        <f>SUM(N119:Q119)</f>
        <v>3.2821865300000002</v>
      </c>
      <c r="N119" s="41">
        <v>0</v>
      </c>
      <c r="O119" s="41">
        <v>0</v>
      </c>
      <c r="P119" s="47">
        <v>2.74927601</v>
      </c>
      <c r="Q119" s="47">
        <v>0.53291052000000005</v>
      </c>
      <c r="R119" s="42">
        <f t="shared" si="115"/>
        <v>73.278023628918987</v>
      </c>
      <c r="S119" s="40">
        <f t="shared" si="116"/>
        <v>-0.30521346999999999</v>
      </c>
      <c r="T119" s="43">
        <f t="shared" si="117"/>
        <v>-8.5079296983888039E-2</v>
      </c>
      <c r="U119" s="40">
        <f t="shared" si="118"/>
        <v>0</v>
      </c>
      <c r="V119" s="43">
        <v>0</v>
      </c>
      <c r="W119" s="40">
        <f t="shared" si="119"/>
        <v>0</v>
      </c>
      <c r="X119" s="43">
        <v>0</v>
      </c>
      <c r="Y119" s="40">
        <f t="shared" si="120"/>
        <v>-0.25072399000000001</v>
      </c>
      <c r="Z119" s="43">
        <f t="shared" si="121"/>
        <v>-8.3574663333333341E-2</v>
      </c>
      <c r="AA119" s="40">
        <f t="shared" si="122"/>
        <v>-5.448948000000009E-2</v>
      </c>
      <c r="AB119" s="43">
        <f t="shared" si="123"/>
        <v>-9.2763840653728419E-2</v>
      </c>
      <c r="AC119" s="33" t="s">
        <v>34</v>
      </c>
    </row>
    <row r="120" spans="1:29" ht="31.5" outlineLevel="1" x14ac:dyDescent="0.25">
      <c r="A120" s="35" t="s">
        <v>208</v>
      </c>
      <c r="B120" s="46" t="s">
        <v>235</v>
      </c>
      <c r="C120" s="38" t="s">
        <v>236</v>
      </c>
      <c r="D120" s="40">
        <v>77.707164799999987</v>
      </c>
      <c r="E120" s="37" t="s">
        <v>34</v>
      </c>
      <c r="F120" s="39">
        <v>2.2721619999999998</v>
      </c>
      <c r="G120" s="40">
        <f t="shared" si="104"/>
        <v>75.435002799999992</v>
      </c>
      <c r="H120" s="41">
        <v>32.504997199999998</v>
      </c>
      <c r="I120" s="41">
        <v>0</v>
      </c>
      <c r="J120" s="41">
        <v>0</v>
      </c>
      <c r="K120" s="41">
        <v>27.308164333333334</v>
      </c>
      <c r="L120" s="41">
        <v>5.1968328666666643</v>
      </c>
      <c r="M120" s="41">
        <f>SUM(N120:Q120)</f>
        <v>0.9763909999999999</v>
      </c>
      <c r="N120" s="41">
        <v>0</v>
      </c>
      <c r="O120" s="41">
        <v>0</v>
      </c>
      <c r="P120" s="47">
        <v>0.9661310099999999</v>
      </c>
      <c r="Q120" s="47">
        <v>1.025999E-2</v>
      </c>
      <c r="R120" s="42">
        <f t="shared" si="115"/>
        <v>74.458611799999986</v>
      </c>
      <c r="S120" s="40">
        <f t="shared" si="116"/>
        <v>-31.528606199999999</v>
      </c>
      <c r="T120" s="43">
        <f t="shared" si="117"/>
        <v>-0.96996181867076114</v>
      </c>
      <c r="U120" s="40">
        <f t="shared" si="118"/>
        <v>0</v>
      </c>
      <c r="V120" s="43">
        <v>0</v>
      </c>
      <c r="W120" s="40">
        <f t="shared" si="119"/>
        <v>0</v>
      </c>
      <c r="X120" s="43">
        <v>0</v>
      </c>
      <c r="Y120" s="40">
        <f t="shared" si="120"/>
        <v>-26.342033323333332</v>
      </c>
      <c r="Z120" s="43">
        <f t="shared" si="121"/>
        <v>-0.96462116610230342</v>
      </c>
      <c r="AA120" s="40">
        <f t="shared" si="122"/>
        <v>-5.1865728766666646</v>
      </c>
      <c r="AB120" s="43">
        <f t="shared" si="123"/>
        <v>-0.99802572253846977</v>
      </c>
      <c r="AC120" s="33" t="s">
        <v>34</v>
      </c>
    </row>
    <row r="121" spans="1:29" ht="31.5" outlineLevel="1" x14ac:dyDescent="0.25">
      <c r="A121" s="35" t="s">
        <v>208</v>
      </c>
      <c r="B121" s="46" t="s">
        <v>237</v>
      </c>
      <c r="C121" s="38" t="s">
        <v>238</v>
      </c>
      <c r="D121" s="40">
        <v>35.492379999999997</v>
      </c>
      <c r="E121" s="37" t="s">
        <v>34</v>
      </c>
      <c r="F121" s="39">
        <v>6.8805800000000001</v>
      </c>
      <c r="G121" s="40">
        <f t="shared" si="104"/>
        <v>28.611799999999995</v>
      </c>
      <c r="H121" s="41">
        <v>28.611799999999999</v>
      </c>
      <c r="I121" s="41">
        <v>0</v>
      </c>
      <c r="J121" s="41">
        <v>0</v>
      </c>
      <c r="K121" s="41">
        <v>23.927</v>
      </c>
      <c r="L121" s="41">
        <v>4.6847999999999992</v>
      </c>
      <c r="M121" s="41">
        <f>SUM(N121:Q121)</f>
        <v>27.917451579999998</v>
      </c>
      <c r="N121" s="41">
        <v>0</v>
      </c>
      <c r="O121" s="41">
        <v>0</v>
      </c>
      <c r="P121" s="47">
        <v>23.311641869999999</v>
      </c>
      <c r="Q121" s="47">
        <v>4.6058097100000008</v>
      </c>
      <c r="R121" s="42">
        <f t="shared" si="115"/>
        <v>0.69434841999999719</v>
      </c>
      <c r="S121" s="40">
        <f t="shared" si="116"/>
        <v>-0.69434842000000074</v>
      </c>
      <c r="T121" s="43">
        <f t="shared" si="117"/>
        <v>-2.4267904151434049E-2</v>
      </c>
      <c r="U121" s="40">
        <f t="shared" si="118"/>
        <v>0</v>
      </c>
      <c r="V121" s="43">
        <v>0</v>
      </c>
      <c r="W121" s="40">
        <f t="shared" si="119"/>
        <v>0</v>
      </c>
      <c r="X121" s="43">
        <v>0</v>
      </c>
      <c r="Y121" s="40">
        <f t="shared" si="120"/>
        <v>-0.61535813000000061</v>
      </c>
      <c r="Z121" s="43">
        <f t="shared" si="121"/>
        <v>-2.5718148117189813E-2</v>
      </c>
      <c r="AA121" s="40">
        <f t="shared" si="122"/>
        <v>-7.8990289999998353E-2</v>
      </c>
      <c r="AB121" s="43">
        <f t="shared" si="123"/>
        <v>-1.6860973787567957E-2</v>
      </c>
      <c r="AC121" s="33" t="s">
        <v>34</v>
      </c>
    </row>
    <row r="122" spans="1:29" ht="63" outlineLevel="1" x14ac:dyDescent="0.25">
      <c r="A122" s="35" t="s">
        <v>208</v>
      </c>
      <c r="B122" s="56" t="s">
        <v>239</v>
      </c>
      <c r="C122" s="38" t="s">
        <v>240</v>
      </c>
      <c r="D122" s="40">
        <v>311.83455887099996</v>
      </c>
      <c r="E122" s="37" t="s">
        <v>34</v>
      </c>
      <c r="F122" s="39">
        <v>25.24479556</v>
      </c>
      <c r="G122" s="40">
        <f t="shared" si="104"/>
        <v>286.58976331099996</v>
      </c>
      <c r="H122" s="41">
        <v>20.975402419999998</v>
      </c>
      <c r="I122" s="41">
        <v>0</v>
      </c>
      <c r="J122" s="41">
        <v>0</v>
      </c>
      <c r="K122" s="41">
        <v>17.725498404096044</v>
      </c>
      <c r="L122" s="41">
        <v>3.2499040159039545</v>
      </c>
      <c r="M122" s="41">
        <f>SUM(N122:Q122)</f>
        <v>13.762409310000001</v>
      </c>
      <c r="N122" s="41">
        <v>0</v>
      </c>
      <c r="O122" s="41">
        <v>0</v>
      </c>
      <c r="P122" s="47">
        <v>11.654259850000001</v>
      </c>
      <c r="Q122" s="47">
        <v>2.1081494599999999</v>
      </c>
      <c r="R122" s="42">
        <f t="shared" si="115"/>
        <v>272.82735400099995</v>
      </c>
      <c r="S122" s="40">
        <f t="shared" si="116"/>
        <v>-7.2129931099999975</v>
      </c>
      <c r="T122" s="43">
        <f t="shared" si="117"/>
        <v>-0.34387865203112505</v>
      </c>
      <c r="U122" s="40">
        <f t="shared" si="118"/>
        <v>0</v>
      </c>
      <c r="V122" s="43">
        <v>0</v>
      </c>
      <c r="W122" s="40">
        <f t="shared" si="119"/>
        <v>0</v>
      </c>
      <c r="X122" s="43">
        <v>0</v>
      </c>
      <c r="Y122" s="40">
        <f t="shared" si="120"/>
        <v>-6.071238554096043</v>
      </c>
      <c r="Z122" s="43">
        <f t="shared" si="121"/>
        <v>-0.3425144058399559</v>
      </c>
      <c r="AA122" s="40">
        <f t="shared" si="122"/>
        <v>-1.1417545559039546</v>
      </c>
      <c r="AB122" s="43">
        <f t="shared" si="123"/>
        <v>-0.35131946984175094</v>
      </c>
      <c r="AC122" s="33" t="s">
        <v>34</v>
      </c>
    </row>
    <row r="123" spans="1:29" ht="47.25" outlineLevel="1" x14ac:dyDescent="0.25">
      <c r="A123" s="26" t="s">
        <v>241</v>
      </c>
      <c r="B123" s="34" t="s">
        <v>242</v>
      </c>
      <c r="C123" s="28" t="s">
        <v>33</v>
      </c>
      <c r="D123" s="28">
        <f>D124</f>
        <v>26.586000000000002</v>
      </c>
      <c r="E123" s="29" t="s">
        <v>34</v>
      </c>
      <c r="F123" s="30">
        <f t="shared" ref="F123" si="124">F124</f>
        <v>0</v>
      </c>
      <c r="G123" s="28">
        <f>G124</f>
        <v>26.586000000000002</v>
      </c>
      <c r="H123" s="31">
        <f t="shared" ref="H123:AA123" si="125">H124</f>
        <v>1.5192000000000001</v>
      </c>
      <c r="I123" s="31">
        <f t="shared" si="125"/>
        <v>0</v>
      </c>
      <c r="J123" s="31">
        <f t="shared" si="125"/>
        <v>0</v>
      </c>
      <c r="K123" s="31">
        <f t="shared" si="125"/>
        <v>0</v>
      </c>
      <c r="L123" s="31">
        <f t="shared" si="125"/>
        <v>1.5192000000000001</v>
      </c>
      <c r="M123" s="31">
        <f t="shared" si="125"/>
        <v>0.12227548000000001</v>
      </c>
      <c r="N123" s="31">
        <f t="shared" si="125"/>
        <v>0</v>
      </c>
      <c r="O123" s="31">
        <f t="shared" si="125"/>
        <v>0</v>
      </c>
      <c r="P123" s="31">
        <f t="shared" si="125"/>
        <v>0</v>
      </c>
      <c r="Q123" s="31">
        <f t="shared" si="125"/>
        <v>0.12227548000000001</v>
      </c>
      <c r="R123" s="31">
        <f t="shared" si="125"/>
        <v>26.463724520000003</v>
      </c>
      <c r="S123" s="31">
        <f t="shared" si="125"/>
        <v>-1.39692452</v>
      </c>
      <c r="T123" s="32">
        <f t="shared" si="117"/>
        <v>-0.91951324381253285</v>
      </c>
      <c r="U123" s="31">
        <f t="shared" si="125"/>
        <v>0</v>
      </c>
      <c r="V123" s="32">
        <v>0</v>
      </c>
      <c r="W123" s="31">
        <f t="shared" si="125"/>
        <v>0</v>
      </c>
      <c r="X123" s="32">
        <v>0</v>
      </c>
      <c r="Y123" s="31">
        <f t="shared" si="125"/>
        <v>0</v>
      </c>
      <c r="Z123" s="32">
        <v>0</v>
      </c>
      <c r="AA123" s="31">
        <f t="shared" si="125"/>
        <v>-1.39692452</v>
      </c>
      <c r="AB123" s="32">
        <f t="shared" si="123"/>
        <v>-0.91951324381253285</v>
      </c>
      <c r="AC123" s="33" t="s">
        <v>34</v>
      </c>
    </row>
    <row r="124" spans="1:29" outlineLevel="1" x14ac:dyDescent="0.25">
      <c r="A124" s="26" t="s">
        <v>243</v>
      </c>
      <c r="B124" s="34" t="s">
        <v>244</v>
      </c>
      <c r="C124" s="28" t="s">
        <v>33</v>
      </c>
      <c r="D124" s="28">
        <f>D125+D126</f>
        <v>26.586000000000002</v>
      </c>
      <c r="E124" s="29" t="s">
        <v>34</v>
      </c>
      <c r="F124" s="30">
        <f t="shared" ref="F124" si="126">F125+F126</f>
        <v>0</v>
      </c>
      <c r="G124" s="28">
        <f>G125+G126</f>
        <v>26.586000000000002</v>
      </c>
      <c r="H124" s="31">
        <f t="shared" ref="H124:AA124" si="127">H125+H126</f>
        <v>1.5192000000000001</v>
      </c>
      <c r="I124" s="31">
        <f t="shared" si="127"/>
        <v>0</v>
      </c>
      <c r="J124" s="31">
        <f t="shared" si="127"/>
        <v>0</v>
      </c>
      <c r="K124" s="31">
        <f t="shared" si="127"/>
        <v>0</v>
      </c>
      <c r="L124" s="31">
        <f t="shared" si="127"/>
        <v>1.5192000000000001</v>
      </c>
      <c r="M124" s="31">
        <f t="shared" si="127"/>
        <v>0.12227548000000001</v>
      </c>
      <c r="N124" s="31">
        <f t="shared" si="127"/>
        <v>0</v>
      </c>
      <c r="O124" s="31">
        <f t="shared" si="127"/>
        <v>0</v>
      </c>
      <c r="P124" s="31">
        <f t="shared" si="127"/>
        <v>0</v>
      </c>
      <c r="Q124" s="31">
        <f t="shared" si="127"/>
        <v>0.12227548000000001</v>
      </c>
      <c r="R124" s="31">
        <f t="shared" si="127"/>
        <v>26.463724520000003</v>
      </c>
      <c r="S124" s="31">
        <f t="shared" si="127"/>
        <v>-1.39692452</v>
      </c>
      <c r="T124" s="32">
        <f t="shared" si="117"/>
        <v>-0.91951324381253285</v>
      </c>
      <c r="U124" s="31">
        <f t="shared" si="127"/>
        <v>0</v>
      </c>
      <c r="V124" s="32">
        <v>0</v>
      </c>
      <c r="W124" s="31">
        <f t="shared" si="127"/>
        <v>0</v>
      </c>
      <c r="X124" s="32">
        <v>0</v>
      </c>
      <c r="Y124" s="31">
        <f t="shared" si="127"/>
        <v>0</v>
      </c>
      <c r="Z124" s="32">
        <v>0</v>
      </c>
      <c r="AA124" s="31">
        <f t="shared" si="127"/>
        <v>-1.39692452</v>
      </c>
      <c r="AB124" s="32">
        <f t="shared" si="123"/>
        <v>-0.91951324381253285</v>
      </c>
      <c r="AC124" s="33" t="s">
        <v>34</v>
      </c>
    </row>
    <row r="125" spans="1:29" ht="47.25" outlineLevel="1" x14ac:dyDescent="0.25">
      <c r="A125" s="26" t="s">
        <v>245</v>
      </c>
      <c r="B125" s="27" t="s">
        <v>246</v>
      </c>
      <c r="C125" s="28" t="s">
        <v>33</v>
      </c>
      <c r="D125" s="28">
        <v>0</v>
      </c>
      <c r="E125" s="29" t="s">
        <v>34</v>
      </c>
      <c r="F125" s="30">
        <v>0</v>
      </c>
      <c r="G125" s="28">
        <v>0</v>
      </c>
      <c r="H125" s="31">
        <v>0</v>
      </c>
      <c r="I125" s="31">
        <v>0</v>
      </c>
      <c r="J125" s="31">
        <v>0</v>
      </c>
      <c r="K125" s="31">
        <v>0</v>
      </c>
      <c r="L125" s="31">
        <v>0</v>
      </c>
      <c r="M125" s="31">
        <v>0</v>
      </c>
      <c r="N125" s="31">
        <v>0</v>
      </c>
      <c r="O125" s="31">
        <v>0</v>
      </c>
      <c r="P125" s="31">
        <v>0</v>
      </c>
      <c r="Q125" s="31">
        <v>0</v>
      </c>
      <c r="R125" s="31">
        <v>0</v>
      </c>
      <c r="S125" s="31">
        <v>0</v>
      </c>
      <c r="T125" s="32">
        <v>0</v>
      </c>
      <c r="U125" s="31">
        <v>0</v>
      </c>
      <c r="V125" s="32">
        <v>0</v>
      </c>
      <c r="W125" s="31">
        <v>0</v>
      </c>
      <c r="X125" s="32">
        <v>0</v>
      </c>
      <c r="Y125" s="31">
        <v>0</v>
      </c>
      <c r="Z125" s="32">
        <v>0</v>
      </c>
      <c r="AA125" s="31">
        <v>0</v>
      </c>
      <c r="AB125" s="32">
        <v>0</v>
      </c>
      <c r="AC125" s="33" t="s">
        <v>34</v>
      </c>
    </row>
    <row r="126" spans="1:29" ht="47.25" outlineLevel="1" x14ac:dyDescent="0.25">
      <c r="A126" s="34" t="s">
        <v>247</v>
      </c>
      <c r="B126" s="34" t="s">
        <v>248</v>
      </c>
      <c r="C126" s="28" t="s">
        <v>33</v>
      </c>
      <c r="D126" s="28">
        <f>SUM(D127)</f>
        <v>26.586000000000002</v>
      </c>
      <c r="E126" s="29" t="s">
        <v>34</v>
      </c>
      <c r="F126" s="30">
        <f t="shared" ref="F126" si="128">SUM(F127)</f>
        <v>0</v>
      </c>
      <c r="G126" s="28">
        <f>SUM(G127)</f>
        <v>26.586000000000002</v>
      </c>
      <c r="H126" s="31">
        <f t="shared" ref="H126:AA126" si="129">SUM(H127)</f>
        <v>1.5192000000000001</v>
      </c>
      <c r="I126" s="31">
        <f t="shared" si="129"/>
        <v>0</v>
      </c>
      <c r="J126" s="31">
        <f t="shared" si="129"/>
        <v>0</v>
      </c>
      <c r="K126" s="31">
        <f t="shared" si="129"/>
        <v>0</v>
      </c>
      <c r="L126" s="31">
        <f t="shared" si="129"/>
        <v>1.5192000000000001</v>
      </c>
      <c r="M126" s="31">
        <f t="shared" si="129"/>
        <v>0.12227548000000001</v>
      </c>
      <c r="N126" s="31">
        <f t="shared" si="129"/>
        <v>0</v>
      </c>
      <c r="O126" s="31">
        <f t="shared" si="129"/>
        <v>0</v>
      </c>
      <c r="P126" s="31">
        <f t="shared" si="129"/>
        <v>0</v>
      </c>
      <c r="Q126" s="31">
        <f t="shared" si="129"/>
        <v>0.12227548000000001</v>
      </c>
      <c r="R126" s="31">
        <f t="shared" si="129"/>
        <v>26.463724520000003</v>
      </c>
      <c r="S126" s="31">
        <f t="shared" si="129"/>
        <v>-1.39692452</v>
      </c>
      <c r="T126" s="32">
        <f t="shared" si="117"/>
        <v>-0.91951324381253285</v>
      </c>
      <c r="U126" s="31">
        <f t="shared" si="129"/>
        <v>0</v>
      </c>
      <c r="V126" s="32">
        <v>0</v>
      </c>
      <c r="W126" s="31">
        <f t="shared" si="129"/>
        <v>0</v>
      </c>
      <c r="X126" s="32">
        <v>0</v>
      </c>
      <c r="Y126" s="31">
        <f t="shared" si="129"/>
        <v>0</v>
      </c>
      <c r="Z126" s="32">
        <v>0</v>
      </c>
      <c r="AA126" s="31">
        <f t="shared" si="129"/>
        <v>-1.39692452</v>
      </c>
      <c r="AB126" s="32">
        <f t="shared" si="123"/>
        <v>-0.91951324381253285</v>
      </c>
      <c r="AC126" s="33" t="s">
        <v>34</v>
      </c>
    </row>
    <row r="127" spans="1:29" ht="47.25" outlineLevel="1" x14ac:dyDescent="0.25">
      <c r="A127" s="35" t="s">
        <v>247</v>
      </c>
      <c r="B127" s="56" t="s">
        <v>249</v>
      </c>
      <c r="C127" s="38" t="s">
        <v>250</v>
      </c>
      <c r="D127" s="40">
        <v>26.586000000000002</v>
      </c>
      <c r="E127" s="37" t="s">
        <v>34</v>
      </c>
      <c r="F127" s="39">
        <v>0</v>
      </c>
      <c r="G127" s="40">
        <f>D127-F127</f>
        <v>26.586000000000002</v>
      </c>
      <c r="H127" s="41">
        <v>1.5192000000000001</v>
      </c>
      <c r="I127" s="41">
        <v>0</v>
      </c>
      <c r="J127" s="41">
        <v>0</v>
      </c>
      <c r="K127" s="41">
        <v>0</v>
      </c>
      <c r="L127" s="41">
        <v>1.5192000000000001</v>
      </c>
      <c r="M127" s="41">
        <f>SUM(N127:Q127)</f>
        <v>0.12227548000000001</v>
      </c>
      <c r="N127" s="41">
        <v>0</v>
      </c>
      <c r="O127" s="41">
        <v>0</v>
      </c>
      <c r="P127" s="47">
        <v>0</v>
      </c>
      <c r="Q127" s="47">
        <v>0.12227548000000001</v>
      </c>
      <c r="R127" s="42">
        <f>G127-M127</f>
        <v>26.463724520000003</v>
      </c>
      <c r="S127" s="40">
        <f>M127-H127</f>
        <v>-1.39692452</v>
      </c>
      <c r="T127" s="43">
        <f>S127/H127</f>
        <v>-0.91951324381253285</v>
      </c>
      <c r="U127" s="40">
        <f>N127-I127</f>
        <v>0</v>
      </c>
      <c r="V127" s="43">
        <v>0</v>
      </c>
      <c r="W127" s="40">
        <f>O127-J127</f>
        <v>0</v>
      </c>
      <c r="X127" s="43">
        <v>0</v>
      </c>
      <c r="Y127" s="40">
        <f>P127-K127</f>
        <v>0</v>
      </c>
      <c r="Z127" s="43">
        <v>0</v>
      </c>
      <c r="AA127" s="40">
        <f>Q127-L127</f>
        <v>-1.39692452</v>
      </c>
      <c r="AB127" s="43">
        <f>AA127/L127</f>
        <v>-0.91951324381253285</v>
      </c>
      <c r="AC127" s="33" t="s">
        <v>34</v>
      </c>
    </row>
    <row r="128" spans="1:29" outlineLevel="1" x14ac:dyDescent="0.25">
      <c r="A128" s="26" t="s">
        <v>251</v>
      </c>
      <c r="B128" s="65" t="s">
        <v>252</v>
      </c>
      <c r="C128" s="66" t="s">
        <v>33</v>
      </c>
      <c r="D128" s="28">
        <v>0</v>
      </c>
      <c r="E128" s="29" t="s">
        <v>34</v>
      </c>
      <c r="F128" s="30">
        <v>0</v>
      </c>
      <c r="G128" s="28">
        <v>0</v>
      </c>
      <c r="H128" s="31">
        <v>0</v>
      </c>
      <c r="I128" s="31">
        <v>0</v>
      </c>
      <c r="J128" s="31">
        <v>0</v>
      </c>
      <c r="K128" s="31">
        <v>0</v>
      </c>
      <c r="L128" s="31">
        <v>0</v>
      </c>
      <c r="M128" s="31">
        <v>0</v>
      </c>
      <c r="N128" s="31">
        <v>0</v>
      </c>
      <c r="O128" s="31">
        <v>0</v>
      </c>
      <c r="P128" s="31">
        <v>0</v>
      </c>
      <c r="Q128" s="31">
        <v>0</v>
      </c>
      <c r="R128" s="31">
        <v>0</v>
      </c>
      <c r="S128" s="31">
        <v>0</v>
      </c>
      <c r="T128" s="32">
        <v>0</v>
      </c>
      <c r="U128" s="31">
        <v>0</v>
      </c>
      <c r="V128" s="32">
        <v>0</v>
      </c>
      <c r="W128" s="31">
        <v>0</v>
      </c>
      <c r="X128" s="32">
        <v>0</v>
      </c>
      <c r="Y128" s="31">
        <v>0</v>
      </c>
      <c r="Z128" s="32">
        <v>0</v>
      </c>
      <c r="AA128" s="31">
        <v>0</v>
      </c>
      <c r="AB128" s="32">
        <v>0</v>
      </c>
      <c r="AC128" s="33" t="s">
        <v>34</v>
      </c>
    </row>
    <row r="129" spans="1:29" ht="47.25" outlineLevel="1" x14ac:dyDescent="0.25">
      <c r="A129" s="26" t="s">
        <v>253</v>
      </c>
      <c r="B129" s="65" t="s">
        <v>246</v>
      </c>
      <c r="C129" s="66" t="s">
        <v>33</v>
      </c>
      <c r="D129" s="28">
        <v>0</v>
      </c>
      <c r="E129" s="29" t="s">
        <v>34</v>
      </c>
      <c r="F129" s="30">
        <v>0</v>
      </c>
      <c r="G129" s="28">
        <v>0</v>
      </c>
      <c r="H129" s="31">
        <v>0</v>
      </c>
      <c r="I129" s="31">
        <v>0</v>
      </c>
      <c r="J129" s="31">
        <v>0</v>
      </c>
      <c r="K129" s="31">
        <v>0</v>
      </c>
      <c r="L129" s="31">
        <v>0</v>
      </c>
      <c r="M129" s="31">
        <v>0</v>
      </c>
      <c r="N129" s="31">
        <v>0</v>
      </c>
      <c r="O129" s="31">
        <v>0</v>
      </c>
      <c r="P129" s="31">
        <v>0</v>
      </c>
      <c r="Q129" s="31">
        <v>0</v>
      </c>
      <c r="R129" s="31">
        <v>0</v>
      </c>
      <c r="S129" s="31">
        <v>0</v>
      </c>
      <c r="T129" s="32">
        <v>0</v>
      </c>
      <c r="U129" s="31">
        <v>0</v>
      </c>
      <c r="V129" s="32">
        <v>0</v>
      </c>
      <c r="W129" s="31">
        <v>0</v>
      </c>
      <c r="X129" s="32">
        <v>0</v>
      </c>
      <c r="Y129" s="31">
        <v>0</v>
      </c>
      <c r="Z129" s="32">
        <v>0</v>
      </c>
      <c r="AA129" s="31">
        <v>0</v>
      </c>
      <c r="AB129" s="32">
        <v>0</v>
      </c>
      <c r="AC129" s="33" t="s">
        <v>34</v>
      </c>
    </row>
    <row r="130" spans="1:29" ht="47.25" outlineLevel="1" x14ac:dyDescent="0.25">
      <c r="A130" s="26" t="s">
        <v>254</v>
      </c>
      <c r="B130" s="65" t="s">
        <v>248</v>
      </c>
      <c r="C130" s="66" t="s">
        <v>33</v>
      </c>
      <c r="D130" s="28">
        <v>0</v>
      </c>
      <c r="E130" s="29" t="s">
        <v>34</v>
      </c>
      <c r="F130" s="30">
        <v>0</v>
      </c>
      <c r="G130" s="28">
        <v>0</v>
      </c>
      <c r="H130" s="31">
        <v>0</v>
      </c>
      <c r="I130" s="31">
        <v>0</v>
      </c>
      <c r="J130" s="31">
        <v>0</v>
      </c>
      <c r="K130" s="31">
        <v>0</v>
      </c>
      <c r="L130" s="31">
        <v>0</v>
      </c>
      <c r="M130" s="31">
        <v>0</v>
      </c>
      <c r="N130" s="31">
        <v>0</v>
      </c>
      <c r="O130" s="31">
        <v>0</v>
      </c>
      <c r="P130" s="31">
        <v>0</v>
      </c>
      <c r="Q130" s="31">
        <v>0</v>
      </c>
      <c r="R130" s="31">
        <v>0</v>
      </c>
      <c r="S130" s="31">
        <v>0</v>
      </c>
      <c r="T130" s="32">
        <v>0</v>
      </c>
      <c r="U130" s="31">
        <v>0</v>
      </c>
      <c r="V130" s="32">
        <v>0</v>
      </c>
      <c r="W130" s="31">
        <v>0</v>
      </c>
      <c r="X130" s="32">
        <v>0</v>
      </c>
      <c r="Y130" s="31">
        <v>0</v>
      </c>
      <c r="Z130" s="32">
        <v>0</v>
      </c>
      <c r="AA130" s="31">
        <v>0</v>
      </c>
      <c r="AB130" s="32">
        <v>0</v>
      </c>
      <c r="AC130" s="33" t="s">
        <v>34</v>
      </c>
    </row>
    <row r="131" spans="1:29" outlineLevel="1" x14ac:dyDescent="0.25">
      <c r="A131" s="28" t="s">
        <v>255</v>
      </c>
      <c r="B131" s="34" t="s">
        <v>256</v>
      </c>
      <c r="C131" s="28" t="s">
        <v>33</v>
      </c>
      <c r="D131" s="28">
        <f>SUM(D138,D135,D133,D132)</f>
        <v>5320.0267348777716</v>
      </c>
      <c r="E131" s="29" t="s">
        <v>34</v>
      </c>
      <c r="F131" s="30">
        <f t="shared" ref="F131" si="130">SUM(F138,F135,F133,F132)</f>
        <v>770.79038925999998</v>
      </c>
      <c r="G131" s="28">
        <f>SUM(G138,G135,G133,G132)</f>
        <v>4549.2363456177718</v>
      </c>
      <c r="H131" s="31">
        <f t="shared" ref="H131:AA131" si="131">H132+H133+H135+H138</f>
        <v>750.10302251500002</v>
      </c>
      <c r="I131" s="31">
        <f t="shared" si="131"/>
        <v>0</v>
      </c>
      <c r="J131" s="31">
        <f t="shared" si="131"/>
        <v>0</v>
      </c>
      <c r="K131" s="31">
        <f t="shared" si="131"/>
        <v>197.11668077879946</v>
      </c>
      <c r="L131" s="31">
        <f t="shared" si="131"/>
        <v>552.98634173620053</v>
      </c>
      <c r="M131" s="31">
        <f t="shared" si="131"/>
        <v>438.71055897000008</v>
      </c>
      <c r="N131" s="31">
        <f t="shared" si="131"/>
        <v>0</v>
      </c>
      <c r="O131" s="31">
        <f t="shared" si="131"/>
        <v>0</v>
      </c>
      <c r="P131" s="31">
        <f t="shared" si="131"/>
        <v>132.4771834</v>
      </c>
      <c r="Q131" s="31">
        <f t="shared" si="131"/>
        <v>306.23337557000002</v>
      </c>
      <c r="R131" s="31">
        <f t="shared" si="131"/>
        <v>4110.5257866477714</v>
      </c>
      <c r="S131" s="31">
        <f t="shared" si="131"/>
        <v>-311.39246354499994</v>
      </c>
      <c r="T131" s="32">
        <f t="shared" ref="T131:T133" si="132">S131/H131</f>
        <v>-0.41513292734235441</v>
      </c>
      <c r="U131" s="31">
        <f t="shared" si="131"/>
        <v>0</v>
      </c>
      <c r="V131" s="32">
        <v>0</v>
      </c>
      <c r="W131" s="31">
        <f t="shared" si="131"/>
        <v>0</v>
      </c>
      <c r="X131" s="32">
        <v>0</v>
      </c>
      <c r="Y131" s="31">
        <f t="shared" si="131"/>
        <v>-64.639497378799476</v>
      </c>
      <c r="Z131" s="32">
        <f t="shared" ref="Z131:Z133" si="133">Y131/K131</f>
        <v>-0.32792504989132132</v>
      </c>
      <c r="AA131" s="31">
        <f t="shared" si="131"/>
        <v>-246.75296616620051</v>
      </c>
      <c r="AB131" s="32">
        <f t="shared" ref="AB131:AB133" si="134">AA131/L131</f>
        <v>-0.44621891635058292</v>
      </c>
      <c r="AC131" s="33" t="s">
        <v>34</v>
      </c>
    </row>
    <row r="132" spans="1:29" ht="31.5" outlineLevel="1" x14ac:dyDescent="0.25">
      <c r="A132" s="26" t="s">
        <v>257</v>
      </c>
      <c r="B132" s="34" t="s">
        <v>258</v>
      </c>
      <c r="C132" s="28" t="s">
        <v>33</v>
      </c>
      <c r="D132" s="28">
        <v>0</v>
      </c>
      <c r="E132" s="29" t="s">
        <v>34</v>
      </c>
      <c r="F132" s="30">
        <v>0</v>
      </c>
      <c r="G132" s="28">
        <v>0</v>
      </c>
      <c r="H132" s="31">
        <v>0</v>
      </c>
      <c r="I132" s="31">
        <v>0</v>
      </c>
      <c r="J132" s="31">
        <v>0</v>
      </c>
      <c r="K132" s="31">
        <v>0</v>
      </c>
      <c r="L132" s="31">
        <v>0</v>
      </c>
      <c r="M132" s="31">
        <v>0</v>
      </c>
      <c r="N132" s="31">
        <v>0</v>
      </c>
      <c r="O132" s="31">
        <v>0</v>
      </c>
      <c r="P132" s="31">
        <v>0</v>
      </c>
      <c r="Q132" s="31">
        <v>0</v>
      </c>
      <c r="R132" s="31">
        <v>0</v>
      </c>
      <c r="S132" s="31">
        <v>0</v>
      </c>
      <c r="T132" s="32">
        <v>0</v>
      </c>
      <c r="U132" s="31">
        <v>0</v>
      </c>
      <c r="V132" s="32">
        <v>0</v>
      </c>
      <c r="W132" s="31">
        <v>0</v>
      </c>
      <c r="X132" s="32">
        <v>0</v>
      </c>
      <c r="Y132" s="31">
        <v>0</v>
      </c>
      <c r="Z132" s="32">
        <v>0</v>
      </c>
      <c r="AA132" s="31">
        <v>0</v>
      </c>
      <c r="AB132" s="32">
        <v>0</v>
      </c>
      <c r="AC132" s="33" t="s">
        <v>34</v>
      </c>
    </row>
    <row r="133" spans="1:29" ht="31.5" outlineLevel="1" x14ac:dyDescent="0.25">
      <c r="A133" s="26" t="s">
        <v>259</v>
      </c>
      <c r="B133" s="34" t="s">
        <v>260</v>
      </c>
      <c r="C133" s="28" t="s">
        <v>33</v>
      </c>
      <c r="D133" s="28">
        <f>SUM(D134)</f>
        <v>676.19578354199996</v>
      </c>
      <c r="E133" s="29" t="s">
        <v>34</v>
      </c>
      <c r="F133" s="30">
        <f t="shared" ref="F133" si="135">SUM(F134)</f>
        <v>19.9737002</v>
      </c>
      <c r="G133" s="28">
        <f>SUM(G134)</f>
        <v>656.22208334199991</v>
      </c>
      <c r="H133" s="31">
        <f t="shared" ref="H133:AA133" si="136">SUM(H134)</f>
        <v>36.72201535</v>
      </c>
      <c r="I133" s="31">
        <f t="shared" si="136"/>
        <v>0</v>
      </c>
      <c r="J133" s="31">
        <f t="shared" si="136"/>
        <v>0</v>
      </c>
      <c r="K133" s="31">
        <f t="shared" si="136"/>
        <v>31.268896338276839</v>
      </c>
      <c r="L133" s="31">
        <f t="shared" si="136"/>
        <v>5.4531190117231603</v>
      </c>
      <c r="M133" s="31">
        <f t="shared" si="136"/>
        <v>6.2624808400000003</v>
      </c>
      <c r="N133" s="31">
        <f t="shared" si="136"/>
        <v>0</v>
      </c>
      <c r="O133" s="31">
        <f t="shared" si="136"/>
        <v>0</v>
      </c>
      <c r="P133" s="31">
        <f t="shared" si="136"/>
        <v>5.3022109300000002</v>
      </c>
      <c r="Q133" s="31">
        <f t="shared" si="136"/>
        <v>0.96026991000000006</v>
      </c>
      <c r="R133" s="31">
        <f t="shared" si="136"/>
        <v>649.95960250199994</v>
      </c>
      <c r="S133" s="31">
        <f t="shared" si="136"/>
        <v>-30.459534509999997</v>
      </c>
      <c r="T133" s="32">
        <f t="shared" si="132"/>
        <v>-0.82946249599016075</v>
      </c>
      <c r="U133" s="31">
        <f t="shared" si="136"/>
        <v>0</v>
      </c>
      <c r="V133" s="32">
        <v>0</v>
      </c>
      <c r="W133" s="31">
        <f t="shared" si="136"/>
        <v>0</v>
      </c>
      <c r="X133" s="32">
        <v>0</v>
      </c>
      <c r="Y133" s="31">
        <f t="shared" si="136"/>
        <v>-25.966685408276838</v>
      </c>
      <c r="Z133" s="32">
        <f t="shared" si="133"/>
        <v>-0.83043178522711514</v>
      </c>
      <c r="AA133" s="31">
        <f t="shared" si="136"/>
        <v>-4.4928491017231602</v>
      </c>
      <c r="AB133" s="32">
        <f t="shared" si="134"/>
        <v>-0.82390446496113434</v>
      </c>
      <c r="AC133" s="33" t="s">
        <v>34</v>
      </c>
    </row>
    <row r="134" spans="1:29" ht="47.25" outlineLevel="1" x14ac:dyDescent="0.25">
      <c r="A134" s="35" t="s">
        <v>259</v>
      </c>
      <c r="B134" s="56" t="s">
        <v>261</v>
      </c>
      <c r="C134" s="38" t="s">
        <v>262</v>
      </c>
      <c r="D134" s="40">
        <v>676.19578354199996</v>
      </c>
      <c r="E134" s="37" t="s">
        <v>34</v>
      </c>
      <c r="F134" s="39">
        <v>19.9737002</v>
      </c>
      <c r="G134" s="40">
        <f>D134-F134</f>
        <v>656.22208334199991</v>
      </c>
      <c r="H134" s="41">
        <v>36.72201535</v>
      </c>
      <c r="I134" s="41">
        <v>0</v>
      </c>
      <c r="J134" s="41">
        <v>0</v>
      </c>
      <c r="K134" s="41">
        <v>31.268896338276839</v>
      </c>
      <c r="L134" s="41">
        <v>5.4531190117231603</v>
      </c>
      <c r="M134" s="41">
        <f>N134+O134+P134+Q134</f>
        <v>6.2624808400000003</v>
      </c>
      <c r="N134" s="41">
        <v>0</v>
      </c>
      <c r="O134" s="41">
        <v>0</v>
      </c>
      <c r="P134" s="41">
        <v>5.3022109300000002</v>
      </c>
      <c r="Q134" s="41">
        <v>0.96026991000000006</v>
      </c>
      <c r="R134" s="42">
        <f>G134-M134</f>
        <v>649.95960250199994</v>
      </c>
      <c r="S134" s="40">
        <f>M134-H134</f>
        <v>-30.459534509999997</v>
      </c>
      <c r="T134" s="43">
        <f>S134/H134</f>
        <v>-0.82946249599016075</v>
      </c>
      <c r="U134" s="40">
        <f>N134-I134</f>
        <v>0</v>
      </c>
      <c r="V134" s="43">
        <v>0</v>
      </c>
      <c r="W134" s="40">
        <f>O134-J134</f>
        <v>0</v>
      </c>
      <c r="X134" s="43">
        <v>0</v>
      </c>
      <c r="Y134" s="40">
        <f>P134-K134</f>
        <v>-25.966685408276838</v>
      </c>
      <c r="Z134" s="43">
        <f>Y134/K134</f>
        <v>-0.83043178522711514</v>
      </c>
      <c r="AA134" s="40">
        <f>Q134-L134</f>
        <v>-4.4928491017231602</v>
      </c>
      <c r="AB134" s="43">
        <f>AA134/L134</f>
        <v>-0.82390446496113434</v>
      </c>
      <c r="AC134" s="33" t="s">
        <v>34</v>
      </c>
    </row>
    <row r="135" spans="1:29" ht="31.5" outlineLevel="1" x14ac:dyDescent="0.25">
      <c r="A135" s="26" t="s">
        <v>263</v>
      </c>
      <c r="B135" s="34" t="s">
        <v>264</v>
      </c>
      <c r="C135" s="28" t="s">
        <v>33</v>
      </c>
      <c r="D135" s="28">
        <f>SUM(D136:D137)</f>
        <v>977.90614433999986</v>
      </c>
      <c r="E135" s="29" t="s">
        <v>34</v>
      </c>
      <c r="F135" s="30">
        <f t="shared" ref="F135" si="137">SUM(F136:F137)</f>
        <v>116.61173104</v>
      </c>
      <c r="G135" s="28">
        <f t="shared" ref="G135:G145" si="138">D135-F135</f>
        <v>861.29441329999986</v>
      </c>
      <c r="H135" s="31">
        <f t="shared" ref="H135:AA135" si="139">SUM(H136:H137)</f>
        <v>494.63757106999998</v>
      </c>
      <c r="I135" s="31">
        <f t="shared" si="139"/>
        <v>0</v>
      </c>
      <c r="J135" s="31">
        <f t="shared" si="139"/>
        <v>0</v>
      </c>
      <c r="K135" s="31">
        <f t="shared" si="139"/>
        <v>60.781561104576305</v>
      </c>
      <c r="L135" s="31">
        <f t="shared" si="139"/>
        <v>433.85600996542371</v>
      </c>
      <c r="M135" s="31">
        <f t="shared" si="139"/>
        <v>283.68044874000003</v>
      </c>
      <c r="N135" s="31">
        <f t="shared" si="139"/>
        <v>0</v>
      </c>
      <c r="O135" s="31">
        <f t="shared" si="139"/>
        <v>0</v>
      </c>
      <c r="P135" s="31">
        <f t="shared" si="139"/>
        <v>41.807050820000001</v>
      </c>
      <c r="Q135" s="31">
        <f t="shared" si="139"/>
        <v>241.87339792000003</v>
      </c>
      <c r="R135" s="31">
        <f t="shared" si="139"/>
        <v>577.61396455999989</v>
      </c>
      <c r="S135" s="31">
        <f t="shared" si="139"/>
        <v>-210.95712232999995</v>
      </c>
      <c r="T135" s="32">
        <f>S135/H135</f>
        <v>-0.42648827074267226</v>
      </c>
      <c r="U135" s="31">
        <f t="shared" si="139"/>
        <v>0</v>
      </c>
      <c r="V135" s="32">
        <v>0</v>
      </c>
      <c r="W135" s="31">
        <f t="shared" si="139"/>
        <v>0</v>
      </c>
      <c r="X135" s="32">
        <v>0</v>
      </c>
      <c r="Y135" s="31">
        <f t="shared" si="139"/>
        <v>-18.974510284576304</v>
      </c>
      <c r="Z135" s="32">
        <f>Y135/K135</f>
        <v>-0.3121754351114831</v>
      </c>
      <c r="AA135" s="31">
        <f t="shared" si="139"/>
        <v>-191.98261204542368</v>
      </c>
      <c r="AB135" s="32">
        <f>AA135/L135</f>
        <v>-0.44250306008374479</v>
      </c>
      <c r="AC135" s="37" t="s">
        <v>34</v>
      </c>
    </row>
    <row r="136" spans="1:29" ht="63" outlineLevel="1" x14ac:dyDescent="0.25">
      <c r="A136" s="35" t="s">
        <v>263</v>
      </c>
      <c r="B136" s="56" t="s">
        <v>265</v>
      </c>
      <c r="C136" s="38" t="s">
        <v>266</v>
      </c>
      <c r="D136" s="40">
        <v>802.04092315999992</v>
      </c>
      <c r="E136" s="37" t="s">
        <v>34</v>
      </c>
      <c r="F136" s="39">
        <v>112.51866478999999</v>
      </c>
      <c r="G136" s="40">
        <f t="shared" si="138"/>
        <v>689.52225836999992</v>
      </c>
      <c r="H136" s="41">
        <v>454.01583571999998</v>
      </c>
      <c r="I136" s="41">
        <v>0</v>
      </c>
      <c r="J136" s="41">
        <v>0</v>
      </c>
      <c r="K136" s="41">
        <v>26.801905734576302</v>
      </c>
      <c r="L136" s="41">
        <v>427.2139299854237</v>
      </c>
      <c r="M136" s="41">
        <f>SUM(N136:Q136)</f>
        <v>261.00653651000005</v>
      </c>
      <c r="N136" s="41">
        <v>0</v>
      </c>
      <c r="O136" s="41">
        <v>0</v>
      </c>
      <c r="P136" s="47">
        <v>22.804830490000001</v>
      </c>
      <c r="Q136" s="47">
        <v>238.20170602000002</v>
      </c>
      <c r="R136" s="42">
        <f t="shared" ref="R136:R137" si="140">G136-M136</f>
        <v>428.51572185999987</v>
      </c>
      <c r="S136" s="40">
        <f t="shared" ref="S136:S137" si="141">M136-H136</f>
        <v>-193.00929920999994</v>
      </c>
      <c r="T136" s="43">
        <f t="shared" ref="T136:T137" si="142">S136/H136</f>
        <v>-0.42511578677408152</v>
      </c>
      <c r="U136" s="40">
        <f t="shared" ref="U136:U137" si="143">N136-I136</f>
        <v>0</v>
      </c>
      <c r="V136" s="43">
        <v>0</v>
      </c>
      <c r="W136" s="40">
        <f t="shared" ref="W136:W137" si="144">O136-J136</f>
        <v>0</v>
      </c>
      <c r="X136" s="43">
        <v>0</v>
      </c>
      <c r="Y136" s="40">
        <f t="shared" ref="Y136:Y137" si="145">P136-K136</f>
        <v>-3.9970752445763011</v>
      </c>
      <c r="Z136" s="43">
        <f t="shared" ref="Z136:Z137" si="146">Y136/K136</f>
        <v>-0.14913399383461748</v>
      </c>
      <c r="AA136" s="40">
        <f t="shared" ref="AA136:AA137" si="147">Q136-L136</f>
        <v>-189.01222396542369</v>
      </c>
      <c r="AB136" s="43">
        <f t="shared" ref="AB136:AB137" si="148">AA136/L136</f>
        <v>-0.44242991789119018</v>
      </c>
      <c r="AC136" s="37" t="s">
        <v>34</v>
      </c>
    </row>
    <row r="137" spans="1:29" ht="47.25" outlineLevel="1" x14ac:dyDescent="0.25">
      <c r="A137" s="35" t="s">
        <v>263</v>
      </c>
      <c r="B137" s="67" t="s">
        <v>267</v>
      </c>
      <c r="C137" s="50" t="s">
        <v>268</v>
      </c>
      <c r="D137" s="40">
        <v>175.86522117999999</v>
      </c>
      <c r="E137" s="37" t="s">
        <v>34</v>
      </c>
      <c r="F137" s="39">
        <v>4.0930662499999997</v>
      </c>
      <c r="G137" s="40">
        <f t="shared" si="138"/>
        <v>171.77215493</v>
      </c>
      <c r="H137" s="41">
        <v>40.621735350000002</v>
      </c>
      <c r="I137" s="41">
        <v>0</v>
      </c>
      <c r="J137" s="41">
        <v>0</v>
      </c>
      <c r="K137" s="41">
        <v>33.979655370000003</v>
      </c>
      <c r="L137" s="41">
        <v>6.6420799799999983</v>
      </c>
      <c r="M137" s="41">
        <f>SUM(N137:Q137)</f>
        <v>22.673912229999999</v>
      </c>
      <c r="N137" s="41">
        <v>0</v>
      </c>
      <c r="O137" s="41">
        <v>0</v>
      </c>
      <c r="P137" s="47">
        <v>19.00222033</v>
      </c>
      <c r="Q137" s="47">
        <v>3.6716918999999999</v>
      </c>
      <c r="R137" s="42">
        <f t="shared" si="140"/>
        <v>149.09824270000001</v>
      </c>
      <c r="S137" s="40">
        <f t="shared" si="141"/>
        <v>-17.947823120000002</v>
      </c>
      <c r="T137" s="43">
        <f t="shared" si="142"/>
        <v>-0.44182807468366814</v>
      </c>
      <c r="U137" s="40">
        <f t="shared" si="143"/>
        <v>0</v>
      </c>
      <c r="V137" s="43">
        <v>0</v>
      </c>
      <c r="W137" s="40">
        <f t="shared" si="144"/>
        <v>0</v>
      </c>
      <c r="X137" s="43">
        <v>0</v>
      </c>
      <c r="Y137" s="40">
        <f t="shared" si="145"/>
        <v>-14.977435040000003</v>
      </c>
      <c r="Z137" s="43">
        <f t="shared" si="146"/>
        <v>-0.44077654340259431</v>
      </c>
      <c r="AA137" s="40">
        <f t="shared" si="147"/>
        <v>-2.9703880799999984</v>
      </c>
      <c r="AB137" s="43">
        <f t="shared" si="148"/>
        <v>-0.44720751465567254</v>
      </c>
      <c r="AC137" s="37" t="s">
        <v>34</v>
      </c>
    </row>
    <row r="138" spans="1:29" outlineLevel="1" x14ac:dyDescent="0.25">
      <c r="A138" s="26" t="s">
        <v>269</v>
      </c>
      <c r="B138" s="34" t="s">
        <v>270</v>
      </c>
      <c r="C138" s="28" t="s">
        <v>33</v>
      </c>
      <c r="D138" s="28">
        <f>SUM(D139:D145)</f>
        <v>3665.9248069957721</v>
      </c>
      <c r="E138" s="29" t="s">
        <v>34</v>
      </c>
      <c r="F138" s="30">
        <f t="shared" ref="F138" si="149">SUM(F139:F145)</f>
        <v>634.20495801999994</v>
      </c>
      <c r="G138" s="28">
        <f>SUM(G139:G145)</f>
        <v>3031.7198489757725</v>
      </c>
      <c r="H138" s="31">
        <f t="shared" ref="H138:AA138" si="150">SUM(H139:H145)</f>
        <v>218.74343609500002</v>
      </c>
      <c r="I138" s="31">
        <f t="shared" si="150"/>
        <v>0</v>
      </c>
      <c r="J138" s="31">
        <f t="shared" si="150"/>
        <v>0</v>
      </c>
      <c r="K138" s="31">
        <f t="shared" si="150"/>
        <v>105.06622333594632</v>
      </c>
      <c r="L138" s="31">
        <f t="shared" si="150"/>
        <v>113.67721275905369</v>
      </c>
      <c r="M138" s="31">
        <f t="shared" si="150"/>
        <v>148.76762939000002</v>
      </c>
      <c r="N138" s="31">
        <f t="shared" si="150"/>
        <v>0</v>
      </c>
      <c r="O138" s="31">
        <f t="shared" si="150"/>
        <v>0</v>
      </c>
      <c r="P138" s="31">
        <f t="shared" si="150"/>
        <v>85.36792165</v>
      </c>
      <c r="Q138" s="31">
        <f t="shared" si="150"/>
        <v>63.399707740000004</v>
      </c>
      <c r="R138" s="31">
        <f t="shared" si="150"/>
        <v>2882.9522195857717</v>
      </c>
      <c r="S138" s="31">
        <f t="shared" si="150"/>
        <v>-69.975806704999997</v>
      </c>
      <c r="T138" s="32">
        <f>S138/H138</f>
        <v>-0.31989900110469865</v>
      </c>
      <c r="U138" s="31">
        <f t="shared" si="150"/>
        <v>0</v>
      </c>
      <c r="V138" s="32">
        <v>0</v>
      </c>
      <c r="W138" s="31">
        <f t="shared" si="150"/>
        <v>0</v>
      </c>
      <c r="X138" s="32">
        <v>0</v>
      </c>
      <c r="Y138" s="31">
        <f t="shared" si="150"/>
        <v>-19.698301685946333</v>
      </c>
      <c r="Z138" s="32">
        <f>Y138/K138</f>
        <v>-0.18748462693820794</v>
      </c>
      <c r="AA138" s="31">
        <f t="shared" si="150"/>
        <v>-50.277505019053685</v>
      </c>
      <c r="AB138" s="32">
        <f>AA138/L138</f>
        <v>-0.44228305566939047</v>
      </c>
      <c r="AC138" s="33" t="s">
        <v>34</v>
      </c>
    </row>
    <row r="139" spans="1:29" ht="31.5" outlineLevel="1" x14ac:dyDescent="0.25">
      <c r="A139" s="35" t="s">
        <v>269</v>
      </c>
      <c r="B139" s="56" t="s">
        <v>271</v>
      </c>
      <c r="C139" s="38" t="s">
        <v>272</v>
      </c>
      <c r="D139" s="40">
        <v>1791.0005641759719</v>
      </c>
      <c r="E139" s="37" t="s">
        <v>34</v>
      </c>
      <c r="F139" s="39">
        <v>64.184892439999999</v>
      </c>
      <c r="G139" s="40">
        <f t="shared" si="138"/>
        <v>1726.815671735972</v>
      </c>
      <c r="H139" s="41">
        <v>0.61568543999999992</v>
      </c>
      <c r="I139" s="41">
        <v>0</v>
      </c>
      <c r="J139" s="41">
        <v>0</v>
      </c>
      <c r="K139" s="41">
        <v>0.61568543999999992</v>
      </c>
      <c r="L139" s="41">
        <v>0</v>
      </c>
      <c r="M139" s="41">
        <f>N139+O139+P139+Q139</f>
        <v>0.45737848000000003</v>
      </c>
      <c r="N139" s="41">
        <v>0</v>
      </c>
      <c r="O139" s="41">
        <v>0</v>
      </c>
      <c r="P139" s="41">
        <v>0.45737848000000003</v>
      </c>
      <c r="Q139" s="41">
        <v>0</v>
      </c>
      <c r="R139" s="42">
        <f t="shared" ref="R139:R145" si="151">G139-M139</f>
        <v>1726.3582932559721</v>
      </c>
      <c r="S139" s="40">
        <f t="shared" ref="S139:S145" si="152">M139-H139</f>
        <v>-0.15830695999999989</v>
      </c>
      <c r="T139" s="43">
        <f t="shared" ref="T139:T202" si="153">S139/H139</f>
        <v>-0.25712311793502851</v>
      </c>
      <c r="U139" s="40">
        <f t="shared" ref="U139:U145" si="154">N139-I139</f>
        <v>0</v>
      </c>
      <c r="V139" s="43">
        <v>0</v>
      </c>
      <c r="W139" s="40">
        <f t="shared" ref="W139:W145" si="155">O139-J139</f>
        <v>0</v>
      </c>
      <c r="X139" s="43">
        <v>0</v>
      </c>
      <c r="Y139" s="40">
        <f t="shared" ref="Y139:Y145" si="156">P139-K139</f>
        <v>-0.15830695999999989</v>
      </c>
      <c r="Z139" s="43">
        <f t="shared" ref="Z139:Z147" si="157">Y139/K139</f>
        <v>-0.25712311793502851</v>
      </c>
      <c r="AA139" s="40">
        <f t="shared" ref="AA139:AA145" si="158">Q139-L139</f>
        <v>0</v>
      </c>
      <c r="AB139" s="43" t="e">
        <f t="shared" ref="AB139:AB202" si="159">AA139/L139</f>
        <v>#DIV/0!</v>
      </c>
      <c r="AC139" s="37" t="s">
        <v>34</v>
      </c>
    </row>
    <row r="140" spans="1:29" ht="31.5" outlineLevel="1" x14ac:dyDescent="0.25">
      <c r="A140" s="35" t="s">
        <v>269</v>
      </c>
      <c r="B140" s="36" t="s">
        <v>273</v>
      </c>
      <c r="C140" s="38" t="s">
        <v>274</v>
      </c>
      <c r="D140" s="40">
        <v>466.01362633999997</v>
      </c>
      <c r="E140" s="37" t="s">
        <v>34</v>
      </c>
      <c r="F140" s="39">
        <v>251.63331439999999</v>
      </c>
      <c r="G140" s="40">
        <f t="shared" si="138"/>
        <v>214.38031193999998</v>
      </c>
      <c r="H140" s="41">
        <v>101.48358058000001</v>
      </c>
      <c r="I140" s="41">
        <v>0</v>
      </c>
      <c r="J140" s="41">
        <v>0</v>
      </c>
      <c r="K140" s="41">
        <v>86.527132955367236</v>
      </c>
      <c r="L140" s="41">
        <v>14.956447624632773</v>
      </c>
      <c r="M140" s="41">
        <f>N140+O140+P140+Q140</f>
        <v>89.987158780000001</v>
      </c>
      <c r="N140" s="41">
        <v>0</v>
      </c>
      <c r="O140" s="41">
        <v>0</v>
      </c>
      <c r="P140" s="41">
        <v>76.64257954</v>
      </c>
      <c r="Q140" s="41">
        <v>13.34457924</v>
      </c>
      <c r="R140" s="42">
        <f t="shared" si="151"/>
        <v>124.39315315999998</v>
      </c>
      <c r="S140" s="40">
        <f t="shared" si="152"/>
        <v>-11.496421800000007</v>
      </c>
      <c r="T140" s="43">
        <f t="shared" si="153"/>
        <v>-0.11328356502889964</v>
      </c>
      <c r="U140" s="40">
        <f t="shared" si="154"/>
        <v>0</v>
      </c>
      <c r="V140" s="43">
        <v>0</v>
      </c>
      <c r="W140" s="40">
        <f t="shared" si="155"/>
        <v>0</v>
      </c>
      <c r="X140" s="43">
        <v>0</v>
      </c>
      <c r="Y140" s="40">
        <f t="shared" si="156"/>
        <v>-9.8845534153672361</v>
      </c>
      <c r="Z140" s="43">
        <f t="shared" si="157"/>
        <v>-0.11423646060786419</v>
      </c>
      <c r="AA140" s="40">
        <f t="shared" si="158"/>
        <v>-1.611868384632773</v>
      </c>
      <c r="AB140" s="43">
        <f t="shared" si="159"/>
        <v>-0.1077708039426474</v>
      </c>
      <c r="AC140" s="33" t="s">
        <v>34</v>
      </c>
    </row>
    <row r="141" spans="1:29" ht="63" outlineLevel="1" x14ac:dyDescent="0.25">
      <c r="A141" s="35" t="s">
        <v>269</v>
      </c>
      <c r="B141" s="36" t="s">
        <v>275</v>
      </c>
      <c r="C141" s="38" t="s">
        <v>276</v>
      </c>
      <c r="D141" s="40">
        <v>276.1959566868</v>
      </c>
      <c r="E141" s="37" t="s">
        <v>34</v>
      </c>
      <c r="F141" s="39">
        <v>58.912473949999999</v>
      </c>
      <c r="G141" s="40">
        <f t="shared" si="138"/>
        <v>217.28348273680001</v>
      </c>
      <c r="H141" s="41">
        <v>0.29792579999999996</v>
      </c>
      <c r="I141" s="41">
        <v>0</v>
      </c>
      <c r="J141" s="41">
        <v>0</v>
      </c>
      <c r="K141" s="41">
        <v>0.29792579999999996</v>
      </c>
      <c r="L141" s="41">
        <v>0</v>
      </c>
      <c r="M141" s="41">
        <f>N141+O141+P141+Q141</f>
        <v>0.29792580000000002</v>
      </c>
      <c r="N141" s="41">
        <v>0</v>
      </c>
      <c r="O141" s="41">
        <v>0</v>
      </c>
      <c r="P141" s="41">
        <v>0.29792580000000002</v>
      </c>
      <c r="Q141" s="41">
        <v>0</v>
      </c>
      <c r="R141" s="42">
        <f t="shared" si="151"/>
        <v>216.98555693680001</v>
      </c>
      <c r="S141" s="40">
        <f t="shared" si="152"/>
        <v>0</v>
      </c>
      <c r="T141" s="43">
        <f t="shared" si="153"/>
        <v>0</v>
      </c>
      <c r="U141" s="40">
        <f t="shared" si="154"/>
        <v>0</v>
      </c>
      <c r="V141" s="43">
        <v>0</v>
      </c>
      <c r="W141" s="40">
        <f t="shared" si="155"/>
        <v>0</v>
      </c>
      <c r="X141" s="43">
        <v>0</v>
      </c>
      <c r="Y141" s="40">
        <f t="shared" si="156"/>
        <v>0</v>
      </c>
      <c r="Z141" s="43">
        <f t="shared" si="157"/>
        <v>0</v>
      </c>
      <c r="AA141" s="40">
        <f t="shared" si="158"/>
        <v>0</v>
      </c>
      <c r="AB141" s="43" t="e">
        <f t="shared" si="159"/>
        <v>#DIV/0!</v>
      </c>
      <c r="AC141" s="37" t="s">
        <v>34</v>
      </c>
    </row>
    <row r="142" spans="1:29" ht="47.25" outlineLevel="1" x14ac:dyDescent="0.25">
      <c r="A142" s="35" t="s">
        <v>269</v>
      </c>
      <c r="B142" s="36" t="s">
        <v>277</v>
      </c>
      <c r="C142" s="37" t="s">
        <v>278</v>
      </c>
      <c r="D142" s="40">
        <v>401.37698772000005</v>
      </c>
      <c r="E142" s="37" t="s">
        <v>34</v>
      </c>
      <c r="F142" s="39">
        <v>151.70758832000001</v>
      </c>
      <c r="G142" s="40">
        <f t="shared" si="138"/>
        <v>249.66939940000003</v>
      </c>
      <c r="H142" s="41">
        <v>4.96669772</v>
      </c>
      <c r="I142" s="41">
        <v>0</v>
      </c>
      <c r="J142" s="41">
        <v>0</v>
      </c>
      <c r="K142" s="41">
        <v>4.3821367242090394</v>
      </c>
      <c r="L142" s="41">
        <v>0.58456099579096055</v>
      </c>
      <c r="M142" s="41">
        <f>N142+O142+P142+Q142</f>
        <v>0.22082916999999996</v>
      </c>
      <c r="N142" s="41">
        <v>0</v>
      </c>
      <c r="O142" s="41">
        <v>0</v>
      </c>
      <c r="P142" s="41">
        <v>0.22082916999999996</v>
      </c>
      <c r="Q142" s="41">
        <v>0</v>
      </c>
      <c r="R142" s="42">
        <f t="shared" si="151"/>
        <v>249.44857023000003</v>
      </c>
      <c r="S142" s="40">
        <f t="shared" si="152"/>
        <v>-4.74586855</v>
      </c>
      <c r="T142" s="43">
        <f t="shared" si="153"/>
        <v>-0.95553802899847107</v>
      </c>
      <c r="U142" s="40">
        <f t="shared" si="154"/>
        <v>0</v>
      </c>
      <c r="V142" s="43">
        <v>0</v>
      </c>
      <c r="W142" s="40">
        <f t="shared" si="155"/>
        <v>0</v>
      </c>
      <c r="X142" s="43">
        <v>0</v>
      </c>
      <c r="Y142" s="40">
        <f t="shared" si="156"/>
        <v>-4.1613075542090394</v>
      </c>
      <c r="Z142" s="43">
        <f t="shared" si="157"/>
        <v>-0.94960696484433427</v>
      </c>
      <c r="AA142" s="40">
        <f t="shared" si="158"/>
        <v>-0.58456099579096055</v>
      </c>
      <c r="AB142" s="43">
        <f t="shared" si="159"/>
        <v>-1</v>
      </c>
      <c r="AC142" s="33" t="s">
        <v>34</v>
      </c>
    </row>
    <row r="143" spans="1:29" ht="31.5" outlineLevel="1" x14ac:dyDescent="0.25">
      <c r="A143" s="35" t="s">
        <v>269</v>
      </c>
      <c r="B143" s="36" t="s">
        <v>279</v>
      </c>
      <c r="C143" s="38" t="s">
        <v>280</v>
      </c>
      <c r="D143" s="40">
        <v>509.81378981800003</v>
      </c>
      <c r="E143" s="37" t="s">
        <v>34</v>
      </c>
      <c r="F143" s="39">
        <v>14.475838750000001</v>
      </c>
      <c r="G143" s="40">
        <f t="shared" si="138"/>
        <v>495.33795106800005</v>
      </c>
      <c r="H143" s="41">
        <v>95.712514460000008</v>
      </c>
      <c r="I143" s="41">
        <v>0</v>
      </c>
      <c r="J143" s="41">
        <v>0</v>
      </c>
      <c r="K143" s="41">
        <v>4.8178199999999996E-3</v>
      </c>
      <c r="L143" s="41">
        <v>95.707696640000009</v>
      </c>
      <c r="M143" s="41">
        <f>N143+O143+P143+Q143</f>
        <v>48.696050460000002</v>
      </c>
      <c r="N143" s="41">
        <v>0</v>
      </c>
      <c r="O143" s="41">
        <v>0</v>
      </c>
      <c r="P143" s="41">
        <v>3.0321620000000001E-2</v>
      </c>
      <c r="Q143" s="41">
        <v>48.66572884</v>
      </c>
      <c r="R143" s="42">
        <f t="shared" si="151"/>
        <v>446.64190060800007</v>
      </c>
      <c r="S143" s="40">
        <f t="shared" si="152"/>
        <v>-47.016464000000006</v>
      </c>
      <c r="T143" s="43">
        <f t="shared" si="153"/>
        <v>-0.49122587850984772</v>
      </c>
      <c r="U143" s="40">
        <f t="shared" si="154"/>
        <v>0</v>
      </c>
      <c r="V143" s="43">
        <v>0</v>
      </c>
      <c r="W143" s="40">
        <f t="shared" si="155"/>
        <v>0</v>
      </c>
      <c r="X143" s="43">
        <v>0</v>
      </c>
      <c r="Y143" s="40">
        <f t="shared" si="156"/>
        <v>2.55038E-2</v>
      </c>
      <c r="Z143" s="43">
        <f t="shared" si="157"/>
        <v>5.2936390317612538</v>
      </c>
      <c r="AA143" s="40">
        <f t="shared" si="158"/>
        <v>-47.041967800000009</v>
      </c>
      <c r="AB143" s="43">
        <f t="shared" si="159"/>
        <v>-0.49151708223578039</v>
      </c>
      <c r="AC143" s="50" t="s">
        <v>34</v>
      </c>
    </row>
    <row r="144" spans="1:29" ht="31.5" outlineLevel="1" x14ac:dyDescent="0.25">
      <c r="A144" s="35" t="s">
        <v>269</v>
      </c>
      <c r="B144" s="36" t="s">
        <v>281</v>
      </c>
      <c r="C144" s="38" t="s">
        <v>282</v>
      </c>
      <c r="D144" s="40">
        <v>115.3188</v>
      </c>
      <c r="E144" s="37" t="s">
        <v>34</v>
      </c>
      <c r="F144" s="39">
        <v>0</v>
      </c>
      <c r="G144" s="40">
        <f t="shared" si="138"/>
        <v>115.3188</v>
      </c>
      <c r="H144" s="41">
        <v>2.7528000000000001</v>
      </c>
      <c r="I144" s="41">
        <v>0</v>
      </c>
      <c r="J144" s="41">
        <v>0</v>
      </c>
      <c r="K144" s="41">
        <v>2.2940000000000005</v>
      </c>
      <c r="L144" s="41">
        <v>0.45879999999999965</v>
      </c>
      <c r="M144" s="41">
        <f>SUM(N144:Q144)</f>
        <v>0</v>
      </c>
      <c r="N144" s="41">
        <v>0</v>
      </c>
      <c r="O144" s="41">
        <v>0</v>
      </c>
      <c r="P144" s="47">
        <v>0</v>
      </c>
      <c r="Q144" s="47">
        <v>0</v>
      </c>
      <c r="R144" s="42">
        <f t="shared" si="151"/>
        <v>115.3188</v>
      </c>
      <c r="S144" s="40">
        <f t="shared" si="152"/>
        <v>-2.7528000000000001</v>
      </c>
      <c r="T144" s="43">
        <f t="shared" si="153"/>
        <v>-1</v>
      </c>
      <c r="U144" s="40">
        <f t="shared" si="154"/>
        <v>0</v>
      </c>
      <c r="V144" s="43">
        <v>0</v>
      </c>
      <c r="W144" s="40">
        <f t="shared" si="155"/>
        <v>0</v>
      </c>
      <c r="X144" s="43">
        <v>0</v>
      </c>
      <c r="Y144" s="40">
        <f t="shared" si="156"/>
        <v>-2.2940000000000005</v>
      </c>
      <c r="Z144" s="43">
        <f t="shared" si="157"/>
        <v>-1</v>
      </c>
      <c r="AA144" s="40">
        <f t="shared" si="158"/>
        <v>-0.45879999999999965</v>
      </c>
      <c r="AB144" s="43">
        <f t="shared" si="159"/>
        <v>-1</v>
      </c>
      <c r="AC144" s="37" t="s">
        <v>34</v>
      </c>
    </row>
    <row r="145" spans="1:29" ht="63" outlineLevel="1" x14ac:dyDescent="0.25">
      <c r="A145" s="35" t="s">
        <v>269</v>
      </c>
      <c r="B145" s="46" t="s">
        <v>283</v>
      </c>
      <c r="C145" s="38" t="s">
        <v>284</v>
      </c>
      <c r="D145" s="40">
        <v>106.20508225500001</v>
      </c>
      <c r="E145" s="37" t="s">
        <v>34</v>
      </c>
      <c r="F145" s="39">
        <v>93.290850160000005</v>
      </c>
      <c r="G145" s="40">
        <f t="shared" si="138"/>
        <v>12.914232095000003</v>
      </c>
      <c r="H145" s="41">
        <v>12.914232094999999</v>
      </c>
      <c r="I145" s="41">
        <v>0</v>
      </c>
      <c r="J145" s="41">
        <v>0</v>
      </c>
      <c r="K145" s="41">
        <v>10.944524596370057</v>
      </c>
      <c r="L145" s="41">
        <v>1.9697074986299423</v>
      </c>
      <c r="M145" s="41">
        <f>SUM(N145:Q145)</f>
        <v>9.108286699999999</v>
      </c>
      <c r="N145" s="41">
        <v>0</v>
      </c>
      <c r="O145" s="41">
        <v>0</v>
      </c>
      <c r="P145" s="47">
        <v>7.7188870399999994</v>
      </c>
      <c r="Q145" s="47">
        <v>1.38939966</v>
      </c>
      <c r="R145" s="42">
        <f t="shared" si="151"/>
        <v>3.8059453950000037</v>
      </c>
      <c r="S145" s="40">
        <f t="shared" si="152"/>
        <v>-3.8059453950000002</v>
      </c>
      <c r="T145" s="43">
        <f t="shared" si="153"/>
        <v>-0.29470938473171371</v>
      </c>
      <c r="U145" s="40">
        <f t="shared" si="154"/>
        <v>0</v>
      </c>
      <c r="V145" s="43">
        <v>0</v>
      </c>
      <c r="W145" s="40">
        <f t="shared" si="155"/>
        <v>0</v>
      </c>
      <c r="X145" s="43">
        <v>0</v>
      </c>
      <c r="Y145" s="40">
        <f t="shared" si="156"/>
        <v>-3.2256375563700574</v>
      </c>
      <c r="Z145" s="43">
        <f t="shared" si="157"/>
        <v>-0.2947261462082964</v>
      </c>
      <c r="AA145" s="40">
        <f t="shared" si="158"/>
        <v>-0.58030783862994229</v>
      </c>
      <c r="AB145" s="43">
        <f t="shared" si="159"/>
        <v>-0.29461625090709331</v>
      </c>
      <c r="AC145" s="33" t="s">
        <v>34</v>
      </c>
    </row>
    <row r="146" spans="1:29" ht="47.25" outlineLevel="1" x14ac:dyDescent="0.25">
      <c r="A146" s="26" t="s">
        <v>285</v>
      </c>
      <c r="B146" s="27" t="s">
        <v>286</v>
      </c>
      <c r="C146" s="28" t="s">
        <v>33</v>
      </c>
      <c r="D146" s="28">
        <v>0</v>
      </c>
      <c r="E146" s="29" t="s">
        <v>34</v>
      </c>
      <c r="F146" s="30">
        <v>0</v>
      </c>
      <c r="G146" s="28">
        <v>0</v>
      </c>
      <c r="H146" s="31">
        <v>0</v>
      </c>
      <c r="I146" s="31">
        <v>0</v>
      </c>
      <c r="J146" s="31">
        <v>0</v>
      </c>
      <c r="K146" s="31">
        <v>0</v>
      </c>
      <c r="L146" s="31">
        <v>0</v>
      </c>
      <c r="M146" s="31">
        <v>0</v>
      </c>
      <c r="N146" s="31">
        <v>0</v>
      </c>
      <c r="O146" s="31">
        <v>0</v>
      </c>
      <c r="P146" s="31">
        <v>0</v>
      </c>
      <c r="Q146" s="31">
        <v>0</v>
      </c>
      <c r="R146" s="31">
        <v>0</v>
      </c>
      <c r="S146" s="31">
        <v>0</v>
      </c>
      <c r="T146" s="32">
        <v>0</v>
      </c>
      <c r="U146" s="31">
        <v>0</v>
      </c>
      <c r="V146" s="32">
        <v>0</v>
      </c>
      <c r="W146" s="31">
        <v>0</v>
      </c>
      <c r="X146" s="32">
        <v>0</v>
      </c>
      <c r="Y146" s="31">
        <v>0</v>
      </c>
      <c r="Z146" s="32">
        <v>0</v>
      </c>
      <c r="AA146" s="31">
        <v>0</v>
      </c>
      <c r="AB146" s="32">
        <v>0</v>
      </c>
      <c r="AC146" s="33" t="s">
        <v>34</v>
      </c>
    </row>
    <row r="147" spans="1:29" ht="31.5" outlineLevel="1" x14ac:dyDescent="0.25">
      <c r="A147" s="26" t="s">
        <v>287</v>
      </c>
      <c r="B147" s="27" t="s">
        <v>288</v>
      </c>
      <c r="C147" s="28" t="s">
        <v>33</v>
      </c>
      <c r="D147" s="28">
        <f>SUM(D148:D154,D155:D201,D202:D203)</f>
        <v>746.51007322800012</v>
      </c>
      <c r="E147" s="29" t="s">
        <v>34</v>
      </c>
      <c r="F147" s="30">
        <f t="shared" ref="F147" si="160">SUM(F148:F154,F155:F201,F202:F203)</f>
        <v>201.06168069</v>
      </c>
      <c r="G147" s="28">
        <f>SUM(G148:G154,G155:G201,G202:G203)</f>
        <v>545.44839253800012</v>
      </c>
      <c r="H147" s="31">
        <f>SUM(H148:H149,H150:H154,H155:H180,H202:H203,H185:H201)</f>
        <v>358.04996644999983</v>
      </c>
      <c r="I147" s="31">
        <f>SUM(I148:I149,I150:I154,I155:I180,I202:I203,I185:I201)</f>
        <v>0</v>
      </c>
      <c r="J147" s="31">
        <f>SUM(J148:J149,J150:J154,J155:J180,J202:J203,J185:J201)</f>
        <v>0</v>
      </c>
      <c r="K147" s="31">
        <f>SUM(K148:K149,K150:K154,K155:K180,K202:K203,K185:K201)</f>
        <v>156.55093918000003</v>
      </c>
      <c r="L147" s="31">
        <f>SUM(L148:L149,L150:L154,L155:L180,L202:L203,L185:L201)</f>
        <v>201.49902727000008</v>
      </c>
      <c r="M147" s="31">
        <f t="shared" ref="M147:AA147" si="161">SUM(M148:M149,M150:M154,M155:M201,M202:M203)</f>
        <v>265.48562384999997</v>
      </c>
      <c r="N147" s="31">
        <f t="shared" si="161"/>
        <v>0</v>
      </c>
      <c r="O147" s="31">
        <f t="shared" si="161"/>
        <v>0</v>
      </c>
      <c r="P147" s="31">
        <f t="shared" si="161"/>
        <v>121.77578179</v>
      </c>
      <c r="Q147" s="31">
        <f t="shared" si="161"/>
        <v>143.70984206000006</v>
      </c>
      <c r="R147" s="31">
        <f t="shared" si="161"/>
        <v>280.75972988799998</v>
      </c>
      <c r="S147" s="31">
        <f t="shared" si="161"/>
        <v>-93.361303799999973</v>
      </c>
      <c r="T147" s="32">
        <f t="shared" si="153"/>
        <v>-0.26074937173060031</v>
      </c>
      <c r="U147" s="31">
        <f t="shared" si="161"/>
        <v>0</v>
      </c>
      <c r="V147" s="32">
        <v>0</v>
      </c>
      <c r="W147" s="31">
        <f t="shared" si="161"/>
        <v>0</v>
      </c>
      <c r="X147" s="32">
        <v>0</v>
      </c>
      <c r="Y147" s="31">
        <f t="shared" si="161"/>
        <v>-35.448123390000021</v>
      </c>
      <c r="Z147" s="32">
        <f t="shared" si="157"/>
        <v>-0.22643187946156154</v>
      </c>
      <c r="AA147" s="31">
        <f t="shared" si="161"/>
        <v>-57.913180409999988</v>
      </c>
      <c r="AB147" s="32">
        <f t="shared" si="159"/>
        <v>-0.28741171207937793</v>
      </c>
      <c r="AC147" s="33" t="s">
        <v>34</v>
      </c>
    </row>
    <row r="148" spans="1:29" ht="47.25" outlineLevel="1" x14ac:dyDescent="0.25">
      <c r="A148" s="52" t="s">
        <v>287</v>
      </c>
      <c r="B148" s="68" t="s">
        <v>289</v>
      </c>
      <c r="C148" s="59" t="s">
        <v>290</v>
      </c>
      <c r="D148" s="40">
        <v>20.5045386</v>
      </c>
      <c r="E148" s="37" t="s">
        <v>34</v>
      </c>
      <c r="F148" s="39">
        <v>0</v>
      </c>
      <c r="G148" s="40">
        <f t="shared" ref="G148:G203" si="162">D148-F148</f>
        <v>20.5045386</v>
      </c>
      <c r="H148" s="41">
        <v>20.5045386</v>
      </c>
      <c r="I148" s="41">
        <v>0</v>
      </c>
      <c r="J148" s="41">
        <v>0</v>
      </c>
      <c r="K148" s="41">
        <v>0</v>
      </c>
      <c r="L148" s="41">
        <v>20.5045386</v>
      </c>
      <c r="M148" s="41">
        <v>4.8714980199999998</v>
      </c>
      <c r="N148" s="41">
        <v>0</v>
      </c>
      <c r="O148" s="41">
        <v>0</v>
      </c>
      <c r="P148" s="41">
        <v>0</v>
      </c>
      <c r="Q148" s="41">
        <v>4.8714980199999998</v>
      </c>
      <c r="R148" s="42">
        <f t="shared" ref="R148:R203" si="163">G148-M148</f>
        <v>15.633040579999999</v>
      </c>
      <c r="S148" s="40">
        <f t="shared" ref="S148:S203" si="164">M148-H148</f>
        <v>-15.633040579999999</v>
      </c>
      <c r="T148" s="43">
        <f t="shared" si="153"/>
        <v>-0.76241854961808309</v>
      </c>
      <c r="U148" s="40">
        <f t="shared" ref="U148:U203" si="165">N148-I148</f>
        <v>0</v>
      </c>
      <c r="V148" s="43">
        <v>0</v>
      </c>
      <c r="W148" s="40">
        <f t="shared" ref="W148:W203" si="166">O148-J148</f>
        <v>0</v>
      </c>
      <c r="X148" s="43">
        <v>0</v>
      </c>
      <c r="Y148" s="40">
        <f t="shared" ref="Y148:Y203" si="167">P148-K148</f>
        <v>0</v>
      </c>
      <c r="Z148" s="43">
        <v>0</v>
      </c>
      <c r="AA148" s="40">
        <f t="shared" ref="AA148:AA203" si="168">Q148-L148</f>
        <v>-15.633040579999999</v>
      </c>
      <c r="AB148" s="43">
        <f t="shared" si="159"/>
        <v>-0.76241854961808309</v>
      </c>
      <c r="AC148" s="37" t="s">
        <v>34</v>
      </c>
    </row>
    <row r="149" spans="1:29" ht="47.25" outlineLevel="1" x14ac:dyDescent="0.25">
      <c r="A149" s="52" t="s">
        <v>287</v>
      </c>
      <c r="B149" s="53" t="s">
        <v>291</v>
      </c>
      <c r="C149" s="59" t="s">
        <v>292</v>
      </c>
      <c r="D149" s="40">
        <v>306.13191286799997</v>
      </c>
      <c r="E149" s="37" t="s">
        <v>34</v>
      </c>
      <c r="F149" s="39">
        <v>0</v>
      </c>
      <c r="G149" s="40">
        <f t="shared" si="162"/>
        <v>306.13191286799997</v>
      </c>
      <c r="H149" s="41">
        <v>149.56265421000001</v>
      </c>
      <c r="I149" s="41">
        <v>0</v>
      </c>
      <c r="J149" s="41">
        <v>0</v>
      </c>
      <c r="K149" s="41">
        <v>0</v>
      </c>
      <c r="L149" s="41">
        <v>149.56265421000001</v>
      </c>
      <c r="M149" s="41">
        <v>114.60035281</v>
      </c>
      <c r="N149" s="41">
        <v>0</v>
      </c>
      <c r="O149" s="41">
        <v>0</v>
      </c>
      <c r="P149" s="41">
        <v>0</v>
      </c>
      <c r="Q149" s="41">
        <v>114.60035281</v>
      </c>
      <c r="R149" s="42">
        <f t="shared" si="163"/>
        <v>191.53156005799997</v>
      </c>
      <c r="S149" s="40">
        <f t="shared" si="164"/>
        <v>-34.962301400000001</v>
      </c>
      <c r="T149" s="43">
        <f t="shared" si="153"/>
        <v>-0.23376357944884857</v>
      </c>
      <c r="U149" s="40">
        <f t="shared" si="165"/>
        <v>0</v>
      </c>
      <c r="V149" s="43">
        <v>0</v>
      </c>
      <c r="W149" s="40">
        <f t="shared" si="166"/>
        <v>0</v>
      </c>
      <c r="X149" s="43">
        <v>0</v>
      </c>
      <c r="Y149" s="40">
        <f t="shared" si="167"/>
        <v>0</v>
      </c>
      <c r="Z149" s="43">
        <v>0</v>
      </c>
      <c r="AA149" s="40">
        <f t="shared" si="168"/>
        <v>-34.962301400000001</v>
      </c>
      <c r="AB149" s="43">
        <f t="shared" si="159"/>
        <v>-0.23376357944884857</v>
      </c>
      <c r="AC149" s="33" t="s">
        <v>34</v>
      </c>
    </row>
    <row r="150" spans="1:29" ht="31.5" outlineLevel="1" x14ac:dyDescent="0.25">
      <c r="A150" s="35" t="s">
        <v>287</v>
      </c>
      <c r="B150" s="36" t="s">
        <v>293</v>
      </c>
      <c r="C150" s="40" t="s">
        <v>294</v>
      </c>
      <c r="D150" s="40">
        <v>2.4034499999999999</v>
      </c>
      <c r="E150" s="37" t="s">
        <v>34</v>
      </c>
      <c r="F150" s="39">
        <v>0</v>
      </c>
      <c r="G150" s="40">
        <f t="shared" si="162"/>
        <v>2.4034499999999999</v>
      </c>
      <c r="H150" s="41">
        <v>2.4034499999999999</v>
      </c>
      <c r="I150" s="41">
        <v>0</v>
      </c>
      <c r="J150" s="41">
        <v>0</v>
      </c>
      <c r="K150" s="41">
        <v>2.002875</v>
      </c>
      <c r="L150" s="41">
        <v>0.4005749999999999</v>
      </c>
      <c r="M150" s="41">
        <f t="shared" ref="M150:M186" si="169">N150+O150+P150+Q150</f>
        <v>2.484</v>
      </c>
      <c r="N150" s="41">
        <v>0</v>
      </c>
      <c r="O150" s="41">
        <v>0</v>
      </c>
      <c r="P150" s="41">
        <v>2.0699999999999998</v>
      </c>
      <c r="Q150" s="41">
        <v>0.41399999999999998</v>
      </c>
      <c r="R150" s="42">
        <f t="shared" si="163"/>
        <v>-8.0550000000000122E-2</v>
      </c>
      <c r="S150" s="40">
        <f t="shared" si="164"/>
        <v>8.0550000000000122E-2</v>
      </c>
      <c r="T150" s="43">
        <f t="shared" si="153"/>
        <v>3.3514323160456896E-2</v>
      </c>
      <c r="U150" s="40">
        <f t="shared" si="165"/>
        <v>0</v>
      </c>
      <c r="V150" s="43">
        <v>0</v>
      </c>
      <c r="W150" s="40">
        <f t="shared" si="166"/>
        <v>0</v>
      </c>
      <c r="X150" s="43">
        <v>0</v>
      </c>
      <c r="Y150" s="40">
        <f t="shared" si="167"/>
        <v>6.7124999999999879E-2</v>
      </c>
      <c r="Z150" s="43">
        <f t="shared" ref="Z150:Z205" si="170">Y150/K150</f>
        <v>3.3514323160456785E-2</v>
      </c>
      <c r="AA150" s="40">
        <f t="shared" si="168"/>
        <v>1.3425000000000076E-2</v>
      </c>
      <c r="AB150" s="43">
        <f t="shared" si="159"/>
        <v>3.3514323160457042E-2</v>
      </c>
      <c r="AC150" s="33" t="s">
        <v>295</v>
      </c>
    </row>
    <row r="151" spans="1:29" ht="31.5" outlineLevel="1" x14ac:dyDescent="0.25">
      <c r="A151" s="35" t="s">
        <v>287</v>
      </c>
      <c r="B151" s="36" t="s">
        <v>296</v>
      </c>
      <c r="C151" s="40" t="s">
        <v>297</v>
      </c>
      <c r="D151" s="38">
        <v>24.392040000000001</v>
      </c>
      <c r="E151" s="37" t="s">
        <v>34</v>
      </c>
      <c r="F151" s="39">
        <v>0</v>
      </c>
      <c r="G151" s="40">
        <f t="shared" si="162"/>
        <v>24.392040000000001</v>
      </c>
      <c r="H151" s="41">
        <v>24.392040000000001</v>
      </c>
      <c r="I151" s="41">
        <v>0</v>
      </c>
      <c r="J151" s="41">
        <v>0</v>
      </c>
      <c r="K151" s="41">
        <v>20.326700000000002</v>
      </c>
      <c r="L151" s="41">
        <v>4.0653399999999991</v>
      </c>
      <c r="M151" s="41">
        <f t="shared" si="169"/>
        <v>17.66</v>
      </c>
      <c r="N151" s="41">
        <v>0</v>
      </c>
      <c r="O151" s="41">
        <v>0</v>
      </c>
      <c r="P151" s="41">
        <v>14.716666669999999</v>
      </c>
      <c r="Q151" s="41">
        <v>2.9433333300000002</v>
      </c>
      <c r="R151" s="42">
        <f t="shared" si="163"/>
        <v>6.7320400000000014</v>
      </c>
      <c r="S151" s="40">
        <f t="shared" si="164"/>
        <v>-6.7320400000000014</v>
      </c>
      <c r="T151" s="43">
        <f t="shared" si="153"/>
        <v>-0.2759933158522207</v>
      </c>
      <c r="U151" s="40">
        <f t="shared" si="165"/>
        <v>0</v>
      </c>
      <c r="V151" s="43">
        <v>0</v>
      </c>
      <c r="W151" s="40">
        <f t="shared" si="166"/>
        <v>0</v>
      </c>
      <c r="X151" s="43">
        <v>0</v>
      </c>
      <c r="Y151" s="40">
        <f t="shared" si="167"/>
        <v>-5.6100333300000038</v>
      </c>
      <c r="Z151" s="43">
        <f t="shared" si="170"/>
        <v>-0.27599331568823288</v>
      </c>
      <c r="AA151" s="40">
        <f t="shared" si="168"/>
        <v>-1.1220066699999989</v>
      </c>
      <c r="AB151" s="43">
        <f t="shared" si="159"/>
        <v>-0.27599331667216004</v>
      </c>
      <c r="AC151" s="33" t="s">
        <v>34</v>
      </c>
    </row>
    <row r="152" spans="1:29" ht="31.5" outlineLevel="1" x14ac:dyDescent="0.25">
      <c r="A152" s="35" t="s">
        <v>287</v>
      </c>
      <c r="B152" s="49" t="s">
        <v>298</v>
      </c>
      <c r="C152" s="40" t="s">
        <v>299</v>
      </c>
      <c r="D152" s="40">
        <v>15.11558644</v>
      </c>
      <c r="E152" s="37" t="s">
        <v>34</v>
      </c>
      <c r="F152" s="39">
        <v>0</v>
      </c>
      <c r="G152" s="40">
        <f t="shared" si="162"/>
        <v>15.11558644</v>
      </c>
      <c r="H152" s="41">
        <v>15.11558644</v>
      </c>
      <c r="I152" s="41">
        <v>0</v>
      </c>
      <c r="J152" s="41">
        <v>0</v>
      </c>
      <c r="K152" s="41">
        <v>12.596322033333333</v>
      </c>
      <c r="L152" s="41">
        <v>2.5192644066666663</v>
      </c>
      <c r="M152" s="41">
        <f t="shared" si="169"/>
        <v>14.994547349999999</v>
      </c>
      <c r="N152" s="41">
        <v>0</v>
      </c>
      <c r="O152" s="41">
        <v>0</v>
      </c>
      <c r="P152" s="41">
        <v>12.49545612</v>
      </c>
      <c r="Q152" s="41">
        <v>2.4990912299999999</v>
      </c>
      <c r="R152" s="42">
        <f t="shared" si="163"/>
        <v>0.12103909000000002</v>
      </c>
      <c r="S152" s="40">
        <f t="shared" si="164"/>
        <v>-0.12103909000000002</v>
      </c>
      <c r="T152" s="43">
        <f t="shared" si="153"/>
        <v>-8.0075682462241293E-3</v>
      </c>
      <c r="U152" s="40">
        <f t="shared" si="165"/>
        <v>0</v>
      </c>
      <c r="V152" s="43">
        <v>0</v>
      </c>
      <c r="W152" s="40">
        <f t="shared" si="166"/>
        <v>0</v>
      </c>
      <c r="X152" s="43">
        <v>0</v>
      </c>
      <c r="Y152" s="40">
        <f t="shared" si="167"/>
        <v>-0.10086591333333317</v>
      </c>
      <c r="Z152" s="43">
        <f t="shared" si="170"/>
        <v>-8.0075686431653782E-3</v>
      </c>
      <c r="AA152" s="40">
        <f t="shared" si="168"/>
        <v>-2.0173176666666404E-2</v>
      </c>
      <c r="AB152" s="43">
        <f t="shared" si="159"/>
        <v>-8.0075662615177005E-3</v>
      </c>
      <c r="AC152" s="33" t="s">
        <v>34</v>
      </c>
    </row>
    <row r="153" spans="1:29" ht="31.5" outlineLevel="1" x14ac:dyDescent="0.25">
      <c r="A153" s="35" t="s">
        <v>287</v>
      </c>
      <c r="B153" s="49" t="s">
        <v>300</v>
      </c>
      <c r="C153" s="40" t="s">
        <v>301</v>
      </c>
      <c r="D153" s="40">
        <v>9.8237288199999995</v>
      </c>
      <c r="E153" s="37" t="s">
        <v>34</v>
      </c>
      <c r="F153" s="39">
        <v>0</v>
      </c>
      <c r="G153" s="40">
        <f t="shared" si="162"/>
        <v>9.8237288199999995</v>
      </c>
      <c r="H153" s="41">
        <v>9.8237288199999995</v>
      </c>
      <c r="I153" s="41">
        <v>0</v>
      </c>
      <c r="J153" s="41">
        <v>0</v>
      </c>
      <c r="K153" s="41">
        <v>8.1864406833333341</v>
      </c>
      <c r="L153" s="41">
        <v>1.6372881366666654</v>
      </c>
      <c r="M153" s="41">
        <f t="shared" si="169"/>
        <v>7.2</v>
      </c>
      <c r="N153" s="41">
        <v>0</v>
      </c>
      <c r="O153" s="41">
        <v>0</v>
      </c>
      <c r="P153" s="41">
        <v>6</v>
      </c>
      <c r="Q153" s="41">
        <v>1.2</v>
      </c>
      <c r="R153" s="42">
        <f t="shared" si="163"/>
        <v>2.6237288199999993</v>
      </c>
      <c r="S153" s="40">
        <f t="shared" si="164"/>
        <v>-2.6237288199999993</v>
      </c>
      <c r="T153" s="43">
        <f t="shared" si="153"/>
        <v>-0.2670807458221347</v>
      </c>
      <c r="U153" s="40">
        <f t="shared" si="165"/>
        <v>0</v>
      </c>
      <c r="V153" s="43">
        <v>0</v>
      </c>
      <c r="W153" s="40">
        <f t="shared" si="166"/>
        <v>0</v>
      </c>
      <c r="X153" s="43">
        <v>0</v>
      </c>
      <c r="Y153" s="40">
        <f t="shared" si="167"/>
        <v>-2.1864406833333341</v>
      </c>
      <c r="Z153" s="43">
        <f t="shared" si="170"/>
        <v>-0.26708074582213487</v>
      </c>
      <c r="AA153" s="40">
        <f t="shared" si="168"/>
        <v>-0.43728813666666544</v>
      </c>
      <c r="AB153" s="43">
        <f t="shared" si="159"/>
        <v>-0.26708074582213426</v>
      </c>
      <c r="AC153" s="37" t="s">
        <v>34</v>
      </c>
    </row>
    <row r="154" spans="1:29" ht="31.5" outlineLevel="1" x14ac:dyDescent="0.25">
      <c r="A154" s="35" t="s">
        <v>287</v>
      </c>
      <c r="B154" s="49" t="s">
        <v>302</v>
      </c>
      <c r="C154" s="37" t="s">
        <v>303</v>
      </c>
      <c r="D154" s="40">
        <v>1.7935118600000002</v>
      </c>
      <c r="E154" s="37" t="s">
        <v>34</v>
      </c>
      <c r="F154" s="39">
        <v>0</v>
      </c>
      <c r="G154" s="40">
        <f t="shared" si="162"/>
        <v>1.7935118600000002</v>
      </c>
      <c r="H154" s="41">
        <v>1.7935118600000002</v>
      </c>
      <c r="I154" s="41">
        <v>0</v>
      </c>
      <c r="J154" s="41">
        <v>0</v>
      </c>
      <c r="K154" s="41">
        <v>1.4945932166666669</v>
      </c>
      <c r="L154" s="41">
        <v>0.29891864333333329</v>
      </c>
      <c r="M154" s="41">
        <f t="shared" si="169"/>
        <v>1.8066737500000001</v>
      </c>
      <c r="N154" s="41">
        <v>0</v>
      </c>
      <c r="O154" s="41">
        <v>0</v>
      </c>
      <c r="P154" s="41">
        <v>1.50667375</v>
      </c>
      <c r="Q154" s="41">
        <v>0.3</v>
      </c>
      <c r="R154" s="42">
        <f t="shared" si="163"/>
        <v>-1.3161889999999898E-2</v>
      </c>
      <c r="S154" s="40">
        <f t="shared" si="164"/>
        <v>1.3161889999999898E-2</v>
      </c>
      <c r="T154" s="43">
        <f t="shared" si="153"/>
        <v>7.3386133058522939E-3</v>
      </c>
      <c r="U154" s="40">
        <f t="shared" si="165"/>
        <v>0</v>
      </c>
      <c r="V154" s="43">
        <v>0</v>
      </c>
      <c r="W154" s="40">
        <f t="shared" si="166"/>
        <v>0</v>
      </c>
      <c r="X154" s="43">
        <v>0</v>
      </c>
      <c r="Y154" s="40">
        <f t="shared" si="167"/>
        <v>1.2080533333333143E-2</v>
      </c>
      <c r="Z154" s="43">
        <f t="shared" si="170"/>
        <v>8.0828236061955949E-3</v>
      </c>
      <c r="AA154" s="40">
        <f t="shared" si="168"/>
        <v>1.0813566666666996E-3</v>
      </c>
      <c r="AB154" s="43">
        <f t="shared" si="159"/>
        <v>3.6175618041356015E-3</v>
      </c>
      <c r="AC154" s="37" t="s">
        <v>295</v>
      </c>
    </row>
    <row r="155" spans="1:29" ht="31.5" outlineLevel="1" x14ac:dyDescent="0.25">
      <c r="A155" s="35" t="s">
        <v>287</v>
      </c>
      <c r="B155" s="49" t="s">
        <v>304</v>
      </c>
      <c r="C155" s="37" t="s">
        <v>305</v>
      </c>
      <c r="D155" s="40">
        <v>0.61406694399999995</v>
      </c>
      <c r="E155" s="37" t="s">
        <v>34</v>
      </c>
      <c r="F155" s="39">
        <v>9.5649999999999999E-2</v>
      </c>
      <c r="G155" s="40">
        <f t="shared" si="162"/>
        <v>0.51841694399999994</v>
      </c>
      <c r="H155" s="41">
        <v>0.22559999999999999</v>
      </c>
      <c r="I155" s="41">
        <v>0</v>
      </c>
      <c r="J155" s="41">
        <v>0</v>
      </c>
      <c r="K155" s="41">
        <v>0.188</v>
      </c>
      <c r="L155" s="41">
        <v>3.7599999999999995E-2</v>
      </c>
      <c r="M155" s="41">
        <f t="shared" si="169"/>
        <v>0.22559999999999999</v>
      </c>
      <c r="N155" s="41">
        <v>0</v>
      </c>
      <c r="O155" s="41">
        <v>0</v>
      </c>
      <c r="P155" s="41">
        <v>0.188</v>
      </c>
      <c r="Q155" s="41">
        <v>3.7600000000000001E-2</v>
      </c>
      <c r="R155" s="42">
        <f t="shared" si="163"/>
        <v>0.29281694399999991</v>
      </c>
      <c r="S155" s="40">
        <f t="shared" si="164"/>
        <v>0</v>
      </c>
      <c r="T155" s="43">
        <f t="shared" si="153"/>
        <v>0</v>
      </c>
      <c r="U155" s="40">
        <f t="shared" si="165"/>
        <v>0</v>
      </c>
      <c r="V155" s="43">
        <v>0</v>
      </c>
      <c r="W155" s="40">
        <f t="shared" si="166"/>
        <v>0</v>
      </c>
      <c r="X155" s="43">
        <v>0</v>
      </c>
      <c r="Y155" s="40">
        <f t="shared" si="167"/>
        <v>0</v>
      </c>
      <c r="Z155" s="43">
        <f t="shared" si="170"/>
        <v>0</v>
      </c>
      <c r="AA155" s="40">
        <f t="shared" si="168"/>
        <v>0</v>
      </c>
      <c r="AB155" s="43">
        <f t="shared" si="159"/>
        <v>0</v>
      </c>
      <c r="AC155" s="37" t="s">
        <v>34</v>
      </c>
    </row>
    <row r="156" spans="1:29" ht="31.5" outlineLevel="1" x14ac:dyDescent="0.25">
      <c r="A156" s="35" t="s">
        <v>287</v>
      </c>
      <c r="B156" s="49" t="s">
        <v>306</v>
      </c>
      <c r="C156" s="37" t="s">
        <v>307</v>
      </c>
      <c r="D156" s="40">
        <v>0.56539464000000006</v>
      </c>
      <c r="E156" s="37" t="s">
        <v>34</v>
      </c>
      <c r="F156" s="39">
        <v>0.21240000000000001</v>
      </c>
      <c r="G156" s="40">
        <f t="shared" si="162"/>
        <v>0.35299464000000003</v>
      </c>
      <c r="H156" s="41">
        <v>0.1149</v>
      </c>
      <c r="I156" s="41">
        <v>0</v>
      </c>
      <c r="J156" s="41">
        <v>0</v>
      </c>
      <c r="K156" s="41">
        <v>9.5750000000000016E-2</v>
      </c>
      <c r="L156" s="41">
        <v>1.9149999999999986E-2</v>
      </c>
      <c r="M156" s="41">
        <f t="shared" si="169"/>
        <v>0.1149144</v>
      </c>
      <c r="N156" s="41">
        <v>0</v>
      </c>
      <c r="O156" s="41">
        <v>0</v>
      </c>
      <c r="P156" s="41">
        <v>9.5762E-2</v>
      </c>
      <c r="Q156" s="41">
        <v>1.91524E-2</v>
      </c>
      <c r="R156" s="42">
        <f t="shared" si="163"/>
        <v>0.23808024000000003</v>
      </c>
      <c r="S156" s="40">
        <f t="shared" si="164"/>
        <v>1.4399999999997748E-5</v>
      </c>
      <c r="T156" s="43">
        <f t="shared" si="153"/>
        <v>1.2532637075716055E-4</v>
      </c>
      <c r="U156" s="40">
        <f t="shared" si="165"/>
        <v>0</v>
      </c>
      <c r="V156" s="43">
        <v>0</v>
      </c>
      <c r="W156" s="40">
        <f t="shared" si="166"/>
        <v>0</v>
      </c>
      <c r="X156" s="43">
        <v>0</v>
      </c>
      <c r="Y156" s="40">
        <f t="shared" si="167"/>
        <v>1.1999999999984245E-5</v>
      </c>
      <c r="Z156" s="43">
        <f t="shared" si="170"/>
        <v>1.253263707570156E-4</v>
      </c>
      <c r="AA156" s="40">
        <f t="shared" si="168"/>
        <v>2.4000000000135024E-6</v>
      </c>
      <c r="AB156" s="43">
        <f t="shared" si="159"/>
        <v>1.2532637075788534E-4</v>
      </c>
      <c r="AC156" s="33" t="s">
        <v>295</v>
      </c>
    </row>
    <row r="157" spans="1:29" ht="47.25" outlineLevel="1" x14ac:dyDescent="0.25">
      <c r="A157" s="35" t="s">
        <v>287</v>
      </c>
      <c r="B157" s="49" t="s">
        <v>308</v>
      </c>
      <c r="C157" s="38" t="s">
        <v>309</v>
      </c>
      <c r="D157" s="40">
        <v>2.4678863999999998</v>
      </c>
      <c r="E157" s="37" t="s">
        <v>34</v>
      </c>
      <c r="F157" s="39">
        <v>0</v>
      </c>
      <c r="G157" s="40">
        <f t="shared" si="162"/>
        <v>2.4678863999999998</v>
      </c>
      <c r="H157" s="41">
        <v>2.4678863999999998</v>
      </c>
      <c r="I157" s="41">
        <v>0</v>
      </c>
      <c r="J157" s="41">
        <v>0</v>
      </c>
      <c r="K157" s="41">
        <v>2.0565720000000001</v>
      </c>
      <c r="L157" s="41">
        <v>0.41131439999999975</v>
      </c>
      <c r="M157" s="41">
        <f t="shared" si="169"/>
        <v>2.3844000000000003</v>
      </c>
      <c r="N157" s="41">
        <v>0</v>
      </c>
      <c r="O157" s="41">
        <v>0</v>
      </c>
      <c r="P157" s="41">
        <v>1.9870000000000001</v>
      </c>
      <c r="Q157" s="41">
        <v>0.39739999999999998</v>
      </c>
      <c r="R157" s="42">
        <f t="shared" si="163"/>
        <v>8.3486399999999517E-2</v>
      </c>
      <c r="S157" s="40">
        <f t="shared" si="164"/>
        <v>-8.3486399999999517E-2</v>
      </c>
      <c r="T157" s="43">
        <f t="shared" si="153"/>
        <v>-3.3829109800191583E-2</v>
      </c>
      <c r="U157" s="40">
        <f t="shared" si="165"/>
        <v>0</v>
      </c>
      <c r="V157" s="43">
        <v>0</v>
      </c>
      <c r="W157" s="40">
        <f t="shared" si="166"/>
        <v>0</v>
      </c>
      <c r="X157" s="43">
        <v>0</v>
      </c>
      <c r="Y157" s="40">
        <f t="shared" si="167"/>
        <v>-6.9571999999999967E-2</v>
      </c>
      <c r="Z157" s="43">
        <f t="shared" si="170"/>
        <v>-3.3829109800191756E-2</v>
      </c>
      <c r="AA157" s="40">
        <f t="shared" si="168"/>
        <v>-1.3914399999999771E-2</v>
      </c>
      <c r="AB157" s="43">
        <f t="shared" si="159"/>
        <v>-3.3829109800191243E-2</v>
      </c>
      <c r="AC157" s="37" t="s">
        <v>34</v>
      </c>
    </row>
    <row r="158" spans="1:29" ht="31.5" outlineLevel="1" x14ac:dyDescent="0.25">
      <c r="A158" s="35" t="s">
        <v>287</v>
      </c>
      <c r="B158" s="49" t="s">
        <v>310</v>
      </c>
      <c r="C158" s="37" t="s">
        <v>311</v>
      </c>
      <c r="D158" s="40">
        <v>0.78093999999999997</v>
      </c>
      <c r="E158" s="37" t="s">
        <v>34</v>
      </c>
      <c r="F158" s="39">
        <v>0.36934</v>
      </c>
      <c r="G158" s="40">
        <f t="shared" si="162"/>
        <v>0.41159999999999997</v>
      </c>
      <c r="H158" s="41">
        <v>0.41160000000000002</v>
      </c>
      <c r="I158" s="41">
        <v>0</v>
      </c>
      <c r="J158" s="41">
        <v>0</v>
      </c>
      <c r="K158" s="41">
        <v>0.34300000000000008</v>
      </c>
      <c r="L158" s="41">
        <v>6.8599999999999939E-2</v>
      </c>
      <c r="M158" s="41">
        <f t="shared" si="169"/>
        <v>0</v>
      </c>
      <c r="N158" s="41">
        <v>0</v>
      </c>
      <c r="O158" s="41">
        <v>0</v>
      </c>
      <c r="P158" s="41">
        <v>0</v>
      </c>
      <c r="Q158" s="41">
        <v>0</v>
      </c>
      <c r="R158" s="42">
        <f t="shared" si="163"/>
        <v>0.41159999999999997</v>
      </c>
      <c r="S158" s="40">
        <f t="shared" si="164"/>
        <v>-0.41160000000000002</v>
      </c>
      <c r="T158" s="43">
        <f t="shared" si="153"/>
        <v>-1</v>
      </c>
      <c r="U158" s="40">
        <f t="shared" si="165"/>
        <v>0</v>
      </c>
      <c r="V158" s="43">
        <v>0</v>
      </c>
      <c r="W158" s="40">
        <f t="shared" si="166"/>
        <v>0</v>
      </c>
      <c r="X158" s="43">
        <v>0</v>
      </c>
      <c r="Y158" s="40">
        <f t="shared" si="167"/>
        <v>-0.34300000000000008</v>
      </c>
      <c r="Z158" s="43">
        <f t="shared" si="170"/>
        <v>-1</v>
      </c>
      <c r="AA158" s="40">
        <f t="shared" si="168"/>
        <v>-6.8599999999999939E-2</v>
      </c>
      <c r="AB158" s="43">
        <f t="shared" si="159"/>
        <v>-1</v>
      </c>
      <c r="AC158" s="33" t="s">
        <v>34</v>
      </c>
    </row>
    <row r="159" spans="1:29" ht="31.5" outlineLevel="1" x14ac:dyDescent="0.25">
      <c r="A159" s="35" t="s">
        <v>287</v>
      </c>
      <c r="B159" s="49" t="s">
        <v>312</v>
      </c>
      <c r="C159" s="37" t="s">
        <v>313</v>
      </c>
      <c r="D159" s="40">
        <v>0.40200000000000002</v>
      </c>
      <c r="E159" s="37" t="s">
        <v>34</v>
      </c>
      <c r="F159" s="39">
        <v>0</v>
      </c>
      <c r="G159" s="40">
        <f t="shared" si="162"/>
        <v>0.40200000000000002</v>
      </c>
      <c r="H159" s="41">
        <v>0.40200000000000002</v>
      </c>
      <c r="I159" s="41">
        <v>0</v>
      </c>
      <c r="J159" s="41">
        <v>0</v>
      </c>
      <c r="K159" s="41">
        <v>0.33500000000000002</v>
      </c>
      <c r="L159" s="41">
        <v>6.7000000000000004E-2</v>
      </c>
      <c r="M159" s="41">
        <f t="shared" si="169"/>
        <v>0.40200000000000002</v>
      </c>
      <c r="N159" s="41">
        <v>0</v>
      </c>
      <c r="O159" s="41">
        <v>0</v>
      </c>
      <c r="P159" s="41">
        <v>0.33500000000000002</v>
      </c>
      <c r="Q159" s="41">
        <v>6.7000000000000004E-2</v>
      </c>
      <c r="R159" s="42">
        <f t="shared" si="163"/>
        <v>0</v>
      </c>
      <c r="S159" s="40">
        <f t="shared" si="164"/>
        <v>0</v>
      </c>
      <c r="T159" s="43">
        <f t="shared" si="153"/>
        <v>0</v>
      </c>
      <c r="U159" s="40">
        <f t="shared" si="165"/>
        <v>0</v>
      </c>
      <c r="V159" s="43">
        <v>0</v>
      </c>
      <c r="W159" s="40">
        <f t="shared" si="166"/>
        <v>0</v>
      </c>
      <c r="X159" s="43">
        <v>0</v>
      </c>
      <c r="Y159" s="40">
        <f t="shared" si="167"/>
        <v>0</v>
      </c>
      <c r="Z159" s="43">
        <f t="shared" si="170"/>
        <v>0</v>
      </c>
      <c r="AA159" s="40">
        <f t="shared" si="168"/>
        <v>0</v>
      </c>
      <c r="AB159" s="43">
        <f t="shared" si="159"/>
        <v>0</v>
      </c>
      <c r="AC159" s="33" t="s">
        <v>34</v>
      </c>
    </row>
    <row r="160" spans="1:29" ht="31.5" outlineLevel="1" x14ac:dyDescent="0.25">
      <c r="A160" s="35" t="s">
        <v>287</v>
      </c>
      <c r="B160" s="49" t="s">
        <v>314</v>
      </c>
      <c r="C160" s="37" t="s">
        <v>315</v>
      </c>
      <c r="D160" s="40">
        <v>0.63242399999999999</v>
      </c>
      <c r="E160" s="37" t="s">
        <v>34</v>
      </c>
      <c r="F160" s="39">
        <v>0</v>
      </c>
      <c r="G160" s="40">
        <f t="shared" si="162"/>
        <v>0.63242399999999999</v>
      </c>
      <c r="H160" s="41">
        <v>0.63242399999999999</v>
      </c>
      <c r="I160" s="41">
        <v>0</v>
      </c>
      <c r="J160" s="41">
        <v>0</v>
      </c>
      <c r="K160" s="41">
        <v>0.52701999999999993</v>
      </c>
      <c r="L160" s="41">
        <v>0.10540400000000005</v>
      </c>
      <c r="M160" s="41">
        <f t="shared" si="169"/>
        <v>0.6324240000000001</v>
      </c>
      <c r="N160" s="41">
        <v>0</v>
      </c>
      <c r="O160" s="41">
        <v>0</v>
      </c>
      <c r="P160" s="41">
        <v>0.52702000000000004</v>
      </c>
      <c r="Q160" s="41">
        <v>0.105404</v>
      </c>
      <c r="R160" s="42">
        <f t="shared" si="163"/>
        <v>0</v>
      </c>
      <c r="S160" s="40">
        <f t="shared" si="164"/>
        <v>0</v>
      </c>
      <c r="T160" s="43">
        <f t="shared" si="153"/>
        <v>0</v>
      </c>
      <c r="U160" s="40">
        <f t="shared" si="165"/>
        <v>0</v>
      </c>
      <c r="V160" s="43">
        <v>0</v>
      </c>
      <c r="W160" s="40">
        <f t="shared" si="166"/>
        <v>0</v>
      </c>
      <c r="X160" s="43">
        <v>0</v>
      </c>
      <c r="Y160" s="40">
        <f t="shared" si="167"/>
        <v>0</v>
      </c>
      <c r="Z160" s="43">
        <f t="shared" si="170"/>
        <v>0</v>
      </c>
      <c r="AA160" s="40">
        <f t="shared" si="168"/>
        <v>0</v>
      </c>
      <c r="AB160" s="43">
        <f t="shared" si="159"/>
        <v>0</v>
      </c>
      <c r="AC160" s="37" t="s">
        <v>34</v>
      </c>
    </row>
    <row r="161" spans="1:29" ht="31.5" outlineLevel="1" x14ac:dyDescent="0.25">
      <c r="A161" s="35" t="s">
        <v>287</v>
      </c>
      <c r="B161" s="49" t="s">
        <v>316</v>
      </c>
      <c r="C161" s="38" t="s">
        <v>317</v>
      </c>
      <c r="D161" s="40">
        <v>0.70128000000000001</v>
      </c>
      <c r="E161" s="37" t="s">
        <v>34</v>
      </c>
      <c r="F161" s="39">
        <v>0</v>
      </c>
      <c r="G161" s="40">
        <f t="shared" si="162"/>
        <v>0.70128000000000001</v>
      </c>
      <c r="H161" s="41">
        <v>0.70128000000000001</v>
      </c>
      <c r="I161" s="41">
        <v>0</v>
      </c>
      <c r="J161" s="41">
        <v>0</v>
      </c>
      <c r="K161" s="41">
        <v>0.58440000000000003</v>
      </c>
      <c r="L161" s="41">
        <v>0.11687999999999998</v>
      </c>
      <c r="M161" s="41">
        <f t="shared" si="169"/>
        <v>0.70128000000000001</v>
      </c>
      <c r="N161" s="41">
        <v>0</v>
      </c>
      <c r="O161" s="41">
        <v>0</v>
      </c>
      <c r="P161" s="41">
        <v>0.58440000000000003</v>
      </c>
      <c r="Q161" s="41">
        <v>0.11688000000000001</v>
      </c>
      <c r="R161" s="42">
        <f t="shared" si="163"/>
        <v>0</v>
      </c>
      <c r="S161" s="40">
        <f t="shared" si="164"/>
        <v>0</v>
      </c>
      <c r="T161" s="43">
        <f t="shared" si="153"/>
        <v>0</v>
      </c>
      <c r="U161" s="40">
        <f t="shared" si="165"/>
        <v>0</v>
      </c>
      <c r="V161" s="43">
        <v>0</v>
      </c>
      <c r="W161" s="40">
        <f t="shared" si="166"/>
        <v>0</v>
      </c>
      <c r="X161" s="43">
        <v>0</v>
      </c>
      <c r="Y161" s="40">
        <f t="shared" si="167"/>
        <v>0</v>
      </c>
      <c r="Z161" s="43">
        <f t="shared" si="170"/>
        <v>0</v>
      </c>
      <c r="AA161" s="40">
        <f t="shared" si="168"/>
        <v>0</v>
      </c>
      <c r="AB161" s="43">
        <f t="shared" si="159"/>
        <v>0</v>
      </c>
      <c r="AC161" s="33" t="s">
        <v>34</v>
      </c>
    </row>
    <row r="162" spans="1:29" ht="47.25" outlineLevel="1" x14ac:dyDescent="0.25">
      <c r="A162" s="35" t="s">
        <v>287</v>
      </c>
      <c r="B162" s="49" t="s">
        <v>318</v>
      </c>
      <c r="C162" s="38" t="s">
        <v>319</v>
      </c>
      <c r="D162" s="40">
        <v>0.14976</v>
      </c>
      <c r="E162" s="37" t="s">
        <v>34</v>
      </c>
      <c r="F162" s="39">
        <v>0</v>
      </c>
      <c r="G162" s="40">
        <f t="shared" si="162"/>
        <v>0.14976</v>
      </c>
      <c r="H162" s="41">
        <v>0.14976</v>
      </c>
      <c r="I162" s="41">
        <v>0</v>
      </c>
      <c r="J162" s="41">
        <v>0</v>
      </c>
      <c r="K162" s="41">
        <v>0.12479999999999999</v>
      </c>
      <c r="L162" s="41">
        <v>2.496000000000001E-2</v>
      </c>
      <c r="M162" s="41">
        <f t="shared" si="169"/>
        <v>0.14976</v>
      </c>
      <c r="N162" s="41">
        <v>0</v>
      </c>
      <c r="O162" s="41">
        <v>0</v>
      </c>
      <c r="P162" s="41">
        <v>0.12479999999999999</v>
      </c>
      <c r="Q162" s="41">
        <v>2.496E-2</v>
      </c>
      <c r="R162" s="42">
        <f t="shared" si="163"/>
        <v>0</v>
      </c>
      <c r="S162" s="40">
        <f t="shared" si="164"/>
        <v>0</v>
      </c>
      <c r="T162" s="43">
        <f t="shared" si="153"/>
        <v>0</v>
      </c>
      <c r="U162" s="40">
        <f t="shared" si="165"/>
        <v>0</v>
      </c>
      <c r="V162" s="43">
        <v>0</v>
      </c>
      <c r="W162" s="40">
        <f t="shared" si="166"/>
        <v>0</v>
      </c>
      <c r="X162" s="43">
        <v>0</v>
      </c>
      <c r="Y162" s="40">
        <f t="shared" si="167"/>
        <v>0</v>
      </c>
      <c r="Z162" s="43">
        <f t="shared" si="170"/>
        <v>0</v>
      </c>
      <c r="AA162" s="40">
        <f t="shared" si="168"/>
        <v>0</v>
      </c>
      <c r="AB162" s="43">
        <f t="shared" si="159"/>
        <v>0</v>
      </c>
      <c r="AC162" s="33" t="s">
        <v>34</v>
      </c>
    </row>
    <row r="163" spans="1:29" ht="31.5" outlineLevel="1" x14ac:dyDescent="0.25">
      <c r="A163" s="35" t="s">
        <v>287</v>
      </c>
      <c r="B163" s="49" t="s">
        <v>320</v>
      </c>
      <c r="C163" s="38" t="s">
        <v>321</v>
      </c>
      <c r="D163" s="40">
        <v>0.62865099999999996</v>
      </c>
      <c r="E163" s="37" t="s">
        <v>34</v>
      </c>
      <c r="F163" s="39">
        <v>0</v>
      </c>
      <c r="G163" s="40">
        <f t="shared" si="162"/>
        <v>0.62865099999999996</v>
      </c>
      <c r="H163" s="41">
        <v>0.62865099999999996</v>
      </c>
      <c r="I163" s="41">
        <v>0</v>
      </c>
      <c r="J163" s="41">
        <v>0</v>
      </c>
      <c r="K163" s="41">
        <v>0.52387583333333332</v>
      </c>
      <c r="L163" s="41">
        <v>0.10477516666666664</v>
      </c>
      <c r="M163" s="41">
        <f t="shared" si="169"/>
        <v>0.62865119999999997</v>
      </c>
      <c r="N163" s="41">
        <v>0</v>
      </c>
      <c r="O163" s="41">
        <v>0</v>
      </c>
      <c r="P163" s="41">
        <v>0.52387600000000001</v>
      </c>
      <c r="Q163" s="41">
        <v>0.10477520000000001</v>
      </c>
      <c r="R163" s="42">
        <f t="shared" si="163"/>
        <v>-2.0000000000575113E-7</v>
      </c>
      <c r="S163" s="40">
        <f t="shared" si="164"/>
        <v>2.0000000000575113E-7</v>
      </c>
      <c r="T163" s="43">
        <f t="shared" si="153"/>
        <v>3.1814154436364713E-7</v>
      </c>
      <c r="U163" s="40">
        <f t="shared" si="165"/>
        <v>0</v>
      </c>
      <c r="V163" s="43">
        <v>0</v>
      </c>
      <c r="W163" s="40">
        <f t="shared" si="166"/>
        <v>0</v>
      </c>
      <c r="X163" s="43">
        <v>0</v>
      </c>
      <c r="Y163" s="40">
        <f t="shared" si="167"/>
        <v>1.6666666668996299E-7</v>
      </c>
      <c r="Z163" s="43">
        <f t="shared" si="170"/>
        <v>3.1814154439896793E-7</v>
      </c>
      <c r="AA163" s="40">
        <f t="shared" si="168"/>
        <v>3.333333337129929E-8</v>
      </c>
      <c r="AB163" s="43">
        <f t="shared" si="159"/>
        <v>3.1814154471685526E-7</v>
      </c>
      <c r="AC163" s="33" t="s">
        <v>34</v>
      </c>
    </row>
    <row r="164" spans="1:29" ht="31.5" outlineLevel="1" x14ac:dyDescent="0.25">
      <c r="A164" s="35" t="s">
        <v>287</v>
      </c>
      <c r="B164" s="49" t="s">
        <v>322</v>
      </c>
      <c r="C164" s="38" t="s">
        <v>323</v>
      </c>
      <c r="D164" s="40">
        <v>0.42359999999999998</v>
      </c>
      <c r="E164" s="37" t="s">
        <v>34</v>
      </c>
      <c r="F164" s="39">
        <v>0</v>
      </c>
      <c r="G164" s="40">
        <f t="shared" si="162"/>
        <v>0.42359999999999998</v>
      </c>
      <c r="H164" s="41">
        <v>0.42359999999999998</v>
      </c>
      <c r="I164" s="41">
        <v>0</v>
      </c>
      <c r="J164" s="41">
        <v>0</v>
      </c>
      <c r="K164" s="41">
        <v>0.35299999999999998</v>
      </c>
      <c r="L164" s="41">
        <v>7.0599999999999996E-2</v>
      </c>
      <c r="M164" s="41">
        <f t="shared" si="169"/>
        <v>0.42359999999999998</v>
      </c>
      <c r="N164" s="41">
        <v>0</v>
      </c>
      <c r="O164" s="41">
        <v>0</v>
      </c>
      <c r="P164" s="41">
        <v>0.35299999999999998</v>
      </c>
      <c r="Q164" s="41">
        <v>7.0599999999999996E-2</v>
      </c>
      <c r="R164" s="42">
        <f t="shared" si="163"/>
        <v>0</v>
      </c>
      <c r="S164" s="40">
        <f t="shared" si="164"/>
        <v>0</v>
      </c>
      <c r="T164" s="43">
        <f t="shared" si="153"/>
        <v>0</v>
      </c>
      <c r="U164" s="40">
        <f t="shared" si="165"/>
        <v>0</v>
      </c>
      <c r="V164" s="43">
        <v>0</v>
      </c>
      <c r="W164" s="40">
        <f t="shared" si="166"/>
        <v>0</v>
      </c>
      <c r="X164" s="43">
        <v>0</v>
      </c>
      <c r="Y164" s="40">
        <f t="shared" si="167"/>
        <v>0</v>
      </c>
      <c r="Z164" s="43">
        <f t="shared" si="170"/>
        <v>0</v>
      </c>
      <c r="AA164" s="40">
        <f t="shared" si="168"/>
        <v>0</v>
      </c>
      <c r="AB164" s="43">
        <f t="shared" si="159"/>
        <v>0</v>
      </c>
      <c r="AC164" s="33" t="s">
        <v>34</v>
      </c>
    </row>
    <row r="165" spans="1:29" ht="31.5" outlineLevel="1" x14ac:dyDescent="0.25">
      <c r="A165" s="35" t="s">
        <v>287</v>
      </c>
      <c r="B165" s="49" t="s">
        <v>324</v>
      </c>
      <c r="C165" s="38" t="s">
        <v>325</v>
      </c>
      <c r="D165" s="40">
        <v>0.71879999999999999</v>
      </c>
      <c r="E165" s="37" t="s">
        <v>34</v>
      </c>
      <c r="F165" s="39">
        <v>0</v>
      </c>
      <c r="G165" s="40">
        <f t="shared" si="162"/>
        <v>0.71879999999999999</v>
      </c>
      <c r="H165" s="41">
        <v>0.71879999999999999</v>
      </c>
      <c r="I165" s="41">
        <v>0</v>
      </c>
      <c r="J165" s="41">
        <v>0</v>
      </c>
      <c r="K165" s="41">
        <v>0.59899999999999998</v>
      </c>
      <c r="L165" s="41">
        <v>0.11980000000000002</v>
      </c>
      <c r="M165" s="41">
        <f t="shared" si="169"/>
        <v>0.71879999999999999</v>
      </c>
      <c r="N165" s="41">
        <v>0</v>
      </c>
      <c r="O165" s="41">
        <v>0</v>
      </c>
      <c r="P165" s="41">
        <v>0.59899999999999998</v>
      </c>
      <c r="Q165" s="41">
        <v>0.1198</v>
      </c>
      <c r="R165" s="42">
        <f t="shared" si="163"/>
        <v>0</v>
      </c>
      <c r="S165" s="40">
        <f t="shared" si="164"/>
        <v>0</v>
      </c>
      <c r="T165" s="43">
        <f t="shared" si="153"/>
        <v>0</v>
      </c>
      <c r="U165" s="40">
        <f t="shared" si="165"/>
        <v>0</v>
      </c>
      <c r="V165" s="43">
        <v>0</v>
      </c>
      <c r="W165" s="40">
        <f t="shared" si="166"/>
        <v>0</v>
      </c>
      <c r="X165" s="43">
        <v>0</v>
      </c>
      <c r="Y165" s="40">
        <f t="shared" si="167"/>
        <v>0</v>
      </c>
      <c r="Z165" s="43">
        <f t="shared" si="170"/>
        <v>0</v>
      </c>
      <c r="AA165" s="40">
        <f t="shared" si="168"/>
        <v>0</v>
      </c>
      <c r="AB165" s="43">
        <f t="shared" si="159"/>
        <v>0</v>
      </c>
      <c r="AC165" s="33" t="s">
        <v>34</v>
      </c>
    </row>
    <row r="166" spans="1:29" ht="31.5" outlineLevel="1" x14ac:dyDescent="0.25">
      <c r="A166" s="35" t="s">
        <v>287</v>
      </c>
      <c r="B166" s="49" t="s">
        <v>326</v>
      </c>
      <c r="C166" s="38" t="s">
        <v>327</v>
      </c>
      <c r="D166" s="40">
        <v>0.10679999999999999</v>
      </c>
      <c r="E166" s="37" t="s">
        <v>34</v>
      </c>
      <c r="F166" s="39">
        <v>0</v>
      </c>
      <c r="G166" s="40">
        <f t="shared" si="162"/>
        <v>0.10679999999999999</v>
      </c>
      <c r="H166" s="41">
        <v>0.10679999999999999</v>
      </c>
      <c r="I166" s="41">
        <v>0</v>
      </c>
      <c r="J166" s="41">
        <v>0</v>
      </c>
      <c r="K166" s="41">
        <v>8.8999999999999996E-2</v>
      </c>
      <c r="L166" s="41">
        <v>1.7799999999999996E-2</v>
      </c>
      <c r="M166" s="41">
        <f t="shared" si="169"/>
        <v>0.10679999999999999</v>
      </c>
      <c r="N166" s="41">
        <v>0</v>
      </c>
      <c r="O166" s="41">
        <v>0</v>
      </c>
      <c r="P166" s="41">
        <v>8.8999999999999996E-2</v>
      </c>
      <c r="Q166" s="41">
        <v>1.78E-2</v>
      </c>
      <c r="R166" s="42">
        <f t="shared" si="163"/>
        <v>0</v>
      </c>
      <c r="S166" s="40">
        <f t="shared" si="164"/>
        <v>0</v>
      </c>
      <c r="T166" s="43">
        <f t="shared" si="153"/>
        <v>0</v>
      </c>
      <c r="U166" s="40">
        <f t="shared" si="165"/>
        <v>0</v>
      </c>
      <c r="V166" s="43">
        <v>0</v>
      </c>
      <c r="W166" s="40">
        <f t="shared" si="166"/>
        <v>0</v>
      </c>
      <c r="X166" s="43">
        <v>0</v>
      </c>
      <c r="Y166" s="40">
        <f t="shared" si="167"/>
        <v>0</v>
      </c>
      <c r="Z166" s="43">
        <f t="shared" si="170"/>
        <v>0</v>
      </c>
      <c r="AA166" s="40">
        <f t="shared" si="168"/>
        <v>0</v>
      </c>
      <c r="AB166" s="43">
        <f t="shared" si="159"/>
        <v>0</v>
      </c>
      <c r="AC166" s="33" t="s">
        <v>34</v>
      </c>
    </row>
    <row r="167" spans="1:29" ht="31.5" outlineLevel="1" x14ac:dyDescent="0.25">
      <c r="A167" s="35" t="s">
        <v>287</v>
      </c>
      <c r="B167" s="49" t="s">
        <v>328</v>
      </c>
      <c r="C167" s="37" t="s">
        <v>329</v>
      </c>
      <c r="D167" s="40">
        <v>9.2507999999999993E-2</v>
      </c>
      <c r="E167" s="37" t="s">
        <v>34</v>
      </c>
      <c r="F167" s="39">
        <v>0</v>
      </c>
      <c r="G167" s="40">
        <f t="shared" si="162"/>
        <v>9.2507999999999993E-2</v>
      </c>
      <c r="H167" s="41">
        <v>9.2507999999999993E-2</v>
      </c>
      <c r="I167" s="41">
        <v>0</v>
      </c>
      <c r="J167" s="41">
        <v>0</v>
      </c>
      <c r="K167" s="41">
        <v>7.7090000000000006E-2</v>
      </c>
      <c r="L167" s="41">
        <v>1.5417999999999987E-2</v>
      </c>
      <c r="M167" s="41">
        <f t="shared" si="169"/>
        <v>9.2507999999999993E-2</v>
      </c>
      <c r="N167" s="41">
        <v>0</v>
      </c>
      <c r="O167" s="41">
        <v>0</v>
      </c>
      <c r="P167" s="41">
        <v>7.7089999999999992E-2</v>
      </c>
      <c r="Q167" s="41">
        <v>1.5417999999999999E-2</v>
      </c>
      <c r="R167" s="42">
        <f t="shared" si="163"/>
        <v>0</v>
      </c>
      <c r="S167" s="40">
        <f t="shared" si="164"/>
        <v>0</v>
      </c>
      <c r="T167" s="43">
        <f t="shared" si="153"/>
        <v>0</v>
      </c>
      <c r="U167" s="40">
        <f t="shared" si="165"/>
        <v>0</v>
      </c>
      <c r="V167" s="43">
        <v>0</v>
      </c>
      <c r="W167" s="40">
        <f t="shared" si="166"/>
        <v>0</v>
      </c>
      <c r="X167" s="43">
        <v>0</v>
      </c>
      <c r="Y167" s="40">
        <f t="shared" si="167"/>
        <v>0</v>
      </c>
      <c r="Z167" s="43">
        <f t="shared" si="170"/>
        <v>0</v>
      </c>
      <c r="AA167" s="40">
        <f t="shared" si="168"/>
        <v>0</v>
      </c>
      <c r="AB167" s="43">
        <f t="shared" si="159"/>
        <v>0</v>
      </c>
      <c r="AC167" s="33" t="s">
        <v>34</v>
      </c>
    </row>
    <row r="168" spans="1:29" ht="31.5" outlineLevel="1" x14ac:dyDescent="0.25">
      <c r="A168" s="35" t="s">
        <v>287</v>
      </c>
      <c r="B168" s="49" t="s">
        <v>330</v>
      </c>
      <c r="C168" s="38" t="s">
        <v>331</v>
      </c>
      <c r="D168" s="40">
        <v>9.0860999999999997E-2</v>
      </c>
      <c r="E168" s="37" t="s">
        <v>34</v>
      </c>
      <c r="F168" s="39">
        <v>0</v>
      </c>
      <c r="G168" s="40">
        <f t="shared" si="162"/>
        <v>9.0860999999999997E-2</v>
      </c>
      <c r="H168" s="41">
        <v>9.0860999999999997E-2</v>
      </c>
      <c r="I168" s="41">
        <v>0</v>
      </c>
      <c r="J168" s="41">
        <v>0</v>
      </c>
      <c r="K168" s="41">
        <v>7.5717500000000007E-2</v>
      </c>
      <c r="L168" s="41">
        <v>1.514349999999999E-2</v>
      </c>
      <c r="M168" s="41">
        <f t="shared" si="169"/>
        <v>9.0861600000000001E-2</v>
      </c>
      <c r="N168" s="41">
        <v>0</v>
      </c>
      <c r="O168" s="41">
        <v>0</v>
      </c>
      <c r="P168" s="41">
        <v>7.5717999999999994E-2</v>
      </c>
      <c r="Q168" s="41">
        <v>1.5143600000000002E-2</v>
      </c>
      <c r="R168" s="42">
        <f t="shared" si="163"/>
        <v>-6.0000000000337561E-7</v>
      </c>
      <c r="S168" s="40">
        <f t="shared" si="164"/>
        <v>6.0000000000337561E-7</v>
      </c>
      <c r="T168" s="43">
        <f t="shared" si="153"/>
        <v>6.6034932479653051E-6</v>
      </c>
      <c r="U168" s="40">
        <f t="shared" si="165"/>
        <v>0</v>
      </c>
      <c r="V168" s="43">
        <v>0</v>
      </c>
      <c r="W168" s="40">
        <f t="shared" si="166"/>
        <v>0</v>
      </c>
      <c r="X168" s="43">
        <v>0</v>
      </c>
      <c r="Y168" s="40">
        <f t="shared" si="167"/>
        <v>4.9999999998662226E-7</v>
      </c>
      <c r="Z168" s="43">
        <f t="shared" si="170"/>
        <v>6.6034932477514734E-6</v>
      </c>
      <c r="AA168" s="40">
        <f t="shared" si="168"/>
        <v>1.0000000001154918E-7</v>
      </c>
      <c r="AB168" s="43">
        <f t="shared" si="159"/>
        <v>6.6034932486908075E-6</v>
      </c>
      <c r="AC168" s="37" t="s">
        <v>34</v>
      </c>
    </row>
    <row r="169" spans="1:29" ht="31.5" outlineLevel="1" x14ac:dyDescent="0.25">
      <c r="A169" s="35" t="s">
        <v>287</v>
      </c>
      <c r="B169" s="49" t="s">
        <v>332</v>
      </c>
      <c r="C169" s="38" t="s">
        <v>333</v>
      </c>
      <c r="D169" s="40">
        <v>0.47017999999999999</v>
      </c>
      <c r="E169" s="37" t="s">
        <v>34</v>
      </c>
      <c r="F169" s="39">
        <v>0</v>
      </c>
      <c r="G169" s="40">
        <f t="shared" si="162"/>
        <v>0.47017999999999999</v>
      </c>
      <c r="H169" s="41">
        <v>0.47017999999999999</v>
      </c>
      <c r="I169" s="41">
        <v>0</v>
      </c>
      <c r="J169" s="41">
        <v>0</v>
      </c>
      <c r="K169" s="41">
        <v>0.39181666666666665</v>
      </c>
      <c r="L169" s="41">
        <v>7.836333333333334E-2</v>
      </c>
      <c r="M169" s="41">
        <f t="shared" si="169"/>
        <v>0.25979999999999998</v>
      </c>
      <c r="N169" s="41">
        <v>0</v>
      </c>
      <c r="O169" s="41">
        <v>0</v>
      </c>
      <c r="P169" s="41">
        <v>0.2165</v>
      </c>
      <c r="Q169" s="41">
        <v>4.3299999999999998E-2</v>
      </c>
      <c r="R169" s="42">
        <f t="shared" si="163"/>
        <v>0.21038000000000001</v>
      </c>
      <c r="S169" s="40">
        <f t="shared" si="164"/>
        <v>-0.21038000000000001</v>
      </c>
      <c r="T169" s="43">
        <f t="shared" si="153"/>
        <v>-0.44744565910927736</v>
      </c>
      <c r="U169" s="40">
        <f t="shared" si="165"/>
        <v>0</v>
      </c>
      <c r="V169" s="43">
        <v>0</v>
      </c>
      <c r="W169" s="40">
        <f t="shared" si="166"/>
        <v>0</v>
      </c>
      <c r="X169" s="43">
        <v>0</v>
      </c>
      <c r="Y169" s="40">
        <f t="shared" si="167"/>
        <v>-0.17531666666666665</v>
      </c>
      <c r="Z169" s="43">
        <f t="shared" si="170"/>
        <v>-0.44744565910927725</v>
      </c>
      <c r="AA169" s="40">
        <f t="shared" si="168"/>
        <v>-3.5063333333333342E-2</v>
      </c>
      <c r="AB169" s="43">
        <f t="shared" si="159"/>
        <v>-0.44744565910927736</v>
      </c>
      <c r="AC169" s="33" t="s">
        <v>34</v>
      </c>
    </row>
    <row r="170" spans="1:29" ht="31.5" outlineLevel="1" x14ac:dyDescent="0.25">
      <c r="A170" s="35" t="s">
        <v>287</v>
      </c>
      <c r="B170" s="49" t="s">
        <v>334</v>
      </c>
      <c r="C170" s="38" t="s">
        <v>335</v>
      </c>
      <c r="D170" s="40">
        <v>0.118176</v>
      </c>
      <c r="E170" s="37" t="s">
        <v>34</v>
      </c>
      <c r="F170" s="39">
        <v>0</v>
      </c>
      <c r="G170" s="40">
        <f t="shared" si="162"/>
        <v>0.118176</v>
      </c>
      <c r="H170" s="41">
        <v>0.118176</v>
      </c>
      <c r="I170" s="41">
        <v>0</v>
      </c>
      <c r="J170" s="41">
        <v>0</v>
      </c>
      <c r="K170" s="41">
        <v>9.8479999999999998E-2</v>
      </c>
      <c r="L170" s="41">
        <v>1.9696000000000005E-2</v>
      </c>
      <c r="M170" s="41">
        <f t="shared" si="169"/>
        <v>0.118176</v>
      </c>
      <c r="N170" s="41">
        <v>0</v>
      </c>
      <c r="O170" s="41">
        <v>0</v>
      </c>
      <c r="P170" s="41">
        <v>9.8479999999999998E-2</v>
      </c>
      <c r="Q170" s="41">
        <v>1.9696000000000002E-2</v>
      </c>
      <c r="R170" s="42">
        <f t="shared" si="163"/>
        <v>0</v>
      </c>
      <c r="S170" s="40">
        <f t="shared" si="164"/>
        <v>0</v>
      </c>
      <c r="T170" s="43">
        <f t="shared" si="153"/>
        <v>0</v>
      </c>
      <c r="U170" s="40">
        <f t="shared" si="165"/>
        <v>0</v>
      </c>
      <c r="V170" s="43">
        <v>0</v>
      </c>
      <c r="W170" s="40">
        <f t="shared" si="166"/>
        <v>0</v>
      </c>
      <c r="X170" s="43">
        <v>0</v>
      </c>
      <c r="Y170" s="40">
        <f t="shared" si="167"/>
        <v>0</v>
      </c>
      <c r="Z170" s="43">
        <f t="shared" si="170"/>
        <v>0</v>
      </c>
      <c r="AA170" s="40">
        <f t="shared" si="168"/>
        <v>0</v>
      </c>
      <c r="AB170" s="43">
        <f t="shared" si="159"/>
        <v>0</v>
      </c>
      <c r="AC170" s="33" t="s">
        <v>34</v>
      </c>
    </row>
    <row r="171" spans="1:29" ht="31.5" outlineLevel="1" x14ac:dyDescent="0.25">
      <c r="A171" s="35" t="s">
        <v>287</v>
      </c>
      <c r="B171" s="49" t="s">
        <v>336</v>
      </c>
      <c r="C171" s="38" t="s">
        <v>337</v>
      </c>
      <c r="D171" s="40">
        <v>9.2507999999999993E-2</v>
      </c>
      <c r="E171" s="37" t="s">
        <v>34</v>
      </c>
      <c r="F171" s="39">
        <v>0</v>
      </c>
      <c r="G171" s="40">
        <f t="shared" si="162"/>
        <v>9.2507999999999993E-2</v>
      </c>
      <c r="H171" s="41">
        <v>9.2507999999999993E-2</v>
      </c>
      <c r="I171" s="41">
        <v>0</v>
      </c>
      <c r="J171" s="41">
        <v>0</v>
      </c>
      <c r="K171" s="41">
        <v>7.7090000000000006E-2</v>
      </c>
      <c r="L171" s="41">
        <v>1.5417999999999987E-2</v>
      </c>
      <c r="M171" s="41">
        <f t="shared" si="169"/>
        <v>9.2507999999999993E-2</v>
      </c>
      <c r="N171" s="41">
        <v>0</v>
      </c>
      <c r="O171" s="41">
        <v>0</v>
      </c>
      <c r="P171" s="41">
        <v>7.7089999999999992E-2</v>
      </c>
      <c r="Q171" s="41">
        <v>1.5417999999999999E-2</v>
      </c>
      <c r="R171" s="42">
        <f t="shared" si="163"/>
        <v>0</v>
      </c>
      <c r="S171" s="40">
        <f t="shared" si="164"/>
        <v>0</v>
      </c>
      <c r="T171" s="43">
        <f t="shared" si="153"/>
        <v>0</v>
      </c>
      <c r="U171" s="40">
        <f t="shared" si="165"/>
        <v>0</v>
      </c>
      <c r="V171" s="43">
        <v>0</v>
      </c>
      <c r="W171" s="40">
        <f t="shared" si="166"/>
        <v>0</v>
      </c>
      <c r="X171" s="43">
        <v>0</v>
      </c>
      <c r="Y171" s="40">
        <f t="shared" si="167"/>
        <v>0</v>
      </c>
      <c r="Z171" s="43">
        <f t="shared" si="170"/>
        <v>0</v>
      </c>
      <c r="AA171" s="40">
        <f t="shared" si="168"/>
        <v>0</v>
      </c>
      <c r="AB171" s="43">
        <f t="shared" si="159"/>
        <v>0</v>
      </c>
      <c r="AC171" s="33" t="s">
        <v>34</v>
      </c>
    </row>
    <row r="172" spans="1:29" ht="31.5" outlineLevel="1" x14ac:dyDescent="0.25">
      <c r="A172" s="35" t="s">
        <v>287</v>
      </c>
      <c r="B172" s="49" t="s">
        <v>338</v>
      </c>
      <c r="C172" s="38" t="s">
        <v>339</v>
      </c>
      <c r="D172" s="40">
        <v>0.19381999999999999</v>
      </c>
      <c r="E172" s="37" t="s">
        <v>34</v>
      </c>
      <c r="F172" s="39">
        <v>0</v>
      </c>
      <c r="G172" s="40">
        <f t="shared" si="162"/>
        <v>0.19381999999999999</v>
      </c>
      <c r="H172" s="41">
        <v>0.19381999999999999</v>
      </c>
      <c r="I172" s="41">
        <v>0</v>
      </c>
      <c r="J172" s="41">
        <v>0</v>
      </c>
      <c r="K172" s="41">
        <v>0.16151666666666667</v>
      </c>
      <c r="L172" s="41">
        <v>3.2303333333333323E-2</v>
      </c>
      <c r="M172" s="41">
        <f t="shared" si="169"/>
        <v>0.193824</v>
      </c>
      <c r="N172" s="41">
        <v>0</v>
      </c>
      <c r="O172" s="41">
        <v>0</v>
      </c>
      <c r="P172" s="41">
        <v>0.16152</v>
      </c>
      <c r="Q172" s="41">
        <v>3.2303999999999999E-2</v>
      </c>
      <c r="R172" s="42">
        <f t="shared" si="163"/>
        <v>-4.0000000000040004E-6</v>
      </c>
      <c r="S172" s="40">
        <f t="shared" si="164"/>
        <v>4.0000000000040004E-6</v>
      </c>
      <c r="T172" s="43">
        <f t="shared" si="153"/>
        <v>2.0637705087214945E-5</v>
      </c>
      <c r="U172" s="40">
        <f t="shared" si="165"/>
        <v>0</v>
      </c>
      <c r="V172" s="43">
        <v>0</v>
      </c>
      <c r="W172" s="40">
        <f t="shared" si="166"/>
        <v>0</v>
      </c>
      <c r="X172" s="43">
        <v>0</v>
      </c>
      <c r="Y172" s="40">
        <f t="shared" si="167"/>
        <v>3.3333333333274151E-6</v>
      </c>
      <c r="Z172" s="43">
        <f t="shared" si="170"/>
        <v>2.0637705087157662E-5</v>
      </c>
      <c r="AA172" s="40">
        <f t="shared" si="168"/>
        <v>6.6666666667658525E-7</v>
      </c>
      <c r="AB172" s="43">
        <f t="shared" si="159"/>
        <v>2.0637705087501357E-5</v>
      </c>
      <c r="AC172" s="33" t="s">
        <v>34</v>
      </c>
    </row>
    <row r="173" spans="1:29" ht="31.5" outlineLevel="1" x14ac:dyDescent="0.25">
      <c r="A173" s="35" t="s">
        <v>287</v>
      </c>
      <c r="B173" s="49" t="s">
        <v>340</v>
      </c>
      <c r="C173" s="38" t="s">
        <v>341</v>
      </c>
      <c r="D173" s="40">
        <v>0.113084</v>
      </c>
      <c r="E173" s="37" t="s">
        <v>34</v>
      </c>
      <c r="F173" s="39">
        <v>0</v>
      </c>
      <c r="G173" s="40">
        <f t="shared" si="162"/>
        <v>0.113084</v>
      </c>
      <c r="H173" s="41">
        <v>0.113084</v>
      </c>
      <c r="I173" s="41">
        <v>0</v>
      </c>
      <c r="J173" s="41">
        <v>0</v>
      </c>
      <c r="K173" s="41">
        <v>9.4236666666666677E-2</v>
      </c>
      <c r="L173" s="41">
        <v>1.8847333333333327E-2</v>
      </c>
      <c r="M173" s="41">
        <f t="shared" si="169"/>
        <v>0.1130844</v>
      </c>
      <c r="N173" s="41">
        <v>0</v>
      </c>
      <c r="O173" s="41">
        <v>0</v>
      </c>
      <c r="P173" s="41">
        <v>9.4237000000000001E-2</v>
      </c>
      <c r="Q173" s="41">
        <v>1.88474E-2</v>
      </c>
      <c r="R173" s="42">
        <f t="shared" si="163"/>
        <v>-3.9999999999762448E-7</v>
      </c>
      <c r="S173" s="40">
        <f t="shared" si="164"/>
        <v>3.9999999999762448E-7</v>
      </c>
      <c r="T173" s="43">
        <f t="shared" si="153"/>
        <v>3.5371935905842071E-6</v>
      </c>
      <c r="U173" s="40">
        <f t="shared" si="165"/>
        <v>0</v>
      </c>
      <c r="V173" s="43">
        <v>0</v>
      </c>
      <c r="W173" s="40">
        <f t="shared" si="166"/>
        <v>0</v>
      </c>
      <c r="X173" s="43">
        <v>0</v>
      </c>
      <c r="Y173" s="40">
        <f t="shared" si="167"/>
        <v>3.3333333332441484E-7</v>
      </c>
      <c r="Z173" s="43">
        <f t="shared" si="170"/>
        <v>3.5371935905105741E-6</v>
      </c>
      <c r="AA173" s="40">
        <f t="shared" si="168"/>
        <v>6.666666667320964E-8</v>
      </c>
      <c r="AB173" s="43">
        <f t="shared" si="159"/>
        <v>3.5371935909523713E-6</v>
      </c>
      <c r="AC173" s="33" t="s">
        <v>34</v>
      </c>
    </row>
    <row r="174" spans="1:29" ht="31.5" outlineLevel="1" x14ac:dyDescent="0.25">
      <c r="A174" s="35" t="s">
        <v>287</v>
      </c>
      <c r="B174" s="49" t="s">
        <v>342</v>
      </c>
      <c r="C174" s="38" t="s">
        <v>343</v>
      </c>
      <c r="D174" s="40">
        <v>0.11988</v>
      </c>
      <c r="E174" s="37" t="s">
        <v>34</v>
      </c>
      <c r="F174" s="39">
        <v>0</v>
      </c>
      <c r="G174" s="40">
        <f t="shared" si="162"/>
        <v>0.11988</v>
      </c>
      <c r="H174" s="41">
        <v>0.11988</v>
      </c>
      <c r="I174" s="41">
        <v>0</v>
      </c>
      <c r="J174" s="41">
        <v>0</v>
      </c>
      <c r="K174" s="41">
        <v>9.9900000000000003E-2</v>
      </c>
      <c r="L174" s="41">
        <v>1.9979999999999998E-2</v>
      </c>
      <c r="M174" s="41">
        <f t="shared" si="169"/>
        <v>0.11988</v>
      </c>
      <c r="N174" s="41">
        <v>0</v>
      </c>
      <c r="O174" s="41">
        <v>0</v>
      </c>
      <c r="P174" s="41">
        <v>9.9900000000000003E-2</v>
      </c>
      <c r="Q174" s="41">
        <v>1.9980000000000001E-2</v>
      </c>
      <c r="R174" s="42">
        <f t="shared" si="163"/>
        <v>0</v>
      </c>
      <c r="S174" s="40">
        <f t="shared" si="164"/>
        <v>0</v>
      </c>
      <c r="T174" s="43">
        <f t="shared" si="153"/>
        <v>0</v>
      </c>
      <c r="U174" s="40">
        <f t="shared" si="165"/>
        <v>0</v>
      </c>
      <c r="V174" s="43">
        <v>0</v>
      </c>
      <c r="W174" s="40">
        <f t="shared" si="166"/>
        <v>0</v>
      </c>
      <c r="X174" s="43">
        <v>0</v>
      </c>
      <c r="Y174" s="40">
        <f t="shared" si="167"/>
        <v>0</v>
      </c>
      <c r="Z174" s="43">
        <f t="shared" si="170"/>
        <v>0</v>
      </c>
      <c r="AA174" s="40">
        <f t="shared" si="168"/>
        <v>0</v>
      </c>
      <c r="AB174" s="43">
        <f t="shared" si="159"/>
        <v>0</v>
      </c>
      <c r="AC174" s="33" t="s">
        <v>34</v>
      </c>
    </row>
    <row r="175" spans="1:29" ht="31.5" outlineLevel="1" x14ac:dyDescent="0.25">
      <c r="A175" s="35" t="s">
        <v>287</v>
      </c>
      <c r="B175" s="49" t="s">
        <v>344</v>
      </c>
      <c r="C175" s="38" t="s">
        <v>345</v>
      </c>
      <c r="D175" s="40">
        <v>9.2507999999999993E-2</v>
      </c>
      <c r="E175" s="37" t="s">
        <v>34</v>
      </c>
      <c r="F175" s="39">
        <v>0</v>
      </c>
      <c r="G175" s="40">
        <f t="shared" si="162"/>
        <v>9.2507999999999993E-2</v>
      </c>
      <c r="H175" s="41">
        <v>9.2507999999999993E-2</v>
      </c>
      <c r="I175" s="41">
        <v>0</v>
      </c>
      <c r="J175" s="41">
        <v>0</v>
      </c>
      <c r="K175" s="41">
        <v>7.7090000000000006E-2</v>
      </c>
      <c r="L175" s="41">
        <v>1.5417999999999987E-2</v>
      </c>
      <c r="M175" s="41">
        <f t="shared" si="169"/>
        <v>9.2507999999999993E-2</v>
      </c>
      <c r="N175" s="41">
        <v>0</v>
      </c>
      <c r="O175" s="41">
        <v>0</v>
      </c>
      <c r="P175" s="41">
        <v>7.7089999999999992E-2</v>
      </c>
      <c r="Q175" s="41">
        <v>1.5417999999999999E-2</v>
      </c>
      <c r="R175" s="42">
        <f t="shared" si="163"/>
        <v>0</v>
      </c>
      <c r="S175" s="40">
        <f t="shared" si="164"/>
        <v>0</v>
      </c>
      <c r="T175" s="43">
        <f t="shared" si="153"/>
        <v>0</v>
      </c>
      <c r="U175" s="40">
        <f t="shared" si="165"/>
        <v>0</v>
      </c>
      <c r="V175" s="43">
        <v>0</v>
      </c>
      <c r="W175" s="40">
        <f t="shared" si="166"/>
        <v>0</v>
      </c>
      <c r="X175" s="43">
        <v>0</v>
      </c>
      <c r="Y175" s="40">
        <f t="shared" si="167"/>
        <v>0</v>
      </c>
      <c r="Z175" s="43">
        <f t="shared" si="170"/>
        <v>0</v>
      </c>
      <c r="AA175" s="40">
        <f t="shared" si="168"/>
        <v>0</v>
      </c>
      <c r="AB175" s="43">
        <f t="shared" si="159"/>
        <v>0</v>
      </c>
      <c r="AC175" s="33" t="s">
        <v>34</v>
      </c>
    </row>
    <row r="176" spans="1:29" ht="31.5" outlineLevel="1" x14ac:dyDescent="0.25">
      <c r="A176" s="35" t="s">
        <v>287</v>
      </c>
      <c r="B176" s="49" t="s">
        <v>346</v>
      </c>
      <c r="C176" s="38" t="s">
        <v>347</v>
      </c>
      <c r="D176" s="40">
        <v>0.156</v>
      </c>
      <c r="E176" s="37" t="s">
        <v>34</v>
      </c>
      <c r="F176" s="39">
        <v>0</v>
      </c>
      <c r="G176" s="40">
        <f t="shared" si="162"/>
        <v>0.156</v>
      </c>
      <c r="H176" s="41">
        <v>0.156</v>
      </c>
      <c r="I176" s="41">
        <v>0</v>
      </c>
      <c r="J176" s="41">
        <v>0</v>
      </c>
      <c r="K176" s="41">
        <v>0.13</v>
      </c>
      <c r="L176" s="41">
        <v>2.5999999999999995E-2</v>
      </c>
      <c r="M176" s="41">
        <f t="shared" si="169"/>
        <v>0.156</v>
      </c>
      <c r="N176" s="41">
        <v>0</v>
      </c>
      <c r="O176" s="41">
        <v>0</v>
      </c>
      <c r="P176" s="41">
        <v>0.13</v>
      </c>
      <c r="Q176" s="41">
        <v>2.5999999999999999E-2</v>
      </c>
      <c r="R176" s="42">
        <f t="shared" si="163"/>
        <v>0</v>
      </c>
      <c r="S176" s="40">
        <f t="shared" si="164"/>
        <v>0</v>
      </c>
      <c r="T176" s="43">
        <f t="shared" si="153"/>
        <v>0</v>
      </c>
      <c r="U176" s="40">
        <f t="shared" si="165"/>
        <v>0</v>
      </c>
      <c r="V176" s="43">
        <v>0</v>
      </c>
      <c r="W176" s="40">
        <f t="shared" si="166"/>
        <v>0</v>
      </c>
      <c r="X176" s="43">
        <v>0</v>
      </c>
      <c r="Y176" s="40">
        <f t="shared" si="167"/>
        <v>0</v>
      </c>
      <c r="Z176" s="43">
        <f t="shared" si="170"/>
        <v>0</v>
      </c>
      <c r="AA176" s="40">
        <f t="shared" si="168"/>
        <v>0</v>
      </c>
      <c r="AB176" s="43">
        <f t="shared" si="159"/>
        <v>0</v>
      </c>
      <c r="AC176" s="33" t="s">
        <v>34</v>
      </c>
    </row>
    <row r="177" spans="1:29" ht="47.25" outlineLevel="1" x14ac:dyDescent="0.25">
      <c r="A177" s="35" t="s">
        <v>287</v>
      </c>
      <c r="B177" s="49" t="s">
        <v>348</v>
      </c>
      <c r="C177" s="38" t="s">
        <v>349</v>
      </c>
      <c r="D177" s="40">
        <v>2.2799999999999998</v>
      </c>
      <c r="E177" s="37" t="s">
        <v>34</v>
      </c>
      <c r="F177" s="39">
        <v>0</v>
      </c>
      <c r="G177" s="40">
        <f t="shared" si="162"/>
        <v>2.2799999999999998</v>
      </c>
      <c r="H177" s="41">
        <v>2.2799999999999998</v>
      </c>
      <c r="I177" s="41">
        <v>0</v>
      </c>
      <c r="J177" s="41">
        <v>0</v>
      </c>
      <c r="K177" s="41">
        <v>1.9</v>
      </c>
      <c r="L177" s="41">
        <v>0.37999999999999989</v>
      </c>
      <c r="M177" s="41">
        <f t="shared" si="169"/>
        <v>2.2799999999999998</v>
      </c>
      <c r="N177" s="41">
        <v>0</v>
      </c>
      <c r="O177" s="41">
        <v>0</v>
      </c>
      <c r="P177" s="41">
        <v>1.9</v>
      </c>
      <c r="Q177" s="41">
        <v>0.38</v>
      </c>
      <c r="R177" s="42">
        <f t="shared" si="163"/>
        <v>0</v>
      </c>
      <c r="S177" s="40">
        <f t="shared" si="164"/>
        <v>0</v>
      </c>
      <c r="T177" s="43">
        <f t="shared" si="153"/>
        <v>0</v>
      </c>
      <c r="U177" s="40">
        <f t="shared" si="165"/>
        <v>0</v>
      </c>
      <c r="V177" s="43">
        <v>0</v>
      </c>
      <c r="W177" s="40">
        <f t="shared" si="166"/>
        <v>0</v>
      </c>
      <c r="X177" s="43">
        <v>0</v>
      </c>
      <c r="Y177" s="40">
        <f t="shared" si="167"/>
        <v>0</v>
      </c>
      <c r="Z177" s="43">
        <f t="shared" si="170"/>
        <v>0</v>
      </c>
      <c r="AA177" s="40">
        <f t="shared" si="168"/>
        <v>0</v>
      </c>
      <c r="AB177" s="43">
        <f t="shared" si="159"/>
        <v>0</v>
      </c>
      <c r="AC177" s="38" t="s">
        <v>34</v>
      </c>
    </row>
    <row r="178" spans="1:29" ht="31.5" outlineLevel="1" x14ac:dyDescent="0.25">
      <c r="A178" s="35" t="s">
        <v>287</v>
      </c>
      <c r="B178" s="49" t="s">
        <v>350</v>
      </c>
      <c r="C178" s="38" t="s">
        <v>351</v>
      </c>
      <c r="D178" s="40">
        <v>0.69945749999999995</v>
      </c>
      <c r="E178" s="37" t="s">
        <v>34</v>
      </c>
      <c r="F178" s="39">
        <v>0</v>
      </c>
      <c r="G178" s="40">
        <f t="shared" si="162"/>
        <v>0.69945749999999995</v>
      </c>
      <c r="H178" s="41">
        <v>0.69945749999999995</v>
      </c>
      <c r="I178" s="41">
        <v>0</v>
      </c>
      <c r="J178" s="41">
        <v>0</v>
      </c>
      <c r="K178" s="41">
        <v>0.58288125000000002</v>
      </c>
      <c r="L178" s="41">
        <v>0.11657624999999994</v>
      </c>
      <c r="M178" s="41">
        <f t="shared" si="169"/>
        <v>0.80390430000000002</v>
      </c>
      <c r="N178" s="41">
        <v>0</v>
      </c>
      <c r="O178" s="41">
        <v>0</v>
      </c>
      <c r="P178" s="41">
        <v>0.66992024999999999</v>
      </c>
      <c r="Q178" s="41">
        <v>0.13398404999999999</v>
      </c>
      <c r="R178" s="42">
        <f t="shared" si="163"/>
        <v>-0.10444680000000006</v>
      </c>
      <c r="S178" s="40">
        <f t="shared" si="164"/>
        <v>0.10444680000000006</v>
      </c>
      <c r="T178" s="43">
        <f t="shared" si="153"/>
        <v>0.1493254415028791</v>
      </c>
      <c r="U178" s="40">
        <f t="shared" si="165"/>
        <v>0</v>
      </c>
      <c r="V178" s="43">
        <v>0</v>
      </c>
      <c r="W178" s="40">
        <f t="shared" si="166"/>
        <v>0</v>
      </c>
      <c r="X178" s="43">
        <v>0</v>
      </c>
      <c r="Y178" s="40">
        <f t="shared" si="167"/>
        <v>8.7038999999999977E-2</v>
      </c>
      <c r="Z178" s="43">
        <f t="shared" si="170"/>
        <v>0.14932544150287896</v>
      </c>
      <c r="AA178" s="40">
        <f t="shared" si="168"/>
        <v>1.7407800000000057E-2</v>
      </c>
      <c r="AB178" s="43">
        <f t="shared" si="159"/>
        <v>0.14932544150287957</v>
      </c>
      <c r="AC178" s="33" t="s">
        <v>295</v>
      </c>
    </row>
    <row r="179" spans="1:29" ht="31.5" outlineLevel="1" x14ac:dyDescent="0.25">
      <c r="A179" s="35" t="s">
        <v>287</v>
      </c>
      <c r="B179" s="49" t="s">
        <v>352</v>
      </c>
      <c r="C179" s="38" t="s">
        <v>353</v>
      </c>
      <c r="D179" s="40">
        <v>0.28181790000000001</v>
      </c>
      <c r="E179" s="37" t="s">
        <v>34</v>
      </c>
      <c r="F179" s="39">
        <v>0</v>
      </c>
      <c r="G179" s="40">
        <f t="shared" si="162"/>
        <v>0.28181790000000001</v>
      </c>
      <c r="H179" s="41">
        <v>0.28181790000000001</v>
      </c>
      <c r="I179" s="41">
        <v>0</v>
      </c>
      <c r="J179" s="41">
        <v>0</v>
      </c>
      <c r="K179" s="41">
        <v>0.23484825000000001</v>
      </c>
      <c r="L179" s="41">
        <v>4.6969650000000002E-2</v>
      </c>
      <c r="M179" s="41">
        <f t="shared" si="169"/>
        <v>0.32311650000000003</v>
      </c>
      <c r="N179" s="41">
        <v>0</v>
      </c>
      <c r="O179" s="41">
        <v>0</v>
      </c>
      <c r="P179" s="41">
        <v>0.26926375000000002</v>
      </c>
      <c r="Q179" s="41">
        <v>5.3852749999999998E-2</v>
      </c>
      <c r="R179" s="42">
        <f t="shared" si="163"/>
        <v>-4.1298600000000019E-2</v>
      </c>
      <c r="S179" s="40">
        <f t="shared" si="164"/>
        <v>4.1298600000000019E-2</v>
      </c>
      <c r="T179" s="43">
        <f t="shared" si="153"/>
        <v>0.14654356589840467</v>
      </c>
      <c r="U179" s="40">
        <f t="shared" si="165"/>
        <v>0</v>
      </c>
      <c r="V179" s="43">
        <v>0</v>
      </c>
      <c r="W179" s="40">
        <f t="shared" si="166"/>
        <v>0</v>
      </c>
      <c r="X179" s="43">
        <v>0</v>
      </c>
      <c r="Y179" s="40">
        <f t="shared" si="167"/>
        <v>3.4415500000000016E-2</v>
      </c>
      <c r="Z179" s="43">
        <f t="shared" si="170"/>
        <v>0.14654356589840467</v>
      </c>
      <c r="AA179" s="40">
        <f t="shared" si="168"/>
        <v>6.8830999999999962E-3</v>
      </c>
      <c r="AB179" s="43">
        <f t="shared" si="159"/>
        <v>0.14654356589840453</v>
      </c>
      <c r="AC179" s="33" t="s">
        <v>295</v>
      </c>
    </row>
    <row r="180" spans="1:29" ht="47.25" outlineLevel="1" x14ac:dyDescent="0.25">
      <c r="A180" s="35" t="s">
        <v>287</v>
      </c>
      <c r="B180" s="49" t="s">
        <v>354</v>
      </c>
      <c r="C180" s="38" t="s">
        <v>355</v>
      </c>
      <c r="D180" s="40">
        <v>29.997730000000001</v>
      </c>
      <c r="E180" s="37" t="s">
        <v>34</v>
      </c>
      <c r="F180" s="39">
        <v>0</v>
      </c>
      <c r="G180" s="40">
        <f t="shared" si="162"/>
        <v>29.997730000000001</v>
      </c>
      <c r="H180" s="41">
        <v>29.997730000000001</v>
      </c>
      <c r="I180" s="41">
        <v>0</v>
      </c>
      <c r="J180" s="41">
        <v>0</v>
      </c>
      <c r="K180" s="41">
        <v>24.998108333333334</v>
      </c>
      <c r="L180" s="41">
        <v>4.9996216666666662</v>
      </c>
      <c r="M180" s="41">
        <f t="shared" si="169"/>
        <v>4.4996599999999995</v>
      </c>
      <c r="N180" s="41">
        <v>0</v>
      </c>
      <c r="O180" s="41">
        <v>0</v>
      </c>
      <c r="P180" s="41">
        <v>3.7497166699999998</v>
      </c>
      <c r="Q180" s="41">
        <v>0.74994332999999991</v>
      </c>
      <c r="R180" s="42">
        <f t="shared" si="163"/>
        <v>25.498070000000002</v>
      </c>
      <c r="S180" s="40">
        <f t="shared" si="164"/>
        <v>-25.498070000000002</v>
      </c>
      <c r="T180" s="43">
        <f t="shared" si="153"/>
        <v>-0.84999998333207216</v>
      </c>
      <c r="U180" s="40">
        <f t="shared" si="165"/>
        <v>0</v>
      </c>
      <c r="V180" s="43">
        <v>0</v>
      </c>
      <c r="W180" s="40">
        <f t="shared" si="166"/>
        <v>0</v>
      </c>
      <c r="X180" s="43">
        <v>0</v>
      </c>
      <c r="Y180" s="40">
        <f t="shared" si="167"/>
        <v>-21.248391663333337</v>
      </c>
      <c r="Z180" s="43">
        <f t="shared" si="170"/>
        <v>-0.84999998319872883</v>
      </c>
      <c r="AA180" s="40">
        <f t="shared" si="168"/>
        <v>-4.2496783366666664</v>
      </c>
      <c r="AB180" s="43">
        <f t="shared" si="159"/>
        <v>-0.84999998399878929</v>
      </c>
      <c r="AC180" s="33" t="s">
        <v>34</v>
      </c>
    </row>
    <row r="181" spans="1:29" ht="47.25" outlineLevel="1" x14ac:dyDescent="0.25">
      <c r="A181" s="35" t="s">
        <v>287</v>
      </c>
      <c r="B181" s="49" t="s">
        <v>356</v>
      </c>
      <c r="C181" s="38" t="s">
        <v>357</v>
      </c>
      <c r="D181" s="40" t="s">
        <v>34</v>
      </c>
      <c r="E181" s="37" t="s">
        <v>34</v>
      </c>
      <c r="F181" s="39" t="s">
        <v>34</v>
      </c>
      <c r="G181" s="39" t="s">
        <v>34</v>
      </c>
      <c r="H181" s="41" t="s">
        <v>34</v>
      </c>
      <c r="I181" s="41" t="s">
        <v>34</v>
      </c>
      <c r="J181" s="41" t="s">
        <v>34</v>
      </c>
      <c r="K181" s="41" t="s">
        <v>34</v>
      </c>
      <c r="L181" s="41" t="s">
        <v>34</v>
      </c>
      <c r="M181" s="41">
        <f t="shared" si="169"/>
        <v>0.41160000000000002</v>
      </c>
      <c r="N181" s="41">
        <v>0</v>
      </c>
      <c r="O181" s="41">
        <v>0</v>
      </c>
      <c r="P181" s="41">
        <v>0.34300000000000003</v>
      </c>
      <c r="Q181" s="41">
        <v>6.8599999999999994E-2</v>
      </c>
      <c r="R181" s="42" t="s">
        <v>34</v>
      </c>
      <c r="S181" s="40" t="s">
        <v>34</v>
      </c>
      <c r="T181" s="43" t="s">
        <v>34</v>
      </c>
      <c r="U181" s="40" t="s">
        <v>34</v>
      </c>
      <c r="V181" s="43" t="s">
        <v>34</v>
      </c>
      <c r="W181" s="40" t="s">
        <v>34</v>
      </c>
      <c r="X181" s="43" t="s">
        <v>34</v>
      </c>
      <c r="Y181" s="40" t="s">
        <v>34</v>
      </c>
      <c r="Z181" s="43" t="s">
        <v>34</v>
      </c>
      <c r="AA181" s="40" t="s">
        <v>34</v>
      </c>
      <c r="AB181" s="43" t="s">
        <v>34</v>
      </c>
      <c r="AC181" s="33" t="s">
        <v>232</v>
      </c>
    </row>
    <row r="182" spans="1:29" ht="31.5" outlineLevel="1" x14ac:dyDescent="0.25">
      <c r="A182" s="35" t="s">
        <v>287</v>
      </c>
      <c r="B182" s="49" t="s">
        <v>358</v>
      </c>
      <c r="C182" s="38" t="s">
        <v>359</v>
      </c>
      <c r="D182" s="50" t="s">
        <v>34</v>
      </c>
      <c r="E182" s="37" t="s">
        <v>34</v>
      </c>
      <c r="F182" s="39" t="s">
        <v>34</v>
      </c>
      <c r="G182" s="39" t="s">
        <v>34</v>
      </c>
      <c r="H182" s="41" t="s">
        <v>34</v>
      </c>
      <c r="I182" s="41" t="s">
        <v>34</v>
      </c>
      <c r="J182" s="41" t="s">
        <v>34</v>
      </c>
      <c r="K182" s="41" t="s">
        <v>34</v>
      </c>
      <c r="L182" s="41" t="s">
        <v>34</v>
      </c>
      <c r="M182" s="41">
        <f t="shared" si="169"/>
        <v>5.1571199999999998E-2</v>
      </c>
      <c r="N182" s="41">
        <v>0</v>
      </c>
      <c r="O182" s="41">
        <v>0</v>
      </c>
      <c r="P182" s="41">
        <v>4.2976E-2</v>
      </c>
      <c r="Q182" s="41">
        <v>8.5952000000000008E-3</v>
      </c>
      <c r="R182" s="42" t="s">
        <v>34</v>
      </c>
      <c r="S182" s="40" t="s">
        <v>34</v>
      </c>
      <c r="T182" s="43" t="s">
        <v>34</v>
      </c>
      <c r="U182" s="40" t="s">
        <v>34</v>
      </c>
      <c r="V182" s="43" t="s">
        <v>34</v>
      </c>
      <c r="W182" s="40" t="s">
        <v>34</v>
      </c>
      <c r="X182" s="43" t="s">
        <v>34</v>
      </c>
      <c r="Y182" s="40" t="s">
        <v>34</v>
      </c>
      <c r="Z182" s="43" t="s">
        <v>34</v>
      </c>
      <c r="AA182" s="40" t="s">
        <v>34</v>
      </c>
      <c r="AB182" s="43" t="s">
        <v>34</v>
      </c>
      <c r="AC182" s="69" t="s">
        <v>360</v>
      </c>
    </row>
    <row r="183" spans="1:29" ht="47.25" outlineLevel="1" x14ac:dyDescent="0.25">
      <c r="A183" s="35" t="s">
        <v>287</v>
      </c>
      <c r="B183" s="49" t="s">
        <v>361</v>
      </c>
      <c r="C183" s="38" t="s">
        <v>362</v>
      </c>
      <c r="D183" s="40" t="s">
        <v>34</v>
      </c>
      <c r="E183" s="37" t="s">
        <v>34</v>
      </c>
      <c r="F183" s="39" t="s">
        <v>34</v>
      </c>
      <c r="G183" s="39" t="s">
        <v>34</v>
      </c>
      <c r="H183" s="41" t="s">
        <v>34</v>
      </c>
      <c r="I183" s="41" t="s">
        <v>34</v>
      </c>
      <c r="J183" s="41" t="s">
        <v>34</v>
      </c>
      <c r="K183" s="41" t="s">
        <v>34</v>
      </c>
      <c r="L183" s="41" t="s">
        <v>34</v>
      </c>
      <c r="M183" s="41">
        <f t="shared" si="169"/>
        <v>0.28079999999999999</v>
      </c>
      <c r="N183" s="41">
        <v>0</v>
      </c>
      <c r="O183" s="41">
        <v>0</v>
      </c>
      <c r="P183" s="41">
        <v>0.23400000000000001</v>
      </c>
      <c r="Q183" s="41">
        <v>4.6800000000000001E-2</v>
      </c>
      <c r="R183" s="42" t="s">
        <v>34</v>
      </c>
      <c r="S183" s="40" t="s">
        <v>34</v>
      </c>
      <c r="T183" s="43" t="s">
        <v>34</v>
      </c>
      <c r="U183" s="40" t="s">
        <v>34</v>
      </c>
      <c r="V183" s="43" t="s">
        <v>34</v>
      </c>
      <c r="W183" s="40" t="s">
        <v>34</v>
      </c>
      <c r="X183" s="43" t="s">
        <v>34</v>
      </c>
      <c r="Y183" s="40" t="s">
        <v>34</v>
      </c>
      <c r="Z183" s="43" t="s">
        <v>34</v>
      </c>
      <c r="AA183" s="40" t="s">
        <v>34</v>
      </c>
      <c r="AB183" s="43" t="s">
        <v>34</v>
      </c>
      <c r="AC183" s="33" t="s">
        <v>363</v>
      </c>
    </row>
    <row r="184" spans="1:29" ht="31.5" outlineLevel="1" x14ac:dyDescent="0.25">
      <c r="A184" s="35" t="s">
        <v>287</v>
      </c>
      <c r="B184" s="49" t="s">
        <v>364</v>
      </c>
      <c r="C184" s="38" t="s">
        <v>365</v>
      </c>
      <c r="D184" s="40" t="s">
        <v>34</v>
      </c>
      <c r="E184" s="37" t="s">
        <v>34</v>
      </c>
      <c r="F184" s="39" t="s">
        <v>34</v>
      </c>
      <c r="G184" s="39" t="s">
        <v>34</v>
      </c>
      <c r="H184" s="41" t="s">
        <v>34</v>
      </c>
      <c r="I184" s="41" t="s">
        <v>34</v>
      </c>
      <c r="J184" s="41" t="s">
        <v>34</v>
      </c>
      <c r="K184" s="41" t="s">
        <v>34</v>
      </c>
      <c r="L184" s="41" t="s">
        <v>34</v>
      </c>
      <c r="M184" s="41">
        <f t="shared" si="169"/>
        <v>0</v>
      </c>
      <c r="N184" s="41">
        <v>0</v>
      </c>
      <c r="O184" s="41">
        <v>0</v>
      </c>
      <c r="P184" s="41">
        <v>0</v>
      </c>
      <c r="Q184" s="41">
        <v>0</v>
      </c>
      <c r="R184" s="42" t="s">
        <v>34</v>
      </c>
      <c r="S184" s="40" t="s">
        <v>34</v>
      </c>
      <c r="T184" s="43" t="s">
        <v>34</v>
      </c>
      <c r="U184" s="40" t="s">
        <v>34</v>
      </c>
      <c r="V184" s="43" t="s">
        <v>34</v>
      </c>
      <c r="W184" s="40" t="s">
        <v>34</v>
      </c>
      <c r="X184" s="43" t="s">
        <v>34</v>
      </c>
      <c r="Y184" s="40" t="s">
        <v>34</v>
      </c>
      <c r="Z184" s="43" t="s">
        <v>34</v>
      </c>
      <c r="AA184" s="40" t="s">
        <v>34</v>
      </c>
      <c r="AB184" s="43" t="s">
        <v>34</v>
      </c>
      <c r="AC184" s="33" t="s">
        <v>34</v>
      </c>
    </row>
    <row r="185" spans="1:29" ht="31.5" outlineLevel="1" x14ac:dyDescent="0.25">
      <c r="A185" s="35" t="s">
        <v>287</v>
      </c>
      <c r="B185" s="49" t="s">
        <v>366</v>
      </c>
      <c r="C185" s="38" t="s">
        <v>367</v>
      </c>
      <c r="D185" s="40">
        <v>9.2206800000000005E-2</v>
      </c>
      <c r="E185" s="37" t="s">
        <v>34</v>
      </c>
      <c r="F185" s="39">
        <v>0</v>
      </c>
      <c r="G185" s="40">
        <f t="shared" si="162"/>
        <v>9.2206800000000005E-2</v>
      </c>
      <c r="H185" s="41">
        <v>9.2206800000000005E-2</v>
      </c>
      <c r="I185" s="41">
        <v>0</v>
      </c>
      <c r="J185" s="41">
        <v>0</v>
      </c>
      <c r="K185" s="41">
        <v>7.6839000000000005E-2</v>
      </c>
      <c r="L185" s="41">
        <v>1.5367800000000001E-2</v>
      </c>
      <c r="M185" s="41">
        <f t="shared" si="169"/>
        <v>7.3613999999999999E-2</v>
      </c>
      <c r="N185" s="41">
        <v>0</v>
      </c>
      <c r="O185" s="41">
        <v>0</v>
      </c>
      <c r="P185" s="41">
        <v>7.3613999999999999E-2</v>
      </c>
      <c r="Q185" s="41">
        <v>0</v>
      </c>
      <c r="R185" s="42">
        <f t="shared" si="163"/>
        <v>1.8592800000000007E-2</v>
      </c>
      <c r="S185" s="40">
        <f t="shared" si="164"/>
        <v>-1.8592800000000007E-2</v>
      </c>
      <c r="T185" s="43">
        <f t="shared" si="153"/>
        <v>-0.20164239513788576</v>
      </c>
      <c r="U185" s="40">
        <f t="shared" si="165"/>
        <v>0</v>
      </c>
      <c r="V185" s="43">
        <v>0</v>
      </c>
      <c r="W185" s="40">
        <f t="shared" si="166"/>
        <v>0</v>
      </c>
      <c r="X185" s="43">
        <v>0</v>
      </c>
      <c r="Y185" s="40">
        <f t="shared" si="167"/>
        <v>-3.2250000000000056E-3</v>
      </c>
      <c r="Z185" s="43">
        <f t="shared" si="170"/>
        <v>-4.1970874165462919E-2</v>
      </c>
      <c r="AA185" s="40">
        <f t="shared" si="168"/>
        <v>-1.5367800000000001E-2</v>
      </c>
      <c r="AB185" s="43">
        <f t="shared" si="159"/>
        <v>-1</v>
      </c>
      <c r="AC185" s="33" t="s">
        <v>34</v>
      </c>
    </row>
    <row r="186" spans="1:29" ht="47.25" outlineLevel="1" x14ac:dyDescent="0.25">
      <c r="A186" s="35" t="s">
        <v>287</v>
      </c>
      <c r="B186" s="49" t="s">
        <v>368</v>
      </c>
      <c r="C186" s="38" t="s">
        <v>369</v>
      </c>
      <c r="D186" s="40">
        <v>9.0090000000000003E-2</v>
      </c>
      <c r="E186" s="37" t="s">
        <v>34</v>
      </c>
      <c r="F186" s="39">
        <v>0</v>
      </c>
      <c r="G186" s="40">
        <f t="shared" si="162"/>
        <v>9.0090000000000003E-2</v>
      </c>
      <c r="H186" s="41">
        <v>9.0090000000000003E-2</v>
      </c>
      <c r="I186" s="41">
        <v>0</v>
      </c>
      <c r="J186" s="41">
        <v>0</v>
      </c>
      <c r="K186" s="41">
        <v>7.5075000000000003E-2</v>
      </c>
      <c r="L186" s="41">
        <v>1.5015000000000001E-2</v>
      </c>
      <c r="M186" s="41">
        <f t="shared" si="169"/>
        <v>7.1385999999999991E-2</v>
      </c>
      <c r="N186" s="41">
        <v>0</v>
      </c>
      <c r="O186" s="41">
        <v>0</v>
      </c>
      <c r="P186" s="41">
        <v>7.1385999999999991E-2</v>
      </c>
      <c r="Q186" s="41">
        <v>0</v>
      </c>
      <c r="R186" s="42">
        <f t="shared" si="163"/>
        <v>1.8704000000000012E-2</v>
      </c>
      <c r="S186" s="40">
        <f t="shared" si="164"/>
        <v>-1.8704000000000012E-2</v>
      </c>
      <c r="T186" s="43">
        <f t="shared" si="153"/>
        <v>-0.20761460761460773</v>
      </c>
      <c r="U186" s="40">
        <f t="shared" si="165"/>
        <v>0</v>
      </c>
      <c r="V186" s="43">
        <v>0</v>
      </c>
      <c r="W186" s="40">
        <f t="shared" si="166"/>
        <v>0</v>
      </c>
      <c r="X186" s="43">
        <v>0</v>
      </c>
      <c r="Y186" s="40">
        <f t="shared" si="167"/>
        <v>-3.6890000000000117E-3</v>
      </c>
      <c r="Z186" s="43">
        <f t="shared" si="170"/>
        <v>-4.9137529137529293E-2</v>
      </c>
      <c r="AA186" s="40">
        <f t="shared" si="168"/>
        <v>-1.5015000000000001E-2</v>
      </c>
      <c r="AB186" s="43">
        <f t="shared" si="159"/>
        <v>-1</v>
      </c>
      <c r="AC186" s="33" t="s">
        <v>34</v>
      </c>
    </row>
    <row r="187" spans="1:29" outlineLevel="1" x14ac:dyDescent="0.25">
      <c r="A187" s="35" t="s">
        <v>287</v>
      </c>
      <c r="B187" s="49" t="s">
        <v>370</v>
      </c>
      <c r="C187" s="38" t="s">
        <v>371</v>
      </c>
      <c r="D187" s="40">
        <v>1.50208542</v>
      </c>
      <c r="E187" s="37" t="s">
        <v>34</v>
      </c>
      <c r="F187" s="39">
        <v>0.76670381999999992</v>
      </c>
      <c r="G187" s="40">
        <f t="shared" si="162"/>
        <v>0.73538160000000008</v>
      </c>
      <c r="H187" s="41">
        <v>0.73538160000000008</v>
      </c>
      <c r="I187" s="41">
        <v>0</v>
      </c>
      <c r="J187" s="41">
        <v>0</v>
      </c>
      <c r="K187" s="41">
        <v>0.61281800000000008</v>
      </c>
      <c r="L187" s="41">
        <v>0.12256359999999999</v>
      </c>
      <c r="M187" s="41">
        <f>SUM(N187:Q187)</f>
        <v>0.73538159999999997</v>
      </c>
      <c r="N187" s="41">
        <v>0</v>
      </c>
      <c r="O187" s="41">
        <v>0</v>
      </c>
      <c r="P187" s="41">
        <v>0.61281799999999997</v>
      </c>
      <c r="Q187" s="41">
        <v>0.12256359999999999</v>
      </c>
      <c r="R187" s="42">
        <f t="shared" si="163"/>
        <v>0</v>
      </c>
      <c r="S187" s="40">
        <f t="shared" si="164"/>
        <v>0</v>
      </c>
      <c r="T187" s="43">
        <f t="shared" si="153"/>
        <v>0</v>
      </c>
      <c r="U187" s="40">
        <f t="shared" si="165"/>
        <v>0</v>
      </c>
      <c r="V187" s="43">
        <v>0</v>
      </c>
      <c r="W187" s="40">
        <f t="shared" si="166"/>
        <v>0</v>
      </c>
      <c r="X187" s="43">
        <v>0</v>
      </c>
      <c r="Y187" s="40">
        <f t="shared" si="167"/>
        <v>0</v>
      </c>
      <c r="Z187" s="43">
        <f t="shared" si="170"/>
        <v>0</v>
      </c>
      <c r="AA187" s="40">
        <f t="shared" si="168"/>
        <v>0</v>
      </c>
      <c r="AB187" s="43">
        <f t="shared" si="159"/>
        <v>0</v>
      </c>
      <c r="AC187" s="33" t="s">
        <v>34</v>
      </c>
    </row>
    <row r="188" spans="1:29" ht="31.5" outlineLevel="1" x14ac:dyDescent="0.25">
      <c r="A188" s="35" t="s">
        <v>287</v>
      </c>
      <c r="B188" s="49" t="s">
        <v>372</v>
      </c>
      <c r="C188" s="38" t="s">
        <v>373</v>
      </c>
      <c r="D188" s="40">
        <v>3.6862999999999997</v>
      </c>
      <c r="E188" s="37" t="s">
        <v>34</v>
      </c>
      <c r="F188" s="39">
        <v>1.0737999999999999</v>
      </c>
      <c r="G188" s="40">
        <f t="shared" si="162"/>
        <v>2.6124999999999998</v>
      </c>
      <c r="H188" s="41">
        <v>1.1725000000000001</v>
      </c>
      <c r="I188" s="41">
        <v>0</v>
      </c>
      <c r="J188" s="41">
        <v>0</v>
      </c>
      <c r="K188" s="41">
        <v>0.97708333333333341</v>
      </c>
      <c r="L188" s="41">
        <v>0.19541666666666668</v>
      </c>
      <c r="M188" s="41">
        <f>SUM(N188:Q188)</f>
        <v>1.1725000000000001</v>
      </c>
      <c r="N188" s="41">
        <v>0</v>
      </c>
      <c r="O188" s="41">
        <v>0</v>
      </c>
      <c r="P188" s="41">
        <v>0.97708333000000014</v>
      </c>
      <c r="Q188" s="41">
        <v>0.19541666999999999</v>
      </c>
      <c r="R188" s="42">
        <f t="shared" si="163"/>
        <v>1.4399999999999997</v>
      </c>
      <c r="S188" s="40">
        <f t="shared" si="164"/>
        <v>0</v>
      </c>
      <c r="T188" s="43">
        <f t="shared" si="153"/>
        <v>0</v>
      </c>
      <c r="U188" s="40">
        <f t="shared" si="165"/>
        <v>0</v>
      </c>
      <c r="V188" s="43">
        <v>0</v>
      </c>
      <c r="W188" s="40">
        <f t="shared" si="166"/>
        <v>0</v>
      </c>
      <c r="X188" s="43">
        <v>0</v>
      </c>
      <c r="Y188" s="40">
        <f t="shared" si="167"/>
        <v>-3.3333332760676626E-9</v>
      </c>
      <c r="Z188" s="43">
        <f t="shared" si="170"/>
        <v>-3.4115138006662641E-9</v>
      </c>
      <c r="AA188" s="40">
        <f t="shared" si="168"/>
        <v>3.3333333038232382E-9</v>
      </c>
      <c r="AB188" s="43">
        <f t="shared" si="159"/>
        <v>1.7057569145364116E-8</v>
      </c>
      <c r="AC188" s="33" t="s">
        <v>34</v>
      </c>
    </row>
    <row r="189" spans="1:29" ht="31.5" outlineLevel="1" x14ac:dyDescent="0.25">
      <c r="A189" s="35" t="s">
        <v>287</v>
      </c>
      <c r="B189" s="49" t="s">
        <v>374</v>
      </c>
      <c r="C189" s="38" t="s">
        <v>375</v>
      </c>
      <c r="D189" s="38">
        <v>7.1940954759999993</v>
      </c>
      <c r="E189" s="37" t="s">
        <v>34</v>
      </c>
      <c r="F189" s="39">
        <v>0.86139999999999994</v>
      </c>
      <c r="G189" s="40">
        <f t="shared" si="162"/>
        <v>6.3326954759999996</v>
      </c>
      <c r="H189" s="41">
        <v>0.85589999999999999</v>
      </c>
      <c r="I189" s="41">
        <v>0</v>
      </c>
      <c r="J189" s="41">
        <v>0</v>
      </c>
      <c r="K189" s="41">
        <v>0.71325000000000005</v>
      </c>
      <c r="L189" s="41">
        <v>0.14264999999999994</v>
      </c>
      <c r="M189" s="41">
        <f>SUM(N189:Q189)</f>
        <v>0.85589999999999988</v>
      </c>
      <c r="N189" s="41">
        <v>0</v>
      </c>
      <c r="O189" s="41">
        <v>0</v>
      </c>
      <c r="P189" s="41">
        <v>0.71324999999999994</v>
      </c>
      <c r="Q189" s="41">
        <v>0.14265</v>
      </c>
      <c r="R189" s="42">
        <f t="shared" si="163"/>
        <v>5.4767954759999995</v>
      </c>
      <c r="S189" s="40">
        <f t="shared" si="164"/>
        <v>0</v>
      </c>
      <c r="T189" s="43">
        <f t="shared" si="153"/>
        <v>0</v>
      </c>
      <c r="U189" s="40">
        <f t="shared" si="165"/>
        <v>0</v>
      </c>
      <c r="V189" s="43">
        <v>0</v>
      </c>
      <c r="W189" s="40">
        <f t="shared" si="166"/>
        <v>0</v>
      </c>
      <c r="X189" s="43">
        <v>0</v>
      </c>
      <c r="Y189" s="40">
        <f t="shared" si="167"/>
        <v>0</v>
      </c>
      <c r="Z189" s="43">
        <f t="shared" si="170"/>
        <v>0</v>
      </c>
      <c r="AA189" s="40">
        <f t="shared" si="168"/>
        <v>0</v>
      </c>
      <c r="AB189" s="43">
        <f t="shared" si="159"/>
        <v>0</v>
      </c>
      <c r="AC189" s="33" t="s">
        <v>34</v>
      </c>
    </row>
    <row r="190" spans="1:29" outlineLevel="1" x14ac:dyDescent="0.25">
      <c r="A190" s="35" t="s">
        <v>287</v>
      </c>
      <c r="B190" s="49" t="s">
        <v>376</v>
      </c>
      <c r="C190" s="38" t="s">
        <v>377</v>
      </c>
      <c r="D190" s="38">
        <v>30.42</v>
      </c>
      <c r="E190" s="37" t="s">
        <v>34</v>
      </c>
      <c r="F190" s="39">
        <v>0</v>
      </c>
      <c r="G190" s="40">
        <f t="shared" si="162"/>
        <v>30.42</v>
      </c>
      <c r="H190" s="41">
        <v>14.82</v>
      </c>
      <c r="I190" s="41">
        <v>0</v>
      </c>
      <c r="J190" s="41">
        <v>0</v>
      </c>
      <c r="K190" s="41">
        <v>12.35</v>
      </c>
      <c r="L190" s="41">
        <v>2.4700000000000006</v>
      </c>
      <c r="M190" s="41">
        <f>SUM(N190:Q190)</f>
        <v>9</v>
      </c>
      <c r="N190" s="41">
        <v>0</v>
      </c>
      <c r="O190" s="41">
        <v>0</v>
      </c>
      <c r="P190" s="41">
        <v>7.5</v>
      </c>
      <c r="Q190" s="41">
        <v>1.5</v>
      </c>
      <c r="R190" s="42">
        <f t="shared" si="163"/>
        <v>21.42</v>
      </c>
      <c r="S190" s="40">
        <f t="shared" si="164"/>
        <v>-5.82</v>
      </c>
      <c r="T190" s="43">
        <f t="shared" si="153"/>
        <v>-0.39271255060728744</v>
      </c>
      <c r="U190" s="40">
        <f t="shared" si="165"/>
        <v>0</v>
      </c>
      <c r="V190" s="43">
        <v>0</v>
      </c>
      <c r="W190" s="40">
        <f t="shared" si="166"/>
        <v>0</v>
      </c>
      <c r="X190" s="43">
        <v>0</v>
      </c>
      <c r="Y190" s="40">
        <f t="shared" si="167"/>
        <v>-4.8499999999999996</v>
      </c>
      <c r="Z190" s="43">
        <f t="shared" si="170"/>
        <v>-0.39271255060728744</v>
      </c>
      <c r="AA190" s="40">
        <f t="shared" si="168"/>
        <v>-0.97000000000000064</v>
      </c>
      <c r="AB190" s="43">
        <f t="shared" si="159"/>
        <v>-0.3927125506072876</v>
      </c>
      <c r="AC190" s="33" t="s">
        <v>34</v>
      </c>
    </row>
    <row r="191" spans="1:29" outlineLevel="1" x14ac:dyDescent="0.25">
      <c r="A191" s="35" t="s">
        <v>287</v>
      </c>
      <c r="B191" s="49" t="s">
        <v>378</v>
      </c>
      <c r="C191" s="38" t="s">
        <v>379</v>
      </c>
      <c r="D191" s="40">
        <v>0.3</v>
      </c>
      <c r="E191" s="37" t="s">
        <v>34</v>
      </c>
      <c r="F191" s="39">
        <v>0</v>
      </c>
      <c r="G191" s="40">
        <f t="shared" si="162"/>
        <v>0.3</v>
      </c>
      <c r="H191" s="41">
        <v>0.3</v>
      </c>
      <c r="I191" s="41">
        <v>0</v>
      </c>
      <c r="J191" s="41">
        <v>0</v>
      </c>
      <c r="K191" s="41">
        <v>0.25</v>
      </c>
      <c r="L191" s="41">
        <v>4.9999999999999989E-2</v>
      </c>
      <c r="M191" s="41">
        <f>SUM(N191:Q191)</f>
        <v>0.29970000000000002</v>
      </c>
      <c r="N191" s="41">
        <v>0</v>
      </c>
      <c r="O191" s="41">
        <v>0</v>
      </c>
      <c r="P191" s="41">
        <v>0.24975000000000003</v>
      </c>
      <c r="Q191" s="41">
        <v>4.9950000000000001E-2</v>
      </c>
      <c r="R191" s="42">
        <f t="shared" si="163"/>
        <v>2.9999999999996696E-4</v>
      </c>
      <c r="S191" s="40">
        <f t="shared" si="164"/>
        <v>-2.9999999999996696E-4</v>
      </c>
      <c r="T191" s="43">
        <f t="shared" si="153"/>
        <v>-9.9999999999988987E-4</v>
      </c>
      <c r="U191" s="40">
        <f t="shared" si="165"/>
        <v>0</v>
      </c>
      <c r="V191" s="43">
        <v>0</v>
      </c>
      <c r="W191" s="40">
        <f t="shared" si="166"/>
        <v>0</v>
      </c>
      <c r="X191" s="43">
        <v>0</v>
      </c>
      <c r="Y191" s="40">
        <f t="shared" si="167"/>
        <v>-2.4999999999997247E-4</v>
      </c>
      <c r="Z191" s="43">
        <f t="shared" si="170"/>
        <v>-9.9999999999988987E-4</v>
      </c>
      <c r="AA191" s="40">
        <f t="shared" si="168"/>
        <v>-4.9999999999987554E-5</v>
      </c>
      <c r="AB191" s="43">
        <f t="shared" si="159"/>
        <v>-9.999999999997513E-4</v>
      </c>
      <c r="AC191" s="33" t="s">
        <v>34</v>
      </c>
    </row>
    <row r="192" spans="1:29" ht="31.5" outlineLevel="1" x14ac:dyDescent="0.25">
      <c r="A192" s="35" t="s">
        <v>287</v>
      </c>
      <c r="B192" s="49" t="s">
        <v>380</v>
      </c>
      <c r="C192" s="38" t="s">
        <v>381</v>
      </c>
      <c r="D192" s="40">
        <v>12.490176</v>
      </c>
      <c r="E192" s="37" t="s">
        <v>34</v>
      </c>
      <c r="F192" s="39">
        <v>0</v>
      </c>
      <c r="G192" s="40">
        <f t="shared" si="162"/>
        <v>12.490176</v>
      </c>
      <c r="H192" s="41">
        <v>6.4565760000000001</v>
      </c>
      <c r="I192" s="41">
        <v>0</v>
      </c>
      <c r="J192" s="41">
        <v>0</v>
      </c>
      <c r="K192" s="41">
        <v>5.3804800000000004</v>
      </c>
      <c r="L192" s="41">
        <v>1.0760959999999997</v>
      </c>
      <c r="M192" s="41">
        <f t="shared" ref="M192:M199" si="171">SUM(N192:Q192)</f>
        <v>6.4565760000000001</v>
      </c>
      <c r="N192" s="41">
        <v>0</v>
      </c>
      <c r="O192" s="41">
        <v>0</v>
      </c>
      <c r="P192" s="41">
        <f>5.38048</f>
        <v>5.3804800000000004</v>
      </c>
      <c r="Q192" s="41">
        <v>1.0760959999999999</v>
      </c>
      <c r="R192" s="42">
        <f t="shared" si="163"/>
        <v>6.0335999999999999</v>
      </c>
      <c r="S192" s="40">
        <f t="shared" si="164"/>
        <v>0</v>
      </c>
      <c r="T192" s="43">
        <f t="shared" si="153"/>
        <v>0</v>
      </c>
      <c r="U192" s="40">
        <f t="shared" si="165"/>
        <v>0</v>
      </c>
      <c r="V192" s="43">
        <v>0</v>
      </c>
      <c r="W192" s="40">
        <f t="shared" si="166"/>
        <v>0</v>
      </c>
      <c r="X192" s="43">
        <v>0</v>
      </c>
      <c r="Y192" s="40">
        <f t="shared" si="167"/>
        <v>0</v>
      </c>
      <c r="Z192" s="43">
        <f t="shared" si="170"/>
        <v>0</v>
      </c>
      <c r="AA192" s="40">
        <f t="shared" si="168"/>
        <v>0</v>
      </c>
      <c r="AB192" s="43">
        <f t="shared" si="159"/>
        <v>0</v>
      </c>
      <c r="AC192" s="33" t="s">
        <v>34</v>
      </c>
    </row>
    <row r="193" spans="1:29" ht="31.5" outlineLevel="1" x14ac:dyDescent="0.25">
      <c r="A193" s="35" t="s">
        <v>287</v>
      </c>
      <c r="B193" s="49" t="s">
        <v>382</v>
      </c>
      <c r="C193" s="38" t="s">
        <v>383</v>
      </c>
      <c r="D193" s="40">
        <v>5.8119132000000002</v>
      </c>
      <c r="E193" s="37" t="s">
        <v>34</v>
      </c>
      <c r="F193" s="39">
        <v>0</v>
      </c>
      <c r="G193" s="40">
        <f t="shared" si="162"/>
        <v>5.8119132000000002</v>
      </c>
      <c r="H193" s="41">
        <v>5.8119132000000002</v>
      </c>
      <c r="I193" s="41">
        <v>0</v>
      </c>
      <c r="J193" s="41">
        <v>0</v>
      </c>
      <c r="K193" s="41">
        <v>4.843261</v>
      </c>
      <c r="L193" s="41">
        <v>0.96865220000000019</v>
      </c>
      <c r="M193" s="41">
        <f t="shared" si="171"/>
        <v>5.8119132000000002</v>
      </c>
      <c r="N193" s="41">
        <v>0</v>
      </c>
      <c r="O193" s="41">
        <v>0</v>
      </c>
      <c r="P193" s="41">
        <v>4.843261</v>
      </c>
      <c r="Q193" s="41">
        <f>0.9686522</f>
        <v>0.96865219999999996</v>
      </c>
      <c r="R193" s="42">
        <f t="shared" si="163"/>
        <v>0</v>
      </c>
      <c r="S193" s="40">
        <f t="shared" si="164"/>
        <v>0</v>
      </c>
      <c r="T193" s="43">
        <f t="shared" si="153"/>
        <v>0</v>
      </c>
      <c r="U193" s="40">
        <f t="shared" si="165"/>
        <v>0</v>
      </c>
      <c r="V193" s="43">
        <v>0</v>
      </c>
      <c r="W193" s="40">
        <f t="shared" si="166"/>
        <v>0</v>
      </c>
      <c r="X193" s="43">
        <v>0</v>
      </c>
      <c r="Y193" s="40">
        <f t="shared" si="167"/>
        <v>0</v>
      </c>
      <c r="Z193" s="43">
        <f t="shared" si="170"/>
        <v>0</v>
      </c>
      <c r="AA193" s="40">
        <f t="shared" si="168"/>
        <v>0</v>
      </c>
      <c r="AB193" s="43">
        <f t="shared" si="159"/>
        <v>0</v>
      </c>
      <c r="AC193" s="33" t="s">
        <v>34</v>
      </c>
    </row>
    <row r="194" spans="1:29" ht="47.25" outlineLevel="1" x14ac:dyDescent="0.25">
      <c r="A194" s="35" t="s">
        <v>287</v>
      </c>
      <c r="B194" s="49" t="s">
        <v>384</v>
      </c>
      <c r="C194" s="38" t="s">
        <v>385</v>
      </c>
      <c r="D194" s="40">
        <v>6.6867804</v>
      </c>
      <c r="E194" s="37" t="s">
        <v>34</v>
      </c>
      <c r="F194" s="39">
        <v>0</v>
      </c>
      <c r="G194" s="40">
        <f t="shared" si="162"/>
        <v>6.6867804</v>
      </c>
      <c r="H194" s="41">
        <v>6.6867804</v>
      </c>
      <c r="I194" s="41">
        <v>0</v>
      </c>
      <c r="J194" s="41">
        <v>0</v>
      </c>
      <c r="K194" s="41">
        <v>5.572317</v>
      </c>
      <c r="L194" s="41">
        <v>1.1144634</v>
      </c>
      <c r="M194" s="41">
        <f t="shared" si="171"/>
        <v>6.6867804</v>
      </c>
      <c r="N194" s="41">
        <v>0</v>
      </c>
      <c r="O194" s="41">
        <v>0</v>
      </c>
      <c r="P194" s="41">
        <v>5.572317</v>
      </c>
      <c r="Q194" s="41">
        <v>1.1144634</v>
      </c>
      <c r="R194" s="42">
        <f t="shared" si="163"/>
        <v>0</v>
      </c>
      <c r="S194" s="40">
        <f t="shared" si="164"/>
        <v>0</v>
      </c>
      <c r="T194" s="43">
        <f t="shared" si="153"/>
        <v>0</v>
      </c>
      <c r="U194" s="40">
        <f t="shared" si="165"/>
        <v>0</v>
      </c>
      <c r="V194" s="43">
        <v>0</v>
      </c>
      <c r="W194" s="40">
        <f t="shared" si="166"/>
        <v>0</v>
      </c>
      <c r="X194" s="43">
        <v>0</v>
      </c>
      <c r="Y194" s="40">
        <f t="shared" si="167"/>
        <v>0</v>
      </c>
      <c r="Z194" s="43">
        <f t="shared" si="170"/>
        <v>0</v>
      </c>
      <c r="AA194" s="40">
        <f t="shared" si="168"/>
        <v>0</v>
      </c>
      <c r="AB194" s="43">
        <f t="shared" si="159"/>
        <v>0</v>
      </c>
      <c r="AC194" s="33" t="s">
        <v>34</v>
      </c>
    </row>
    <row r="195" spans="1:29" ht="47.25" outlineLevel="1" x14ac:dyDescent="0.25">
      <c r="A195" s="37" t="s">
        <v>287</v>
      </c>
      <c r="B195" s="46" t="s">
        <v>386</v>
      </c>
      <c r="C195" s="37" t="s">
        <v>387</v>
      </c>
      <c r="D195" s="50">
        <v>1.3655999999999999</v>
      </c>
      <c r="E195" s="37" t="s">
        <v>34</v>
      </c>
      <c r="F195" s="39">
        <v>0</v>
      </c>
      <c r="G195" s="40">
        <f t="shared" si="162"/>
        <v>1.3655999999999999</v>
      </c>
      <c r="H195" s="41">
        <v>0.41759999999999997</v>
      </c>
      <c r="I195" s="41">
        <v>0</v>
      </c>
      <c r="J195" s="41">
        <v>0</v>
      </c>
      <c r="K195" s="41">
        <v>0.34799999999999998</v>
      </c>
      <c r="L195" s="41">
        <v>6.9599999999999995E-2</v>
      </c>
      <c r="M195" s="41">
        <f t="shared" si="171"/>
        <v>0.38262240000000003</v>
      </c>
      <c r="N195" s="41">
        <v>0</v>
      </c>
      <c r="O195" s="41">
        <v>0</v>
      </c>
      <c r="P195" s="41">
        <v>0.31885200000000002</v>
      </c>
      <c r="Q195" s="41">
        <v>6.3770400000000005E-2</v>
      </c>
      <c r="R195" s="42">
        <f t="shared" si="163"/>
        <v>0.9829775999999999</v>
      </c>
      <c r="S195" s="40">
        <f t="shared" si="164"/>
        <v>-3.4977599999999942E-2</v>
      </c>
      <c r="T195" s="43">
        <f t="shared" si="153"/>
        <v>-8.3758620689655033E-2</v>
      </c>
      <c r="U195" s="40">
        <f t="shared" si="165"/>
        <v>0</v>
      </c>
      <c r="V195" s="43">
        <v>0</v>
      </c>
      <c r="W195" s="40">
        <f t="shared" si="166"/>
        <v>0</v>
      </c>
      <c r="X195" s="43">
        <v>0</v>
      </c>
      <c r="Y195" s="40">
        <f t="shared" si="167"/>
        <v>-2.9147999999999952E-2</v>
      </c>
      <c r="Z195" s="43">
        <f t="shared" si="170"/>
        <v>-8.3758620689655033E-2</v>
      </c>
      <c r="AA195" s="40">
        <f t="shared" si="168"/>
        <v>-5.8295999999999903E-3</v>
      </c>
      <c r="AB195" s="43">
        <f t="shared" si="159"/>
        <v>-8.3758620689655033E-2</v>
      </c>
      <c r="AC195" s="69" t="s">
        <v>34</v>
      </c>
    </row>
    <row r="196" spans="1:29" ht="31.5" outlineLevel="1" x14ac:dyDescent="0.25">
      <c r="A196" s="37" t="s">
        <v>287</v>
      </c>
      <c r="B196" s="46" t="s">
        <v>388</v>
      </c>
      <c r="C196" s="38" t="s">
        <v>389</v>
      </c>
      <c r="D196" s="50">
        <v>19.586399999999998</v>
      </c>
      <c r="E196" s="37" t="s">
        <v>34</v>
      </c>
      <c r="F196" s="39">
        <v>0</v>
      </c>
      <c r="G196" s="40">
        <f t="shared" si="162"/>
        <v>19.586399999999998</v>
      </c>
      <c r="H196" s="41">
        <v>19.586399999999998</v>
      </c>
      <c r="I196" s="41">
        <v>0</v>
      </c>
      <c r="J196" s="41">
        <v>0</v>
      </c>
      <c r="K196" s="41">
        <v>16.321999999999999</v>
      </c>
      <c r="L196" s="41">
        <v>3.2643999999999984</v>
      </c>
      <c r="M196" s="41">
        <f t="shared" si="171"/>
        <v>19.389600000000002</v>
      </c>
      <c r="N196" s="41">
        <v>0</v>
      </c>
      <c r="O196" s="41">
        <v>0</v>
      </c>
      <c r="P196" s="41">
        <v>16.158000000000001</v>
      </c>
      <c r="Q196" s="41">
        <v>3.2315999999999998</v>
      </c>
      <c r="R196" s="42">
        <f t="shared" si="163"/>
        <v>0.19679999999999609</v>
      </c>
      <c r="S196" s="40">
        <f t="shared" si="164"/>
        <v>-0.19679999999999609</v>
      </c>
      <c r="T196" s="43">
        <f t="shared" si="153"/>
        <v>-1.0047788261242297E-2</v>
      </c>
      <c r="U196" s="40">
        <f t="shared" si="165"/>
        <v>0</v>
      </c>
      <c r="V196" s="43">
        <v>0</v>
      </c>
      <c r="W196" s="40">
        <f t="shared" si="166"/>
        <v>0</v>
      </c>
      <c r="X196" s="43">
        <v>0</v>
      </c>
      <c r="Y196" s="40">
        <f t="shared" si="167"/>
        <v>-0.16399999999999793</v>
      </c>
      <c r="Z196" s="43">
        <f t="shared" si="170"/>
        <v>-1.0047788261242368E-2</v>
      </c>
      <c r="AA196" s="40">
        <f t="shared" si="168"/>
        <v>-3.2799999999998608E-2</v>
      </c>
      <c r="AB196" s="43">
        <f t="shared" si="159"/>
        <v>-1.0047788261242073E-2</v>
      </c>
      <c r="AC196" s="69" t="s">
        <v>34</v>
      </c>
    </row>
    <row r="197" spans="1:29" ht="31.5" outlineLevel="1" x14ac:dyDescent="0.25">
      <c r="A197" s="37" t="s">
        <v>287</v>
      </c>
      <c r="B197" s="46" t="s">
        <v>390</v>
      </c>
      <c r="C197" s="38" t="s">
        <v>391</v>
      </c>
      <c r="D197" s="40">
        <v>0.26705084000000001</v>
      </c>
      <c r="E197" s="37" t="s">
        <v>34</v>
      </c>
      <c r="F197" s="39">
        <v>0</v>
      </c>
      <c r="G197" s="40">
        <f t="shared" si="162"/>
        <v>0.26705084000000001</v>
      </c>
      <c r="H197" s="41">
        <v>0.26705084000000001</v>
      </c>
      <c r="I197" s="41">
        <v>0</v>
      </c>
      <c r="J197" s="41">
        <v>0</v>
      </c>
      <c r="K197" s="41">
        <v>0.22254236666666669</v>
      </c>
      <c r="L197" s="41">
        <v>4.4508473333333326E-2</v>
      </c>
      <c r="M197" s="41">
        <f>SUM(N197:Q197)</f>
        <v>0.26705084000000001</v>
      </c>
      <c r="N197" s="41">
        <v>0</v>
      </c>
      <c r="O197" s="41">
        <v>0</v>
      </c>
      <c r="P197" s="41">
        <v>0.22254236999999999</v>
      </c>
      <c r="Q197" s="41">
        <v>4.4508470000000001E-2</v>
      </c>
      <c r="R197" s="42">
        <f t="shared" si="163"/>
        <v>0</v>
      </c>
      <c r="S197" s="40">
        <f t="shared" si="164"/>
        <v>0</v>
      </c>
      <c r="T197" s="43">
        <f t="shared" si="153"/>
        <v>0</v>
      </c>
      <c r="U197" s="40">
        <f t="shared" si="165"/>
        <v>0</v>
      </c>
      <c r="V197" s="43">
        <v>0</v>
      </c>
      <c r="W197" s="40">
        <f t="shared" si="166"/>
        <v>0</v>
      </c>
      <c r="X197" s="43">
        <v>0</v>
      </c>
      <c r="Y197" s="40">
        <f t="shared" si="167"/>
        <v>3.3333333038232382E-9</v>
      </c>
      <c r="Z197" s="43">
        <f t="shared" si="170"/>
        <v>1.4978421204696026E-8</v>
      </c>
      <c r="AA197" s="40">
        <f t="shared" si="168"/>
        <v>-3.3333333246399199E-9</v>
      </c>
      <c r="AB197" s="43">
        <f t="shared" si="159"/>
        <v>-7.4892106491181695E-8</v>
      </c>
      <c r="AC197" s="33" t="s">
        <v>34</v>
      </c>
    </row>
    <row r="198" spans="1:29" ht="31.5" outlineLevel="1" x14ac:dyDescent="0.25">
      <c r="A198" s="37" t="s">
        <v>287</v>
      </c>
      <c r="B198" s="46" t="s">
        <v>392</v>
      </c>
      <c r="C198" s="38" t="s">
        <v>393</v>
      </c>
      <c r="D198" s="40">
        <v>1.08</v>
      </c>
      <c r="E198" s="37" t="s">
        <v>34</v>
      </c>
      <c r="F198" s="39">
        <v>0</v>
      </c>
      <c r="G198" s="40">
        <f t="shared" si="162"/>
        <v>1.08</v>
      </c>
      <c r="H198" s="41">
        <v>1.08</v>
      </c>
      <c r="I198" s="41">
        <v>0</v>
      </c>
      <c r="J198" s="41">
        <v>0</v>
      </c>
      <c r="K198" s="41">
        <v>0.9</v>
      </c>
      <c r="L198" s="41">
        <v>0.18000000000000005</v>
      </c>
      <c r="M198" s="41">
        <f t="shared" si="171"/>
        <v>0</v>
      </c>
      <c r="N198" s="41">
        <v>0</v>
      </c>
      <c r="O198" s="41">
        <v>0</v>
      </c>
      <c r="P198" s="41">
        <v>0</v>
      </c>
      <c r="Q198" s="41">
        <v>0</v>
      </c>
      <c r="R198" s="42">
        <f t="shared" si="163"/>
        <v>1.08</v>
      </c>
      <c r="S198" s="40">
        <f t="shared" si="164"/>
        <v>-1.08</v>
      </c>
      <c r="T198" s="43">
        <f t="shared" si="153"/>
        <v>-1</v>
      </c>
      <c r="U198" s="40">
        <f t="shared" si="165"/>
        <v>0</v>
      </c>
      <c r="V198" s="43">
        <v>0</v>
      </c>
      <c r="W198" s="40">
        <f t="shared" si="166"/>
        <v>0</v>
      </c>
      <c r="X198" s="43">
        <v>0</v>
      </c>
      <c r="Y198" s="40">
        <f t="shared" si="167"/>
        <v>-0.9</v>
      </c>
      <c r="Z198" s="43">
        <f t="shared" si="170"/>
        <v>-1</v>
      </c>
      <c r="AA198" s="40">
        <f t="shared" si="168"/>
        <v>-0.18000000000000005</v>
      </c>
      <c r="AB198" s="43">
        <f t="shared" si="159"/>
        <v>-1</v>
      </c>
      <c r="AC198" s="33" t="s">
        <v>34</v>
      </c>
    </row>
    <row r="199" spans="1:29" ht="31.5" outlineLevel="1" x14ac:dyDescent="0.25">
      <c r="A199" s="37" t="s">
        <v>287</v>
      </c>
      <c r="B199" s="46" t="s">
        <v>394</v>
      </c>
      <c r="C199" s="38" t="s">
        <v>395</v>
      </c>
      <c r="D199" s="40" t="s">
        <v>34</v>
      </c>
      <c r="E199" s="37" t="s">
        <v>34</v>
      </c>
      <c r="F199" s="39" t="s">
        <v>34</v>
      </c>
      <c r="G199" s="39" t="s">
        <v>34</v>
      </c>
      <c r="H199" s="41" t="s">
        <v>34</v>
      </c>
      <c r="I199" s="41" t="s">
        <v>34</v>
      </c>
      <c r="J199" s="41" t="s">
        <v>34</v>
      </c>
      <c r="K199" s="41" t="s">
        <v>34</v>
      </c>
      <c r="L199" s="41" t="s">
        <v>34</v>
      </c>
      <c r="M199" s="41">
        <f t="shared" si="171"/>
        <v>5.2990000000000002E-2</v>
      </c>
      <c r="N199" s="41">
        <v>0</v>
      </c>
      <c r="O199" s="41">
        <v>0</v>
      </c>
      <c r="P199" s="41">
        <f>52.99/1000</f>
        <v>5.2990000000000002E-2</v>
      </c>
      <c r="Q199" s="41">
        <v>0</v>
      </c>
      <c r="R199" s="42" t="s">
        <v>34</v>
      </c>
      <c r="S199" s="40" t="s">
        <v>34</v>
      </c>
      <c r="T199" s="43" t="s">
        <v>34</v>
      </c>
      <c r="U199" s="40" t="s">
        <v>34</v>
      </c>
      <c r="V199" s="43" t="s">
        <v>34</v>
      </c>
      <c r="W199" s="40" t="s">
        <v>34</v>
      </c>
      <c r="X199" s="43" t="s">
        <v>34</v>
      </c>
      <c r="Y199" s="40" t="s">
        <v>34</v>
      </c>
      <c r="Z199" s="43" t="s">
        <v>34</v>
      </c>
      <c r="AA199" s="40" t="s">
        <v>34</v>
      </c>
      <c r="AB199" s="43" t="s">
        <v>34</v>
      </c>
      <c r="AC199" s="33" t="s">
        <v>34</v>
      </c>
    </row>
    <row r="200" spans="1:29" ht="110.25" outlineLevel="1" x14ac:dyDescent="0.25">
      <c r="A200" s="52" t="s">
        <v>287</v>
      </c>
      <c r="B200" s="53" t="s">
        <v>396</v>
      </c>
      <c r="C200" s="54" t="s">
        <v>397</v>
      </c>
      <c r="D200" s="40">
        <v>16.503776869999996</v>
      </c>
      <c r="E200" s="37" t="s">
        <v>34</v>
      </c>
      <c r="F200" s="39">
        <v>16.300720000000002</v>
      </c>
      <c r="G200" s="40">
        <f t="shared" si="162"/>
        <v>0.20305686999999395</v>
      </c>
      <c r="H200" s="41">
        <v>0.19085249999999998</v>
      </c>
      <c r="I200" s="41">
        <v>0</v>
      </c>
      <c r="J200" s="41">
        <v>0</v>
      </c>
      <c r="K200" s="41">
        <v>0</v>
      </c>
      <c r="L200" s="41">
        <v>0.19085249999999998</v>
      </c>
      <c r="M200" s="41">
        <f>SUM(N200:Q200)</f>
        <v>0.21803250000000002</v>
      </c>
      <c r="N200" s="41">
        <v>0</v>
      </c>
      <c r="O200" s="41">
        <v>0</v>
      </c>
      <c r="P200" s="41">
        <v>0.21803250000000002</v>
      </c>
      <c r="Q200" s="41">
        <v>0</v>
      </c>
      <c r="R200" s="42">
        <f t="shared" si="163"/>
        <v>-1.4975630000006068E-2</v>
      </c>
      <c r="S200" s="40">
        <f t="shared" si="164"/>
        <v>2.7180000000000037E-2</v>
      </c>
      <c r="T200" s="43">
        <f t="shared" si="153"/>
        <v>0.14241364404448484</v>
      </c>
      <c r="U200" s="40">
        <f t="shared" si="165"/>
        <v>0</v>
      </c>
      <c r="V200" s="43">
        <v>0</v>
      </c>
      <c r="W200" s="40">
        <f t="shared" si="166"/>
        <v>0</v>
      </c>
      <c r="X200" s="43">
        <v>0</v>
      </c>
      <c r="Y200" s="40">
        <f t="shared" si="167"/>
        <v>0.21803250000000002</v>
      </c>
      <c r="Z200" s="43">
        <v>1</v>
      </c>
      <c r="AA200" s="40">
        <f t="shared" si="168"/>
        <v>-0.19085249999999998</v>
      </c>
      <c r="AB200" s="43">
        <f t="shared" si="159"/>
        <v>-1</v>
      </c>
      <c r="AC200" s="33" t="s">
        <v>398</v>
      </c>
    </row>
    <row r="201" spans="1:29" ht="141.75" outlineLevel="1" x14ac:dyDescent="0.25">
      <c r="A201" s="52" t="s">
        <v>287</v>
      </c>
      <c r="B201" s="53" t="s">
        <v>399</v>
      </c>
      <c r="C201" s="54" t="s">
        <v>400</v>
      </c>
      <c r="D201" s="70">
        <v>86.334621249999998</v>
      </c>
      <c r="E201" s="37" t="s">
        <v>34</v>
      </c>
      <c r="F201" s="39">
        <v>86.317916870000005</v>
      </c>
      <c r="G201" s="40">
        <f t="shared" si="162"/>
        <v>1.670437999999308E-2</v>
      </c>
      <c r="H201" s="41">
        <v>1.6704380000000001E-2</v>
      </c>
      <c r="I201" s="41">
        <v>0</v>
      </c>
      <c r="J201" s="41">
        <v>0</v>
      </c>
      <c r="K201" s="41">
        <v>1.6704380000000001E-2</v>
      </c>
      <c r="L201" s="41">
        <v>0</v>
      </c>
      <c r="M201" s="41">
        <f>N201+O201+P201+Q201</f>
        <v>1.6704380000000001E-2</v>
      </c>
      <c r="N201" s="41">
        <v>0</v>
      </c>
      <c r="O201" s="41">
        <v>0</v>
      </c>
      <c r="P201" s="41">
        <v>1.6704380000000001E-2</v>
      </c>
      <c r="Q201" s="41">
        <v>0</v>
      </c>
      <c r="R201" s="42">
        <f t="shared" si="163"/>
        <v>-6.9215466691474603E-15</v>
      </c>
      <c r="S201" s="40">
        <f t="shared" si="164"/>
        <v>0</v>
      </c>
      <c r="T201" s="43">
        <f t="shared" si="153"/>
        <v>0</v>
      </c>
      <c r="U201" s="40">
        <f t="shared" si="165"/>
        <v>0</v>
      </c>
      <c r="V201" s="43">
        <v>0</v>
      </c>
      <c r="W201" s="40">
        <f t="shared" si="166"/>
        <v>0</v>
      </c>
      <c r="X201" s="43">
        <v>0</v>
      </c>
      <c r="Y201" s="40">
        <f t="shared" si="167"/>
        <v>0</v>
      </c>
      <c r="Z201" s="43">
        <f t="shared" si="170"/>
        <v>0</v>
      </c>
      <c r="AA201" s="40">
        <f t="shared" si="168"/>
        <v>0</v>
      </c>
      <c r="AB201" s="43" t="e">
        <f t="shared" si="159"/>
        <v>#DIV/0!</v>
      </c>
      <c r="AC201" s="33" t="s">
        <v>34</v>
      </c>
    </row>
    <row r="202" spans="1:29" ht="78.75" outlineLevel="1" x14ac:dyDescent="0.25">
      <c r="A202" s="37" t="s">
        <v>287</v>
      </c>
      <c r="B202" s="46" t="s">
        <v>401</v>
      </c>
      <c r="C202" s="38" t="s">
        <v>402</v>
      </c>
      <c r="D202" s="40">
        <v>72.597625000000008</v>
      </c>
      <c r="E202" s="37" t="s">
        <v>34</v>
      </c>
      <c r="F202" s="39">
        <v>71.242500000000007</v>
      </c>
      <c r="G202" s="40">
        <f t="shared" si="162"/>
        <v>1.355125000000001</v>
      </c>
      <c r="H202" s="41">
        <v>1.3497249999999998</v>
      </c>
      <c r="I202" s="41">
        <v>0</v>
      </c>
      <c r="J202" s="41">
        <v>0</v>
      </c>
      <c r="K202" s="41">
        <v>1.1497249999999999</v>
      </c>
      <c r="L202" s="41">
        <v>0.19999999999999996</v>
      </c>
      <c r="M202" s="41">
        <f>N202+O202+P202+Q202</f>
        <v>1.346425</v>
      </c>
      <c r="N202" s="41">
        <v>0</v>
      </c>
      <c r="O202" s="41">
        <v>0</v>
      </c>
      <c r="P202" s="41">
        <v>1.146425</v>
      </c>
      <c r="Q202" s="41">
        <v>0.2</v>
      </c>
      <c r="R202" s="42">
        <f t="shared" si="163"/>
        <v>8.7000000000010402E-3</v>
      </c>
      <c r="S202" s="40">
        <f t="shared" si="164"/>
        <v>-3.2999999999998586E-3</v>
      </c>
      <c r="T202" s="43">
        <f t="shared" si="153"/>
        <v>-2.4449424882845459E-3</v>
      </c>
      <c r="U202" s="40">
        <f t="shared" si="165"/>
        <v>0</v>
      </c>
      <c r="V202" s="43">
        <v>0</v>
      </c>
      <c r="W202" s="40">
        <f t="shared" si="166"/>
        <v>0</v>
      </c>
      <c r="X202" s="43">
        <v>0</v>
      </c>
      <c r="Y202" s="40">
        <f t="shared" si="167"/>
        <v>-3.2999999999998586E-3</v>
      </c>
      <c r="Z202" s="43">
        <f t="shared" si="170"/>
        <v>-2.8702515818998971E-3</v>
      </c>
      <c r="AA202" s="40">
        <f t="shared" si="168"/>
        <v>0</v>
      </c>
      <c r="AB202" s="43">
        <f t="shared" si="159"/>
        <v>0</v>
      </c>
      <c r="AC202" s="33" t="s">
        <v>403</v>
      </c>
    </row>
    <row r="203" spans="1:29" ht="63" outlineLevel="1" x14ac:dyDescent="0.25">
      <c r="A203" s="37" t="s">
        <v>287</v>
      </c>
      <c r="B203" s="46" t="s">
        <v>404</v>
      </c>
      <c r="C203" s="38" t="s">
        <v>405</v>
      </c>
      <c r="D203" s="40">
        <v>57.346450000000004</v>
      </c>
      <c r="E203" s="37" t="s">
        <v>34</v>
      </c>
      <c r="F203" s="39">
        <v>23.821249999999999</v>
      </c>
      <c r="G203" s="40">
        <f t="shared" si="162"/>
        <v>33.525200000000005</v>
      </c>
      <c r="H203" s="41">
        <v>32.742944000000001</v>
      </c>
      <c r="I203" s="41">
        <v>0</v>
      </c>
      <c r="J203" s="41">
        <v>0</v>
      </c>
      <c r="K203" s="41">
        <v>27.315720000000002</v>
      </c>
      <c r="L203" s="41">
        <v>5.4272239999999989</v>
      </c>
      <c r="M203" s="41">
        <f>N203+O203+P203+Q203</f>
        <v>32.563344000000001</v>
      </c>
      <c r="N203" s="41">
        <v>0</v>
      </c>
      <c r="O203" s="41">
        <v>0</v>
      </c>
      <c r="P203" s="41">
        <v>27.136119999999998</v>
      </c>
      <c r="Q203" s="41">
        <v>5.4272240000000007</v>
      </c>
      <c r="R203" s="42">
        <f t="shared" si="163"/>
        <v>0.96185600000000449</v>
      </c>
      <c r="S203" s="40">
        <f t="shared" si="164"/>
        <v>-0.17960000000000065</v>
      </c>
      <c r="T203" s="43">
        <f t="shared" ref="T203:T260" si="172">S203/H203</f>
        <v>-5.4851512435778729E-3</v>
      </c>
      <c r="U203" s="40">
        <f t="shared" si="165"/>
        <v>0</v>
      </c>
      <c r="V203" s="43">
        <v>0</v>
      </c>
      <c r="W203" s="40">
        <f t="shared" si="166"/>
        <v>0</v>
      </c>
      <c r="X203" s="43">
        <v>0</v>
      </c>
      <c r="Y203" s="40">
        <f t="shared" si="167"/>
        <v>-0.1796000000000042</v>
      </c>
      <c r="Z203" s="43">
        <f t="shared" si="170"/>
        <v>-6.5749685529066845E-3</v>
      </c>
      <c r="AA203" s="40">
        <f t="shared" si="168"/>
        <v>0</v>
      </c>
      <c r="AB203" s="43">
        <f t="shared" ref="AB203:AB260" si="173">AA203/L203</f>
        <v>0</v>
      </c>
      <c r="AC203" s="33" t="s">
        <v>34</v>
      </c>
    </row>
    <row r="204" spans="1:29" outlineLevel="1" x14ac:dyDescent="0.25">
      <c r="A204" s="26" t="s">
        <v>406</v>
      </c>
      <c r="B204" s="34" t="s">
        <v>407</v>
      </c>
      <c r="C204" s="28" t="s">
        <v>33</v>
      </c>
      <c r="D204" s="28">
        <f>SUM(D205,D220,D230,D248,D256,D262,D263)</f>
        <v>8354.3641085428008</v>
      </c>
      <c r="E204" s="29" t="s">
        <v>34</v>
      </c>
      <c r="F204" s="30">
        <f t="shared" ref="F204" si="174">SUM(F205,F220,F230,F248,F256,F262,F263)</f>
        <v>529.64098487000001</v>
      </c>
      <c r="G204" s="28">
        <f>SUM(G205,G220,G230,G248,G256,G262,G263)</f>
        <v>7824.7231236727985</v>
      </c>
      <c r="H204" s="31">
        <f t="shared" ref="H204:AA204" si="175">SUM(H205,H220,H230,H248,H256,H262,H263)</f>
        <v>416.93546667400005</v>
      </c>
      <c r="I204" s="31">
        <f t="shared" si="175"/>
        <v>0</v>
      </c>
      <c r="J204" s="31">
        <f t="shared" si="175"/>
        <v>0</v>
      </c>
      <c r="K204" s="31">
        <f t="shared" si="175"/>
        <v>230.50778046409044</v>
      </c>
      <c r="L204" s="31">
        <f t="shared" si="175"/>
        <v>186.42768620990958</v>
      </c>
      <c r="M204" s="31">
        <f t="shared" si="175"/>
        <v>323.63595993000001</v>
      </c>
      <c r="N204" s="31">
        <f t="shared" si="175"/>
        <v>0</v>
      </c>
      <c r="O204" s="31">
        <f t="shared" si="175"/>
        <v>0</v>
      </c>
      <c r="P204" s="31">
        <f t="shared" si="175"/>
        <v>194.94008507000001</v>
      </c>
      <c r="Q204" s="31">
        <f t="shared" si="175"/>
        <v>128.69587486000003</v>
      </c>
      <c r="R204" s="31">
        <f t="shared" si="175"/>
        <v>7501.2714093427994</v>
      </c>
      <c r="S204" s="31">
        <f t="shared" si="175"/>
        <v>-93.483752343999996</v>
      </c>
      <c r="T204" s="32">
        <f t="shared" si="172"/>
        <v>-0.22421635916402985</v>
      </c>
      <c r="U204" s="31">
        <f t="shared" si="175"/>
        <v>0</v>
      </c>
      <c r="V204" s="32">
        <v>0</v>
      </c>
      <c r="W204" s="31">
        <f t="shared" si="175"/>
        <v>0</v>
      </c>
      <c r="X204" s="32">
        <v>0</v>
      </c>
      <c r="Y204" s="31">
        <f t="shared" si="175"/>
        <v>-35.721233394090405</v>
      </c>
      <c r="Z204" s="32">
        <f t="shared" si="170"/>
        <v>-0.15496758210144329</v>
      </c>
      <c r="AA204" s="31">
        <f t="shared" si="175"/>
        <v>-57.762518949909584</v>
      </c>
      <c r="AB204" s="32">
        <f t="shared" si="173"/>
        <v>-0.30983873760505437</v>
      </c>
      <c r="AC204" s="33" t="s">
        <v>34</v>
      </c>
    </row>
    <row r="205" spans="1:29" ht="31.5" outlineLevel="1" x14ac:dyDescent="0.25">
      <c r="A205" s="26" t="s">
        <v>408</v>
      </c>
      <c r="B205" s="34" t="s">
        <v>52</v>
      </c>
      <c r="C205" s="28" t="s">
        <v>33</v>
      </c>
      <c r="D205" s="28">
        <f>D206+D209+D212+D219</f>
        <v>241.65190306200003</v>
      </c>
      <c r="E205" s="29" t="s">
        <v>34</v>
      </c>
      <c r="F205" s="30">
        <f t="shared" ref="F205" si="176">F206+F209+F212+F219</f>
        <v>73.347764650000002</v>
      </c>
      <c r="G205" s="28">
        <f>G206+G209+G212+G219</f>
        <v>168.30413841200004</v>
      </c>
      <c r="H205" s="31">
        <f t="shared" ref="H205:AA205" si="177">H206+H209+H212+H219</f>
        <v>141.87314516000001</v>
      </c>
      <c r="I205" s="31">
        <f t="shared" si="177"/>
        <v>0</v>
      </c>
      <c r="J205" s="31">
        <f t="shared" si="177"/>
        <v>0</v>
      </c>
      <c r="K205" s="31">
        <f t="shared" si="177"/>
        <v>2.6849500000000002E-3</v>
      </c>
      <c r="L205" s="31">
        <f t="shared" si="177"/>
        <v>141.87046021</v>
      </c>
      <c r="M205" s="31">
        <f t="shared" si="177"/>
        <v>96.11174097</v>
      </c>
      <c r="N205" s="31">
        <f t="shared" si="177"/>
        <v>0</v>
      </c>
      <c r="O205" s="31">
        <f t="shared" si="177"/>
        <v>0</v>
      </c>
      <c r="P205" s="31">
        <f t="shared" si="177"/>
        <v>1.53961211</v>
      </c>
      <c r="Q205" s="31">
        <f t="shared" si="177"/>
        <v>94.572128860000007</v>
      </c>
      <c r="R205" s="31">
        <f t="shared" si="177"/>
        <v>72.192397442000043</v>
      </c>
      <c r="S205" s="31">
        <f t="shared" si="177"/>
        <v>-45.761404190000007</v>
      </c>
      <c r="T205" s="32">
        <f t="shared" si="172"/>
        <v>-0.32255155927072565</v>
      </c>
      <c r="U205" s="31">
        <f t="shared" si="177"/>
        <v>0</v>
      </c>
      <c r="V205" s="32">
        <v>0</v>
      </c>
      <c r="W205" s="31">
        <f t="shared" si="177"/>
        <v>0</v>
      </c>
      <c r="X205" s="32">
        <v>0</v>
      </c>
      <c r="Y205" s="31">
        <f t="shared" si="177"/>
        <v>1.5369271600000001</v>
      </c>
      <c r="Z205" s="32">
        <f t="shared" si="170"/>
        <v>572.42300973947374</v>
      </c>
      <c r="AA205" s="31">
        <f t="shared" si="177"/>
        <v>-47.298331349999998</v>
      </c>
      <c r="AB205" s="32">
        <f t="shared" si="173"/>
        <v>-0.3333909770926794</v>
      </c>
      <c r="AC205" s="33" t="s">
        <v>34</v>
      </c>
    </row>
    <row r="206" spans="1:29" ht="94.5" outlineLevel="1" x14ac:dyDescent="0.25">
      <c r="A206" s="26" t="s">
        <v>409</v>
      </c>
      <c r="B206" s="34" t="s">
        <v>54</v>
      </c>
      <c r="C206" s="28" t="s">
        <v>33</v>
      </c>
      <c r="D206" s="28">
        <f>SUM(D207:D208)</f>
        <v>0</v>
      </c>
      <c r="E206" s="29" t="s">
        <v>34</v>
      </c>
      <c r="F206" s="30">
        <f t="shared" ref="F206" si="178">SUM(F207:F208)</f>
        <v>0</v>
      </c>
      <c r="G206" s="28">
        <f>SUM(G207:G208)</f>
        <v>0</v>
      </c>
      <c r="H206" s="31">
        <f t="shared" ref="H206:AA206" si="179">SUM(H207:H208)</f>
        <v>0</v>
      </c>
      <c r="I206" s="31">
        <f t="shared" si="179"/>
        <v>0</v>
      </c>
      <c r="J206" s="31">
        <f t="shared" si="179"/>
        <v>0</v>
      </c>
      <c r="K206" s="31">
        <f t="shared" si="179"/>
        <v>0</v>
      </c>
      <c r="L206" s="31">
        <f t="shared" si="179"/>
        <v>0</v>
      </c>
      <c r="M206" s="31">
        <f t="shared" si="179"/>
        <v>0</v>
      </c>
      <c r="N206" s="31">
        <f t="shared" si="179"/>
        <v>0</v>
      </c>
      <c r="O206" s="31">
        <f t="shared" si="179"/>
        <v>0</v>
      </c>
      <c r="P206" s="31">
        <f t="shared" si="179"/>
        <v>0</v>
      </c>
      <c r="Q206" s="31">
        <f t="shared" si="179"/>
        <v>0</v>
      </c>
      <c r="R206" s="31">
        <f t="shared" si="179"/>
        <v>0</v>
      </c>
      <c r="S206" s="31">
        <f t="shared" si="179"/>
        <v>0</v>
      </c>
      <c r="T206" s="32">
        <v>0</v>
      </c>
      <c r="U206" s="31">
        <f t="shared" si="179"/>
        <v>0</v>
      </c>
      <c r="V206" s="32">
        <v>0</v>
      </c>
      <c r="W206" s="31">
        <f t="shared" si="179"/>
        <v>0</v>
      </c>
      <c r="X206" s="32">
        <v>0</v>
      </c>
      <c r="Y206" s="31">
        <f t="shared" si="179"/>
        <v>0</v>
      </c>
      <c r="Z206" s="32">
        <v>0</v>
      </c>
      <c r="AA206" s="31">
        <f t="shared" si="179"/>
        <v>0</v>
      </c>
      <c r="AB206" s="32">
        <v>0</v>
      </c>
      <c r="AC206" s="33" t="s">
        <v>34</v>
      </c>
    </row>
    <row r="207" spans="1:29" ht="31.5" outlineLevel="1" x14ac:dyDescent="0.25">
      <c r="A207" s="26" t="s">
        <v>410</v>
      </c>
      <c r="B207" s="34" t="s">
        <v>60</v>
      </c>
      <c r="C207" s="28" t="s">
        <v>33</v>
      </c>
      <c r="D207" s="28">
        <v>0</v>
      </c>
      <c r="E207" s="29" t="s">
        <v>34</v>
      </c>
      <c r="F207" s="30">
        <v>0</v>
      </c>
      <c r="G207" s="28">
        <v>0</v>
      </c>
      <c r="H207" s="31">
        <v>0</v>
      </c>
      <c r="I207" s="31">
        <v>0</v>
      </c>
      <c r="J207" s="31">
        <v>0</v>
      </c>
      <c r="K207" s="31">
        <v>0</v>
      </c>
      <c r="L207" s="31">
        <v>0</v>
      </c>
      <c r="M207" s="31">
        <v>0</v>
      </c>
      <c r="N207" s="31">
        <v>0</v>
      </c>
      <c r="O207" s="31">
        <v>0</v>
      </c>
      <c r="P207" s="31">
        <v>0</v>
      </c>
      <c r="Q207" s="31">
        <v>0</v>
      </c>
      <c r="R207" s="31">
        <v>0</v>
      </c>
      <c r="S207" s="31">
        <v>0</v>
      </c>
      <c r="T207" s="32">
        <v>0</v>
      </c>
      <c r="U207" s="31">
        <v>0</v>
      </c>
      <c r="V207" s="32">
        <v>0</v>
      </c>
      <c r="W207" s="31">
        <v>0</v>
      </c>
      <c r="X207" s="32">
        <v>0</v>
      </c>
      <c r="Y207" s="31">
        <v>0</v>
      </c>
      <c r="Z207" s="32">
        <v>0</v>
      </c>
      <c r="AA207" s="31">
        <v>0</v>
      </c>
      <c r="AB207" s="32">
        <v>0</v>
      </c>
      <c r="AC207" s="33" t="s">
        <v>34</v>
      </c>
    </row>
    <row r="208" spans="1:29" ht="31.5" outlineLevel="1" x14ac:dyDescent="0.25">
      <c r="A208" s="26" t="s">
        <v>411</v>
      </c>
      <c r="B208" s="34" t="s">
        <v>60</v>
      </c>
      <c r="C208" s="28" t="s">
        <v>33</v>
      </c>
      <c r="D208" s="28">
        <v>0</v>
      </c>
      <c r="E208" s="29" t="s">
        <v>34</v>
      </c>
      <c r="F208" s="30">
        <v>0</v>
      </c>
      <c r="G208" s="28">
        <v>0</v>
      </c>
      <c r="H208" s="31">
        <v>0</v>
      </c>
      <c r="I208" s="31">
        <v>0</v>
      </c>
      <c r="J208" s="31">
        <v>0</v>
      </c>
      <c r="K208" s="31">
        <v>0</v>
      </c>
      <c r="L208" s="31">
        <v>0</v>
      </c>
      <c r="M208" s="31">
        <v>0</v>
      </c>
      <c r="N208" s="31">
        <v>0</v>
      </c>
      <c r="O208" s="31">
        <v>0</v>
      </c>
      <c r="P208" s="31">
        <v>0</v>
      </c>
      <c r="Q208" s="31">
        <v>0</v>
      </c>
      <c r="R208" s="31">
        <v>0</v>
      </c>
      <c r="S208" s="31">
        <v>0</v>
      </c>
      <c r="T208" s="32">
        <v>0</v>
      </c>
      <c r="U208" s="31">
        <v>0</v>
      </c>
      <c r="V208" s="32">
        <v>0</v>
      </c>
      <c r="W208" s="31">
        <v>0</v>
      </c>
      <c r="X208" s="32">
        <v>0</v>
      </c>
      <c r="Y208" s="31">
        <v>0</v>
      </c>
      <c r="Z208" s="32">
        <v>0</v>
      </c>
      <c r="AA208" s="31">
        <v>0</v>
      </c>
      <c r="AB208" s="32">
        <v>0</v>
      </c>
      <c r="AC208" s="33" t="s">
        <v>34</v>
      </c>
    </row>
    <row r="209" spans="1:29" ht="47.25" outlineLevel="1" x14ac:dyDescent="0.25">
      <c r="A209" s="26" t="s">
        <v>412</v>
      </c>
      <c r="B209" s="34" t="s">
        <v>62</v>
      </c>
      <c r="C209" s="28" t="s">
        <v>33</v>
      </c>
      <c r="D209" s="28">
        <f>SUM(D210)</f>
        <v>0</v>
      </c>
      <c r="E209" s="29" t="s">
        <v>34</v>
      </c>
      <c r="F209" s="30">
        <f t="shared" ref="F209" si="180">SUM(F210)</f>
        <v>0</v>
      </c>
      <c r="G209" s="28">
        <f>SUM(G210)</f>
        <v>0</v>
      </c>
      <c r="H209" s="31">
        <f t="shared" ref="H209:AA209" si="181">SUM(H210)</f>
        <v>0</v>
      </c>
      <c r="I209" s="31">
        <f t="shared" si="181"/>
        <v>0</v>
      </c>
      <c r="J209" s="31">
        <f t="shared" si="181"/>
        <v>0</v>
      </c>
      <c r="K209" s="31">
        <f t="shared" si="181"/>
        <v>0</v>
      </c>
      <c r="L209" s="31">
        <f t="shared" si="181"/>
        <v>0</v>
      </c>
      <c r="M209" s="31">
        <f t="shared" si="181"/>
        <v>0</v>
      </c>
      <c r="N209" s="31">
        <f t="shared" si="181"/>
        <v>0</v>
      </c>
      <c r="O209" s="31">
        <f t="shared" si="181"/>
        <v>0</v>
      </c>
      <c r="P209" s="31">
        <f t="shared" si="181"/>
        <v>0</v>
      </c>
      <c r="Q209" s="31">
        <f t="shared" si="181"/>
        <v>0</v>
      </c>
      <c r="R209" s="31">
        <f t="shared" si="181"/>
        <v>0</v>
      </c>
      <c r="S209" s="31">
        <f t="shared" si="181"/>
        <v>0</v>
      </c>
      <c r="T209" s="32">
        <v>0</v>
      </c>
      <c r="U209" s="31">
        <f t="shared" si="181"/>
        <v>0</v>
      </c>
      <c r="V209" s="32">
        <v>0</v>
      </c>
      <c r="W209" s="31">
        <f t="shared" si="181"/>
        <v>0</v>
      </c>
      <c r="X209" s="32">
        <v>0</v>
      </c>
      <c r="Y209" s="31">
        <f t="shared" si="181"/>
        <v>0</v>
      </c>
      <c r="Z209" s="32">
        <v>0</v>
      </c>
      <c r="AA209" s="31">
        <f t="shared" si="181"/>
        <v>0</v>
      </c>
      <c r="AB209" s="32">
        <v>0</v>
      </c>
      <c r="AC209" s="33" t="s">
        <v>34</v>
      </c>
    </row>
    <row r="210" spans="1:29" ht="31.5" outlineLevel="1" x14ac:dyDescent="0.25">
      <c r="A210" s="26" t="s">
        <v>413</v>
      </c>
      <c r="B210" s="34" t="s">
        <v>60</v>
      </c>
      <c r="C210" s="28" t="s">
        <v>33</v>
      </c>
      <c r="D210" s="28">
        <v>0</v>
      </c>
      <c r="E210" s="29" t="s">
        <v>34</v>
      </c>
      <c r="F210" s="30">
        <v>0</v>
      </c>
      <c r="G210" s="28">
        <v>0</v>
      </c>
      <c r="H210" s="31">
        <v>0</v>
      </c>
      <c r="I210" s="31">
        <v>0</v>
      </c>
      <c r="J210" s="31">
        <v>0</v>
      </c>
      <c r="K210" s="31">
        <v>0</v>
      </c>
      <c r="L210" s="31">
        <v>0</v>
      </c>
      <c r="M210" s="31">
        <v>0</v>
      </c>
      <c r="N210" s="31">
        <v>0</v>
      </c>
      <c r="O210" s="31">
        <v>0</v>
      </c>
      <c r="P210" s="31">
        <v>0</v>
      </c>
      <c r="Q210" s="31">
        <v>0</v>
      </c>
      <c r="R210" s="31">
        <v>0</v>
      </c>
      <c r="S210" s="31">
        <v>0</v>
      </c>
      <c r="T210" s="32">
        <v>0</v>
      </c>
      <c r="U210" s="31">
        <v>0</v>
      </c>
      <c r="V210" s="32">
        <v>0</v>
      </c>
      <c r="W210" s="31">
        <v>0</v>
      </c>
      <c r="X210" s="32">
        <v>0</v>
      </c>
      <c r="Y210" s="31">
        <v>0</v>
      </c>
      <c r="Z210" s="32">
        <v>0</v>
      </c>
      <c r="AA210" s="31">
        <v>0</v>
      </c>
      <c r="AB210" s="32">
        <v>0</v>
      </c>
      <c r="AC210" s="33" t="s">
        <v>34</v>
      </c>
    </row>
    <row r="211" spans="1:29" ht="31.5" outlineLevel="1" x14ac:dyDescent="0.25">
      <c r="A211" s="26" t="s">
        <v>414</v>
      </c>
      <c r="B211" s="34" t="s">
        <v>60</v>
      </c>
      <c r="C211" s="28" t="s">
        <v>33</v>
      </c>
      <c r="D211" s="28">
        <v>0</v>
      </c>
      <c r="E211" s="29" t="s">
        <v>34</v>
      </c>
      <c r="F211" s="30">
        <v>0</v>
      </c>
      <c r="G211" s="28">
        <v>0</v>
      </c>
      <c r="H211" s="31">
        <v>0</v>
      </c>
      <c r="I211" s="31">
        <v>0</v>
      </c>
      <c r="J211" s="31">
        <v>0</v>
      </c>
      <c r="K211" s="31">
        <v>0</v>
      </c>
      <c r="L211" s="31">
        <v>0</v>
      </c>
      <c r="M211" s="31">
        <v>0</v>
      </c>
      <c r="N211" s="31">
        <v>0</v>
      </c>
      <c r="O211" s="31">
        <v>0</v>
      </c>
      <c r="P211" s="31">
        <v>0</v>
      </c>
      <c r="Q211" s="31">
        <v>0</v>
      </c>
      <c r="R211" s="31">
        <v>0</v>
      </c>
      <c r="S211" s="31">
        <v>0</v>
      </c>
      <c r="T211" s="32">
        <v>0</v>
      </c>
      <c r="U211" s="31">
        <v>0</v>
      </c>
      <c r="V211" s="32">
        <v>0</v>
      </c>
      <c r="W211" s="31">
        <v>0</v>
      </c>
      <c r="X211" s="32">
        <v>0</v>
      </c>
      <c r="Y211" s="31">
        <v>0</v>
      </c>
      <c r="Z211" s="32">
        <v>0</v>
      </c>
      <c r="AA211" s="31">
        <v>0</v>
      </c>
      <c r="AB211" s="32">
        <v>0</v>
      </c>
      <c r="AC211" s="33" t="s">
        <v>34</v>
      </c>
    </row>
    <row r="212" spans="1:29" ht="47.25" outlineLevel="1" x14ac:dyDescent="0.25">
      <c r="A212" s="26" t="s">
        <v>415</v>
      </c>
      <c r="B212" s="34" t="s">
        <v>66</v>
      </c>
      <c r="C212" s="28" t="s">
        <v>33</v>
      </c>
      <c r="D212" s="28">
        <f>SUM(D213:D217)</f>
        <v>241.65190306200003</v>
      </c>
      <c r="E212" s="29" t="s">
        <v>34</v>
      </c>
      <c r="F212" s="30">
        <f t="shared" ref="F212" si="182">SUM(F213:F217)</f>
        <v>73.347764650000002</v>
      </c>
      <c r="G212" s="28">
        <f>SUM(G213:G217)</f>
        <v>168.30413841200004</v>
      </c>
      <c r="H212" s="31">
        <f t="shared" ref="H212:AA212" si="183">SUM(H213:H217)</f>
        <v>141.87314516000001</v>
      </c>
      <c r="I212" s="31">
        <f t="shared" si="183"/>
        <v>0</v>
      </c>
      <c r="J212" s="31">
        <f t="shared" si="183"/>
        <v>0</v>
      </c>
      <c r="K212" s="31">
        <f t="shared" si="183"/>
        <v>2.6849500000000002E-3</v>
      </c>
      <c r="L212" s="31">
        <f t="shared" si="183"/>
        <v>141.87046021</v>
      </c>
      <c r="M212" s="31">
        <f t="shared" si="183"/>
        <v>96.11174097</v>
      </c>
      <c r="N212" s="31">
        <f t="shared" si="183"/>
        <v>0</v>
      </c>
      <c r="O212" s="31">
        <f t="shared" si="183"/>
        <v>0</v>
      </c>
      <c r="P212" s="31">
        <f t="shared" si="183"/>
        <v>1.53961211</v>
      </c>
      <c r="Q212" s="31">
        <f t="shared" si="183"/>
        <v>94.572128860000007</v>
      </c>
      <c r="R212" s="31">
        <f t="shared" si="183"/>
        <v>72.192397442000043</v>
      </c>
      <c r="S212" s="31">
        <f t="shared" si="183"/>
        <v>-45.761404190000007</v>
      </c>
      <c r="T212" s="32">
        <f t="shared" ref="T212:T217" si="184">S212/H212</f>
        <v>-0.32255155927072565</v>
      </c>
      <c r="U212" s="31">
        <f t="shared" si="183"/>
        <v>0</v>
      </c>
      <c r="V212" s="32">
        <v>0</v>
      </c>
      <c r="W212" s="31">
        <f t="shared" si="183"/>
        <v>0</v>
      </c>
      <c r="X212" s="32">
        <v>0</v>
      </c>
      <c r="Y212" s="31">
        <f t="shared" si="183"/>
        <v>1.5369271600000001</v>
      </c>
      <c r="Z212" s="32">
        <f t="shared" ref="Z212:Z217" si="185">Y212/K212</f>
        <v>572.42300973947374</v>
      </c>
      <c r="AA212" s="31">
        <f t="shared" si="183"/>
        <v>-47.298331349999998</v>
      </c>
      <c r="AB212" s="32">
        <f t="shared" ref="AB212:AB217" si="186">AA212/L212</f>
        <v>-0.3333909770926794</v>
      </c>
      <c r="AC212" s="33" t="s">
        <v>34</v>
      </c>
    </row>
    <row r="213" spans="1:29" ht="78.75" outlineLevel="1" x14ac:dyDescent="0.25">
      <c r="A213" s="26" t="s">
        <v>416</v>
      </c>
      <c r="B213" s="34" t="s">
        <v>68</v>
      </c>
      <c r="C213" s="28" t="s">
        <v>33</v>
      </c>
      <c r="D213" s="28">
        <v>0</v>
      </c>
      <c r="E213" s="29" t="s">
        <v>34</v>
      </c>
      <c r="F213" s="30">
        <v>0</v>
      </c>
      <c r="G213" s="28">
        <v>0</v>
      </c>
      <c r="H213" s="31">
        <v>0</v>
      </c>
      <c r="I213" s="31">
        <v>0</v>
      </c>
      <c r="J213" s="31">
        <v>0</v>
      </c>
      <c r="K213" s="31">
        <v>0</v>
      </c>
      <c r="L213" s="31">
        <v>0</v>
      </c>
      <c r="M213" s="31">
        <v>0</v>
      </c>
      <c r="N213" s="31">
        <v>0</v>
      </c>
      <c r="O213" s="31">
        <v>0</v>
      </c>
      <c r="P213" s="31">
        <v>0</v>
      </c>
      <c r="Q213" s="31">
        <v>0</v>
      </c>
      <c r="R213" s="31">
        <v>0</v>
      </c>
      <c r="S213" s="31">
        <v>0</v>
      </c>
      <c r="T213" s="32">
        <v>0</v>
      </c>
      <c r="U213" s="31">
        <v>0</v>
      </c>
      <c r="V213" s="32">
        <v>0</v>
      </c>
      <c r="W213" s="31">
        <v>0</v>
      </c>
      <c r="X213" s="32">
        <v>0</v>
      </c>
      <c r="Y213" s="31">
        <v>0</v>
      </c>
      <c r="Z213" s="32">
        <v>0</v>
      </c>
      <c r="AA213" s="31">
        <v>0</v>
      </c>
      <c r="AB213" s="32">
        <v>0</v>
      </c>
      <c r="AC213" s="33" t="s">
        <v>34</v>
      </c>
    </row>
    <row r="214" spans="1:29" ht="78.75" outlineLevel="1" x14ac:dyDescent="0.25">
      <c r="A214" s="26" t="s">
        <v>417</v>
      </c>
      <c r="B214" s="34" t="s">
        <v>70</v>
      </c>
      <c r="C214" s="28" t="s">
        <v>33</v>
      </c>
      <c r="D214" s="51">
        <v>0</v>
      </c>
      <c r="E214" s="29" t="s">
        <v>34</v>
      </c>
      <c r="F214" s="30">
        <v>0</v>
      </c>
      <c r="G214" s="51">
        <v>0</v>
      </c>
      <c r="H214" s="31">
        <v>0</v>
      </c>
      <c r="I214" s="31">
        <v>0</v>
      </c>
      <c r="J214" s="31">
        <v>0</v>
      </c>
      <c r="K214" s="31">
        <v>0</v>
      </c>
      <c r="L214" s="31">
        <v>0</v>
      </c>
      <c r="M214" s="31">
        <v>0</v>
      </c>
      <c r="N214" s="31">
        <v>0</v>
      </c>
      <c r="O214" s="31">
        <v>0</v>
      </c>
      <c r="P214" s="31">
        <v>0</v>
      </c>
      <c r="Q214" s="31">
        <v>0</v>
      </c>
      <c r="R214" s="31">
        <v>0</v>
      </c>
      <c r="S214" s="31">
        <v>0</v>
      </c>
      <c r="T214" s="32">
        <v>0</v>
      </c>
      <c r="U214" s="31">
        <v>0</v>
      </c>
      <c r="V214" s="32">
        <v>0</v>
      </c>
      <c r="W214" s="31">
        <v>0</v>
      </c>
      <c r="X214" s="32">
        <v>0</v>
      </c>
      <c r="Y214" s="31">
        <v>0</v>
      </c>
      <c r="Z214" s="32">
        <v>0</v>
      </c>
      <c r="AA214" s="31">
        <v>0</v>
      </c>
      <c r="AB214" s="32">
        <v>0</v>
      </c>
      <c r="AC214" s="33" t="s">
        <v>34</v>
      </c>
    </row>
    <row r="215" spans="1:29" ht="63" outlineLevel="1" x14ac:dyDescent="0.25">
      <c r="A215" s="26" t="s">
        <v>418</v>
      </c>
      <c r="B215" s="34" t="s">
        <v>72</v>
      </c>
      <c r="C215" s="28" t="s">
        <v>33</v>
      </c>
      <c r="D215" s="28">
        <v>0</v>
      </c>
      <c r="E215" s="29" t="s">
        <v>34</v>
      </c>
      <c r="F215" s="30">
        <v>0</v>
      </c>
      <c r="G215" s="28">
        <v>0</v>
      </c>
      <c r="H215" s="31">
        <v>0</v>
      </c>
      <c r="I215" s="31">
        <v>0</v>
      </c>
      <c r="J215" s="31">
        <v>0</v>
      </c>
      <c r="K215" s="31">
        <v>0</v>
      </c>
      <c r="L215" s="31">
        <v>0</v>
      </c>
      <c r="M215" s="31">
        <v>0</v>
      </c>
      <c r="N215" s="31">
        <v>0</v>
      </c>
      <c r="O215" s="31">
        <v>0</v>
      </c>
      <c r="P215" s="31">
        <v>0</v>
      </c>
      <c r="Q215" s="31">
        <v>0</v>
      </c>
      <c r="R215" s="31">
        <v>0</v>
      </c>
      <c r="S215" s="31">
        <v>0</v>
      </c>
      <c r="T215" s="32">
        <v>0</v>
      </c>
      <c r="U215" s="31">
        <v>0</v>
      </c>
      <c r="V215" s="32">
        <v>0</v>
      </c>
      <c r="W215" s="31">
        <v>0</v>
      </c>
      <c r="X215" s="32">
        <v>0</v>
      </c>
      <c r="Y215" s="31">
        <v>0</v>
      </c>
      <c r="Z215" s="32">
        <v>0</v>
      </c>
      <c r="AA215" s="31">
        <v>0</v>
      </c>
      <c r="AB215" s="32">
        <v>0</v>
      </c>
      <c r="AC215" s="69" t="s">
        <v>34</v>
      </c>
    </row>
    <row r="216" spans="1:29" ht="94.5" outlineLevel="1" x14ac:dyDescent="0.25">
      <c r="A216" s="26" t="s">
        <v>419</v>
      </c>
      <c r="B216" s="34" t="s">
        <v>78</v>
      </c>
      <c r="C216" s="28" t="s">
        <v>33</v>
      </c>
      <c r="D216" s="28">
        <v>0</v>
      </c>
      <c r="E216" s="29" t="s">
        <v>34</v>
      </c>
      <c r="F216" s="30">
        <v>0</v>
      </c>
      <c r="G216" s="28">
        <v>0</v>
      </c>
      <c r="H216" s="31">
        <v>0</v>
      </c>
      <c r="I216" s="31">
        <v>0</v>
      </c>
      <c r="J216" s="31">
        <v>0</v>
      </c>
      <c r="K216" s="31">
        <v>0</v>
      </c>
      <c r="L216" s="31">
        <v>0</v>
      </c>
      <c r="M216" s="31">
        <v>0</v>
      </c>
      <c r="N216" s="31">
        <v>0</v>
      </c>
      <c r="O216" s="31">
        <v>0</v>
      </c>
      <c r="P216" s="31">
        <v>0</v>
      </c>
      <c r="Q216" s="31">
        <v>0</v>
      </c>
      <c r="R216" s="31">
        <v>0</v>
      </c>
      <c r="S216" s="31">
        <v>0</v>
      </c>
      <c r="T216" s="32">
        <v>0</v>
      </c>
      <c r="U216" s="31">
        <v>0</v>
      </c>
      <c r="V216" s="32">
        <v>0</v>
      </c>
      <c r="W216" s="31">
        <v>0</v>
      </c>
      <c r="X216" s="32">
        <v>0</v>
      </c>
      <c r="Y216" s="31">
        <v>0</v>
      </c>
      <c r="Z216" s="32">
        <v>0</v>
      </c>
      <c r="AA216" s="31">
        <v>0</v>
      </c>
      <c r="AB216" s="32">
        <v>0</v>
      </c>
      <c r="AC216" s="64" t="s">
        <v>34</v>
      </c>
    </row>
    <row r="217" spans="1:29" ht="78.75" outlineLevel="1" x14ac:dyDescent="0.25">
      <c r="A217" s="26" t="s">
        <v>420</v>
      </c>
      <c r="B217" s="34" t="s">
        <v>83</v>
      </c>
      <c r="C217" s="28" t="s">
        <v>33</v>
      </c>
      <c r="D217" s="28">
        <f>SUM(D218:D218)</f>
        <v>241.65190306200003</v>
      </c>
      <c r="E217" s="29" t="s">
        <v>34</v>
      </c>
      <c r="F217" s="30">
        <f t="shared" ref="F217" si="187">SUM(F218:F218)</f>
        <v>73.347764650000002</v>
      </c>
      <c r="G217" s="28">
        <f>SUM(G218:G218)</f>
        <v>168.30413841200004</v>
      </c>
      <c r="H217" s="31">
        <f t="shared" ref="H217:AA217" si="188">SUM(H218:H218)</f>
        <v>141.87314516000001</v>
      </c>
      <c r="I217" s="31">
        <f t="shared" si="188"/>
        <v>0</v>
      </c>
      <c r="J217" s="31">
        <f t="shared" si="188"/>
        <v>0</v>
      </c>
      <c r="K217" s="31">
        <f t="shared" si="188"/>
        <v>2.6849500000000002E-3</v>
      </c>
      <c r="L217" s="31">
        <f t="shared" si="188"/>
        <v>141.87046021</v>
      </c>
      <c r="M217" s="31">
        <f t="shared" si="188"/>
        <v>96.11174097</v>
      </c>
      <c r="N217" s="31">
        <f t="shared" si="188"/>
        <v>0</v>
      </c>
      <c r="O217" s="31">
        <f t="shared" si="188"/>
        <v>0</v>
      </c>
      <c r="P217" s="31">
        <f t="shared" si="188"/>
        <v>1.53961211</v>
      </c>
      <c r="Q217" s="31">
        <f t="shared" si="188"/>
        <v>94.572128860000007</v>
      </c>
      <c r="R217" s="31">
        <f t="shared" si="188"/>
        <v>72.192397442000043</v>
      </c>
      <c r="S217" s="31">
        <f t="shared" si="188"/>
        <v>-45.761404190000007</v>
      </c>
      <c r="T217" s="32">
        <f t="shared" si="184"/>
        <v>-0.32255155927072565</v>
      </c>
      <c r="U217" s="31">
        <f t="shared" si="188"/>
        <v>0</v>
      </c>
      <c r="V217" s="32">
        <v>0</v>
      </c>
      <c r="W217" s="31">
        <f t="shared" si="188"/>
        <v>0</v>
      </c>
      <c r="X217" s="32">
        <v>0</v>
      </c>
      <c r="Y217" s="31">
        <f t="shared" si="188"/>
        <v>1.5369271600000001</v>
      </c>
      <c r="Z217" s="32">
        <f t="shared" si="185"/>
        <v>572.42300973947374</v>
      </c>
      <c r="AA217" s="31">
        <f t="shared" si="188"/>
        <v>-47.298331349999998</v>
      </c>
      <c r="AB217" s="32">
        <f t="shared" si="186"/>
        <v>-0.3333909770926794</v>
      </c>
      <c r="AC217" s="69" t="s">
        <v>34</v>
      </c>
    </row>
    <row r="218" spans="1:29" ht="94.5" outlineLevel="1" x14ac:dyDescent="0.25">
      <c r="A218" s="52" t="s">
        <v>420</v>
      </c>
      <c r="B218" s="68" t="s">
        <v>421</v>
      </c>
      <c r="C218" s="37" t="s">
        <v>422</v>
      </c>
      <c r="D218" s="40">
        <v>241.65190306200003</v>
      </c>
      <c r="E218" s="37" t="s">
        <v>34</v>
      </c>
      <c r="F218" s="39">
        <v>73.347764650000002</v>
      </c>
      <c r="G218" s="40">
        <f>D218-F218</f>
        <v>168.30413841200004</v>
      </c>
      <c r="H218" s="41">
        <v>141.87314516000001</v>
      </c>
      <c r="I218" s="41">
        <v>0</v>
      </c>
      <c r="J218" s="41">
        <v>0</v>
      </c>
      <c r="K218" s="41">
        <v>2.6849500000000002E-3</v>
      </c>
      <c r="L218" s="41">
        <v>141.87046021</v>
      </c>
      <c r="M218" s="41">
        <f>N218+O218+P218+Q218</f>
        <v>96.11174097</v>
      </c>
      <c r="N218" s="41">
        <v>0</v>
      </c>
      <c r="O218" s="41">
        <v>0</v>
      </c>
      <c r="P218" s="41">
        <v>1.53961211</v>
      </c>
      <c r="Q218" s="41">
        <v>94.572128860000007</v>
      </c>
      <c r="R218" s="42">
        <f>G218-M218</f>
        <v>72.192397442000043</v>
      </c>
      <c r="S218" s="40">
        <f>M218-H218</f>
        <v>-45.761404190000007</v>
      </c>
      <c r="T218" s="43">
        <f>S218/H218</f>
        <v>-0.32255155927072565</v>
      </c>
      <c r="U218" s="40">
        <f>N218-I218</f>
        <v>0</v>
      </c>
      <c r="V218" s="43">
        <v>0</v>
      </c>
      <c r="W218" s="40">
        <f>O218-J218</f>
        <v>0</v>
      </c>
      <c r="X218" s="43">
        <v>0</v>
      </c>
      <c r="Y218" s="40">
        <f>P218-K218</f>
        <v>1.5369271600000001</v>
      </c>
      <c r="Z218" s="43">
        <f>Y218/K218</f>
        <v>572.42300973947374</v>
      </c>
      <c r="AA218" s="40">
        <f>Q218-L218</f>
        <v>-47.298331349999998</v>
      </c>
      <c r="AB218" s="43">
        <f>AA218/L218</f>
        <v>-0.3333909770926794</v>
      </c>
      <c r="AC218" s="33" t="s">
        <v>34</v>
      </c>
    </row>
    <row r="219" spans="1:29" ht="31.5" outlineLevel="1" x14ac:dyDescent="0.25">
      <c r="A219" s="26" t="s">
        <v>423</v>
      </c>
      <c r="B219" s="34" t="s">
        <v>100</v>
      </c>
      <c r="C219" s="28" t="s">
        <v>33</v>
      </c>
      <c r="D219" s="28">
        <v>0</v>
      </c>
      <c r="E219" s="29" t="s">
        <v>34</v>
      </c>
      <c r="F219" s="30">
        <v>0</v>
      </c>
      <c r="G219" s="28">
        <v>0</v>
      </c>
      <c r="H219" s="31">
        <v>0</v>
      </c>
      <c r="I219" s="31">
        <v>0</v>
      </c>
      <c r="J219" s="31">
        <v>0</v>
      </c>
      <c r="K219" s="31">
        <v>0</v>
      </c>
      <c r="L219" s="31">
        <v>0</v>
      </c>
      <c r="M219" s="31">
        <v>0</v>
      </c>
      <c r="N219" s="31">
        <v>0</v>
      </c>
      <c r="O219" s="31">
        <v>0</v>
      </c>
      <c r="P219" s="31">
        <v>0</v>
      </c>
      <c r="Q219" s="31">
        <v>0</v>
      </c>
      <c r="R219" s="31">
        <v>0</v>
      </c>
      <c r="S219" s="31">
        <v>0</v>
      </c>
      <c r="T219" s="32">
        <v>0</v>
      </c>
      <c r="U219" s="31">
        <v>0</v>
      </c>
      <c r="V219" s="32">
        <v>0</v>
      </c>
      <c r="W219" s="31">
        <v>0</v>
      </c>
      <c r="X219" s="32">
        <v>0</v>
      </c>
      <c r="Y219" s="31">
        <v>0</v>
      </c>
      <c r="Z219" s="32">
        <v>0</v>
      </c>
      <c r="AA219" s="31">
        <v>0</v>
      </c>
      <c r="AB219" s="32">
        <v>0</v>
      </c>
      <c r="AC219" s="33" t="s">
        <v>34</v>
      </c>
    </row>
    <row r="220" spans="1:29" ht="63" outlineLevel="1" x14ac:dyDescent="0.25">
      <c r="A220" s="26" t="s">
        <v>424</v>
      </c>
      <c r="B220" s="34" t="s">
        <v>102</v>
      </c>
      <c r="C220" s="28" t="s">
        <v>33</v>
      </c>
      <c r="D220" s="28">
        <f>D221+D222+D223+D224</f>
        <v>267.46898530199996</v>
      </c>
      <c r="E220" s="29" t="s">
        <v>34</v>
      </c>
      <c r="F220" s="30">
        <f t="shared" ref="F220" si="189">F221+F222+F223+F224</f>
        <v>0</v>
      </c>
      <c r="G220" s="28">
        <f>G221+G222+G223+G224</f>
        <v>267.46898530199996</v>
      </c>
      <c r="H220" s="31">
        <f t="shared" ref="H220:AA220" si="190">H221+H222+H223+H224</f>
        <v>48.301997647999997</v>
      </c>
      <c r="I220" s="31">
        <f t="shared" si="190"/>
        <v>0</v>
      </c>
      <c r="J220" s="31">
        <f t="shared" si="190"/>
        <v>0</v>
      </c>
      <c r="K220" s="31">
        <f t="shared" si="190"/>
        <v>40.404998040000002</v>
      </c>
      <c r="L220" s="31">
        <f t="shared" si="190"/>
        <v>7.896999607999998</v>
      </c>
      <c r="M220" s="31">
        <f t="shared" si="190"/>
        <v>45.323132690000001</v>
      </c>
      <c r="N220" s="31">
        <f t="shared" si="190"/>
        <v>0</v>
      </c>
      <c r="O220" s="31">
        <f t="shared" si="190"/>
        <v>0</v>
      </c>
      <c r="P220" s="31">
        <f t="shared" si="190"/>
        <v>37.820313839999997</v>
      </c>
      <c r="Q220" s="31">
        <f t="shared" si="190"/>
        <v>7.5028188499999997</v>
      </c>
      <c r="R220" s="31">
        <f t="shared" si="190"/>
        <v>222.145852612</v>
      </c>
      <c r="S220" s="31">
        <f t="shared" si="190"/>
        <v>-2.9788649579999991</v>
      </c>
      <c r="T220" s="32">
        <f t="shared" ref="T220:T251" si="191">S220/H220</f>
        <v>-6.1671672043637361E-2</v>
      </c>
      <c r="U220" s="31">
        <f t="shared" si="190"/>
        <v>0</v>
      </c>
      <c r="V220" s="32">
        <v>0</v>
      </c>
      <c r="W220" s="31">
        <f t="shared" si="190"/>
        <v>0</v>
      </c>
      <c r="X220" s="32">
        <v>0</v>
      </c>
      <c r="Y220" s="31">
        <f t="shared" si="190"/>
        <v>-2.5846842000000008</v>
      </c>
      <c r="Z220" s="32">
        <f t="shared" ref="Z220:Z251" si="192">Y220/K220</f>
        <v>-6.3969417779484214E-2</v>
      </c>
      <c r="AA220" s="31">
        <f t="shared" si="190"/>
        <v>-0.39418075799999774</v>
      </c>
      <c r="AB220" s="32">
        <f t="shared" ref="AB220:AB251" si="193">AA220/L220</f>
        <v>-4.9915256118371311E-2</v>
      </c>
      <c r="AC220" s="33" t="s">
        <v>34</v>
      </c>
    </row>
    <row r="221" spans="1:29" ht="31.5" outlineLevel="1" x14ac:dyDescent="0.25">
      <c r="A221" s="26" t="s">
        <v>425</v>
      </c>
      <c r="B221" s="34" t="s">
        <v>104</v>
      </c>
      <c r="C221" s="28" t="s">
        <v>33</v>
      </c>
      <c r="D221" s="28">
        <v>0</v>
      </c>
      <c r="E221" s="29" t="s">
        <v>34</v>
      </c>
      <c r="F221" s="30">
        <v>0</v>
      </c>
      <c r="G221" s="28">
        <v>0</v>
      </c>
      <c r="H221" s="31">
        <v>0</v>
      </c>
      <c r="I221" s="31">
        <v>0</v>
      </c>
      <c r="J221" s="31">
        <v>0</v>
      </c>
      <c r="K221" s="31">
        <v>0</v>
      </c>
      <c r="L221" s="31">
        <v>0</v>
      </c>
      <c r="M221" s="31">
        <v>0</v>
      </c>
      <c r="N221" s="31">
        <v>0</v>
      </c>
      <c r="O221" s="31">
        <v>0</v>
      </c>
      <c r="P221" s="31">
        <v>0</v>
      </c>
      <c r="Q221" s="31">
        <v>0</v>
      </c>
      <c r="R221" s="31">
        <v>0</v>
      </c>
      <c r="S221" s="31">
        <v>0</v>
      </c>
      <c r="T221" s="32">
        <v>0</v>
      </c>
      <c r="U221" s="31">
        <v>0</v>
      </c>
      <c r="V221" s="32">
        <v>0</v>
      </c>
      <c r="W221" s="31">
        <v>0</v>
      </c>
      <c r="X221" s="32">
        <v>0</v>
      </c>
      <c r="Y221" s="31">
        <v>0</v>
      </c>
      <c r="Z221" s="32">
        <v>0</v>
      </c>
      <c r="AA221" s="31">
        <v>0</v>
      </c>
      <c r="AB221" s="32">
        <v>0</v>
      </c>
      <c r="AC221" s="33" t="s">
        <v>34</v>
      </c>
    </row>
    <row r="222" spans="1:29" outlineLevel="1" x14ac:dyDescent="0.25">
      <c r="A222" s="26" t="s">
        <v>426</v>
      </c>
      <c r="B222" s="34" t="s">
        <v>118</v>
      </c>
      <c r="C222" s="28" t="s">
        <v>33</v>
      </c>
      <c r="D222" s="28">
        <v>0</v>
      </c>
      <c r="E222" s="29" t="s">
        <v>34</v>
      </c>
      <c r="F222" s="30">
        <v>0</v>
      </c>
      <c r="G222" s="28">
        <v>0</v>
      </c>
      <c r="H222" s="31">
        <v>0</v>
      </c>
      <c r="I222" s="31">
        <v>0</v>
      </c>
      <c r="J222" s="31">
        <v>0</v>
      </c>
      <c r="K222" s="31">
        <v>0</v>
      </c>
      <c r="L222" s="31">
        <v>0</v>
      </c>
      <c r="M222" s="31">
        <v>0</v>
      </c>
      <c r="N222" s="31">
        <v>0</v>
      </c>
      <c r="O222" s="31">
        <v>0</v>
      </c>
      <c r="P222" s="31">
        <v>0</v>
      </c>
      <c r="Q222" s="31">
        <v>0</v>
      </c>
      <c r="R222" s="31">
        <v>0</v>
      </c>
      <c r="S222" s="31">
        <v>0</v>
      </c>
      <c r="T222" s="32">
        <v>0</v>
      </c>
      <c r="U222" s="31">
        <v>0</v>
      </c>
      <c r="V222" s="32">
        <v>0</v>
      </c>
      <c r="W222" s="31">
        <v>0</v>
      </c>
      <c r="X222" s="32">
        <v>0</v>
      </c>
      <c r="Y222" s="31">
        <v>0</v>
      </c>
      <c r="Z222" s="32">
        <v>0</v>
      </c>
      <c r="AA222" s="31">
        <v>0</v>
      </c>
      <c r="AB222" s="32">
        <v>0</v>
      </c>
      <c r="AC222" s="33" t="s">
        <v>34</v>
      </c>
    </row>
    <row r="223" spans="1:29" ht="31.5" outlineLevel="1" x14ac:dyDescent="0.25">
      <c r="A223" s="26" t="s">
        <v>427</v>
      </c>
      <c r="B223" s="34" t="s">
        <v>124</v>
      </c>
      <c r="C223" s="28" t="s">
        <v>33</v>
      </c>
      <c r="D223" s="28">
        <v>0</v>
      </c>
      <c r="E223" s="29" t="s">
        <v>34</v>
      </c>
      <c r="F223" s="30">
        <v>0</v>
      </c>
      <c r="G223" s="28">
        <v>0</v>
      </c>
      <c r="H223" s="31">
        <v>0</v>
      </c>
      <c r="I223" s="31">
        <v>0</v>
      </c>
      <c r="J223" s="31">
        <v>0</v>
      </c>
      <c r="K223" s="31">
        <v>0</v>
      </c>
      <c r="L223" s="31">
        <v>0</v>
      </c>
      <c r="M223" s="31">
        <v>0</v>
      </c>
      <c r="N223" s="31">
        <v>0</v>
      </c>
      <c r="O223" s="31">
        <v>0</v>
      </c>
      <c r="P223" s="31">
        <v>0</v>
      </c>
      <c r="Q223" s="31">
        <v>0</v>
      </c>
      <c r="R223" s="31">
        <v>0</v>
      </c>
      <c r="S223" s="31">
        <v>0</v>
      </c>
      <c r="T223" s="32">
        <v>0</v>
      </c>
      <c r="U223" s="31">
        <v>0</v>
      </c>
      <c r="V223" s="32">
        <v>0</v>
      </c>
      <c r="W223" s="31">
        <v>0</v>
      </c>
      <c r="X223" s="32">
        <v>0</v>
      </c>
      <c r="Y223" s="31">
        <v>0</v>
      </c>
      <c r="Z223" s="32">
        <v>0</v>
      </c>
      <c r="AA223" s="31">
        <v>0</v>
      </c>
      <c r="AB223" s="32">
        <v>0</v>
      </c>
      <c r="AC223" s="33" t="s">
        <v>34</v>
      </c>
    </row>
    <row r="224" spans="1:29" ht="31.5" outlineLevel="1" x14ac:dyDescent="0.25">
      <c r="A224" s="26" t="s">
        <v>428</v>
      </c>
      <c r="B224" s="34" t="s">
        <v>132</v>
      </c>
      <c r="C224" s="28" t="s">
        <v>33</v>
      </c>
      <c r="D224" s="28">
        <f>SUM(D225:D229)</f>
        <v>267.46898530199996</v>
      </c>
      <c r="E224" s="29" t="s">
        <v>34</v>
      </c>
      <c r="F224" s="30">
        <f t="shared" ref="F224" si="194">SUM(F225:F229)</f>
        <v>0</v>
      </c>
      <c r="G224" s="28">
        <f>SUM(G225:G229)</f>
        <v>267.46898530199996</v>
      </c>
      <c r="H224" s="31">
        <f t="shared" ref="H224:AA224" si="195">SUM(H225:H229)</f>
        <v>48.301997647999997</v>
      </c>
      <c r="I224" s="31">
        <f t="shared" si="195"/>
        <v>0</v>
      </c>
      <c r="J224" s="31">
        <f t="shared" si="195"/>
        <v>0</v>
      </c>
      <c r="K224" s="31">
        <f t="shared" si="195"/>
        <v>40.404998040000002</v>
      </c>
      <c r="L224" s="31">
        <f t="shared" si="195"/>
        <v>7.896999607999998</v>
      </c>
      <c r="M224" s="31">
        <f t="shared" si="195"/>
        <v>45.323132690000001</v>
      </c>
      <c r="N224" s="31">
        <f t="shared" si="195"/>
        <v>0</v>
      </c>
      <c r="O224" s="31">
        <f t="shared" si="195"/>
        <v>0</v>
      </c>
      <c r="P224" s="31">
        <f t="shared" si="195"/>
        <v>37.820313839999997</v>
      </c>
      <c r="Q224" s="31">
        <f t="shared" si="195"/>
        <v>7.5028188499999997</v>
      </c>
      <c r="R224" s="31">
        <f t="shared" si="195"/>
        <v>222.145852612</v>
      </c>
      <c r="S224" s="31">
        <f t="shared" si="195"/>
        <v>-2.9788649579999991</v>
      </c>
      <c r="T224" s="32">
        <f t="shared" si="191"/>
        <v>-6.1671672043637361E-2</v>
      </c>
      <c r="U224" s="31">
        <f t="shared" si="195"/>
        <v>0</v>
      </c>
      <c r="V224" s="32">
        <v>0</v>
      </c>
      <c r="W224" s="31">
        <f t="shared" si="195"/>
        <v>0</v>
      </c>
      <c r="X224" s="32">
        <v>0</v>
      </c>
      <c r="Y224" s="31">
        <f t="shared" si="195"/>
        <v>-2.5846842000000008</v>
      </c>
      <c r="Z224" s="32">
        <f t="shared" si="192"/>
        <v>-6.3969417779484214E-2</v>
      </c>
      <c r="AA224" s="31">
        <f t="shared" si="195"/>
        <v>-0.39418075799999774</v>
      </c>
      <c r="AB224" s="32">
        <f t="shared" si="193"/>
        <v>-4.9915256118371311E-2</v>
      </c>
      <c r="AC224" s="33" t="s">
        <v>34</v>
      </c>
    </row>
    <row r="225" spans="1:29" ht="31.5" outlineLevel="1" x14ac:dyDescent="0.25">
      <c r="A225" s="35" t="s">
        <v>428</v>
      </c>
      <c r="B225" s="46" t="s">
        <v>429</v>
      </c>
      <c r="C225" s="37" t="s">
        <v>430</v>
      </c>
      <c r="D225" s="40">
        <v>86.759999999999991</v>
      </c>
      <c r="E225" s="37" t="s">
        <v>34</v>
      </c>
      <c r="F225" s="39">
        <v>0</v>
      </c>
      <c r="G225" s="40">
        <f>D225-F225</f>
        <v>86.759999999999991</v>
      </c>
      <c r="H225" s="41">
        <v>16.559999999999999</v>
      </c>
      <c r="I225" s="41">
        <v>0</v>
      </c>
      <c r="J225" s="41">
        <v>0</v>
      </c>
      <c r="K225" s="41">
        <v>13.8</v>
      </c>
      <c r="L225" s="41">
        <v>2.759999999999998</v>
      </c>
      <c r="M225" s="41">
        <f>N225+O225+P225+Q225</f>
        <v>14.935319999999999</v>
      </c>
      <c r="N225" s="41">
        <v>0</v>
      </c>
      <c r="O225" s="41">
        <v>0</v>
      </c>
      <c r="P225" s="41">
        <v>12.446099999999999</v>
      </c>
      <c r="Q225" s="41">
        <v>2.48922</v>
      </c>
      <c r="R225" s="42">
        <f t="shared" ref="R225:R229" si="196">G225-M225</f>
        <v>71.824679999999987</v>
      </c>
      <c r="S225" s="40">
        <f t="shared" ref="S225:S229" si="197">M225-H225</f>
        <v>-1.6246799999999997</v>
      </c>
      <c r="T225" s="43">
        <f t="shared" si="191"/>
        <v>-9.8108695652173908E-2</v>
      </c>
      <c r="U225" s="40">
        <f t="shared" ref="U225:U229" si="198">N225-I225</f>
        <v>0</v>
      </c>
      <c r="V225" s="43">
        <v>0</v>
      </c>
      <c r="W225" s="40">
        <f t="shared" ref="W225:W229" si="199">O225-J225</f>
        <v>0</v>
      </c>
      <c r="X225" s="43">
        <v>0</v>
      </c>
      <c r="Y225" s="40">
        <f t="shared" ref="Y225:Y229" si="200">P225-K225</f>
        <v>-1.3539000000000012</v>
      </c>
      <c r="Z225" s="43">
        <f t="shared" si="192"/>
        <v>-9.8108695652173991E-2</v>
      </c>
      <c r="AA225" s="40">
        <f t="shared" ref="AA225:AA229" si="201">Q225-L225</f>
        <v>-0.27077999999999802</v>
      </c>
      <c r="AB225" s="43">
        <f t="shared" si="193"/>
        <v>-9.8108695652173269E-2</v>
      </c>
      <c r="AC225" s="33" t="s">
        <v>34</v>
      </c>
    </row>
    <row r="226" spans="1:29" ht="31.5" outlineLevel="1" x14ac:dyDescent="0.25">
      <c r="A226" s="35" t="s">
        <v>428</v>
      </c>
      <c r="B226" s="46" t="s">
        <v>431</v>
      </c>
      <c r="C226" s="37" t="s">
        <v>432</v>
      </c>
      <c r="D226" s="40">
        <v>34.259797648000003</v>
      </c>
      <c r="E226" s="37" t="s">
        <v>34</v>
      </c>
      <c r="F226" s="39">
        <v>0</v>
      </c>
      <c r="G226" s="40">
        <f t="shared" ref="G226:G229" si="202">D226-F226</f>
        <v>34.259797648000003</v>
      </c>
      <c r="H226" s="41">
        <v>15.752797648</v>
      </c>
      <c r="I226" s="41">
        <v>0</v>
      </c>
      <c r="J226" s="41">
        <v>0</v>
      </c>
      <c r="K226" s="41">
        <v>13.243998040000001</v>
      </c>
      <c r="L226" s="41">
        <v>2.5087996079999986</v>
      </c>
      <c r="M226" s="41">
        <f>N226+O226+P226+Q226</f>
        <v>14.587731590000001</v>
      </c>
      <c r="N226" s="41">
        <v>0</v>
      </c>
      <c r="O226" s="41">
        <v>0</v>
      </c>
      <c r="P226" s="41">
        <v>12.20437197</v>
      </c>
      <c r="Q226" s="41">
        <v>2.3833596199999998</v>
      </c>
      <c r="R226" s="42">
        <f t="shared" si="196"/>
        <v>19.672066058000002</v>
      </c>
      <c r="S226" s="40">
        <f t="shared" si="197"/>
        <v>-1.165066057999999</v>
      </c>
      <c r="T226" s="43">
        <f t="shared" si="191"/>
        <v>-7.395931084964566E-2</v>
      </c>
      <c r="U226" s="40">
        <f t="shared" si="198"/>
        <v>0</v>
      </c>
      <c r="V226" s="43">
        <v>0</v>
      </c>
      <c r="W226" s="40">
        <f t="shared" si="199"/>
        <v>0</v>
      </c>
      <c r="X226" s="43">
        <v>0</v>
      </c>
      <c r="Y226" s="40">
        <f t="shared" si="200"/>
        <v>-1.0396260700000006</v>
      </c>
      <c r="Z226" s="43">
        <f t="shared" si="192"/>
        <v>-7.8497902737533209E-2</v>
      </c>
      <c r="AA226" s="40">
        <f t="shared" si="201"/>
        <v>-0.12543998799999878</v>
      </c>
      <c r="AB226" s="43">
        <f t="shared" si="193"/>
        <v>-5.000000302933675E-2</v>
      </c>
      <c r="AC226" s="37" t="s">
        <v>34</v>
      </c>
    </row>
    <row r="227" spans="1:29" ht="47.25" outlineLevel="1" x14ac:dyDescent="0.25">
      <c r="A227" s="35" t="s">
        <v>428</v>
      </c>
      <c r="B227" s="46" t="s">
        <v>433</v>
      </c>
      <c r="C227" s="37" t="s">
        <v>434</v>
      </c>
      <c r="D227" s="40">
        <v>25.739490000000004</v>
      </c>
      <c r="E227" s="37" t="s">
        <v>34</v>
      </c>
      <c r="F227" s="39">
        <v>0</v>
      </c>
      <c r="G227" s="40">
        <f t="shared" si="202"/>
        <v>25.739490000000004</v>
      </c>
      <c r="H227" s="41">
        <v>2.2355999999999998</v>
      </c>
      <c r="I227" s="41">
        <v>0</v>
      </c>
      <c r="J227" s="41">
        <v>0</v>
      </c>
      <c r="K227" s="41">
        <v>1.863</v>
      </c>
      <c r="L227" s="41">
        <v>0.37259999999999982</v>
      </c>
      <c r="M227" s="41">
        <f>N227+O227+P227+Q227</f>
        <v>2.1685319999999999</v>
      </c>
      <c r="N227" s="41">
        <v>0</v>
      </c>
      <c r="O227" s="41">
        <v>0</v>
      </c>
      <c r="P227" s="41">
        <v>1.80711</v>
      </c>
      <c r="Q227" s="41">
        <v>0.36142200000000002</v>
      </c>
      <c r="R227" s="42">
        <f t="shared" si="196"/>
        <v>23.570958000000005</v>
      </c>
      <c r="S227" s="40">
        <f t="shared" si="197"/>
        <v>-6.7067999999999905E-2</v>
      </c>
      <c r="T227" s="43">
        <f t="shared" si="191"/>
        <v>-2.9999999999999961E-2</v>
      </c>
      <c r="U227" s="40">
        <f t="shared" si="198"/>
        <v>0</v>
      </c>
      <c r="V227" s="43">
        <v>0</v>
      </c>
      <c r="W227" s="40">
        <f t="shared" si="199"/>
        <v>0</v>
      </c>
      <c r="X227" s="43">
        <v>0</v>
      </c>
      <c r="Y227" s="40">
        <f t="shared" si="200"/>
        <v>-5.5889999999999995E-2</v>
      </c>
      <c r="Z227" s="43">
        <f t="shared" si="192"/>
        <v>-0.03</v>
      </c>
      <c r="AA227" s="40">
        <f t="shared" si="201"/>
        <v>-1.1177999999999799E-2</v>
      </c>
      <c r="AB227" s="43">
        <f t="shared" si="193"/>
        <v>-2.9999999999999475E-2</v>
      </c>
      <c r="AC227" s="33" t="s">
        <v>34</v>
      </c>
    </row>
    <row r="228" spans="1:29" ht="31.5" outlineLevel="1" x14ac:dyDescent="0.25">
      <c r="A228" s="35" t="s">
        <v>428</v>
      </c>
      <c r="B228" s="46" t="s">
        <v>435</v>
      </c>
      <c r="C228" s="37" t="s">
        <v>436</v>
      </c>
      <c r="D228" s="40">
        <v>2.7159999999999997</v>
      </c>
      <c r="E228" s="37" t="s">
        <v>34</v>
      </c>
      <c r="F228" s="39">
        <v>0</v>
      </c>
      <c r="G228" s="40">
        <f t="shared" si="202"/>
        <v>2.7159999999999997</v>
      </c>
      <c r="H228" s="41">
        <v>2.7159999999999997</v>
      </c>
      <c r="I228" s="41">
        <v>0</v>
      </c>
      <c r="J228" s="41">
        <v>0</v>
      </c>
      <c r="K228" s="41">
        <v>2.2999999999999994</v>
      </c>
      <c r="L228" s="41">
        <v>0.41600000000000037</v>
      </c>
      <c r="M228" s="41">
        <f>N228+O228+P228+Q228</f>
        <v>2.5944794999999998</v>
      </c>
      <c r="N228" s="41">
        <v>0</v>
      </c>
      <c r="O228" s="41">
        <v>0</v>
      </c>
      <c r="P228" s="41">
        <v>2.1651738699999998</v>
      </c>
      <c r="Q228" s="41">
        <v>0.42930562999999999</v>
      </c>
      <c r="R228" s="42">
        <f t="shared" si="196"/>
        <v>0.12152049999999992</v>
      </c>
      <c r="S228" s="40">
        <f t="shared" si="197"/>
        <v>-0.12152049999999992</v>
      </c>
      <c r="T228" s="43">
        <f t="shared" si="191"/>
        <v>-4.4742452135493348E-2</v>
      </c>
      <c r="U228" s="40">
        <f t="shared" si="198"/>
        <v>0</v>
      </c>
      <c r="V228" s="43">
        <v>0</v>
      </c>
      <c r="W228" s="40">
        <f t="shared" si="199"/>
        <v>0</v>
      </c>
      <c r="X228" s="43">
        <v>0</v>
      </c>
      <c r="Y228" s="40">
        <f t="shared" si="200"/>
        <v>-0.13482612999999954</v>
      </c>
      <c r="Z228" s="43">
        <f t="shared" si="192"/>
        <v>-5.8620056521738947E-2</v>
      </c>
      <c r="AA228" s="40">
        <f t="shared" si="201"/>
        <v>1.3305629999999624E-2</v>
      </c>
      <c r="AB228" s="43">
        <f t="shared" si="193"/>
        <v>3.1984687499999068E-2</v>
      </c>
      <c r="AC228" s="33" t="s">
        <v>34</v>
      </c>
    </row>
    <row r="229" spans="1:29" ht="31.5" outlineLevel="1" x14ac:dyDescent="0.25">
      <c r="A229" s="35" t="s">
        <v>428</v>
      </c>
      <c r="B229" s="46" t="s">
        <v>437</v>
      </c>
      <c r="C229" s="37" t="s">
        <v>438</v>
      </c>
      <c r="D229" s="40">
        <v>117.99369765399999</v>
      </c>
      <c r="E229" s="37" t="s">
        <v>34</v>
      </c>
      <c r="F229" s="39">
        <v>0</v>
      </c>
      <c r="G229" s="40">
        <f t="shared" si="202"/>
        <v>117.99369765399999</v>
      </c>
      <c r="H229" s="41">
        <v>11.037600000000001</v>
      </c>
      <c r="I229" s="41">
        <v>0</v>
      </c>
      <c r="J229" s="41">
        <v>0</v>
      </c>
      <c r="K229" s="41">
        <v>9.1980000000000004</v>
      </c>
      <c r="L229" s="41">
        <v>1.8396000000000008</v>
      </c>
      <c r="M229" s="41">
        <f>N229+O229+P229+Q229</f>
        <v>11.037069600000001</v>
      </c>
      <c r="N229" s="41">
        <v>0</v>
      </c>
      <c r="O229" s="41">
        <v>0</v>
      </c>
      <c r="P229" s="41">
        <v>9.1975580000000008</v>
      </c>
      <c r="Q229" s="41">
        <v>1.8395116</v>
      </c>
      <c r="R229" s="42">
        <f t="shared" si="196"/>
        <v>106.95662805399999</v>
      </c>
      <c r="S229" s="40">
        <f t="shared" si="197"/>
        <v>-5.3040000000059706E-4</v>
      </c>
      <c r="T229" s="43">
        <f t="shared" si="191"/>
        <v>-4.8053924766307621E-5</v>
      </c>
      <c r="U229" s="40">
        <f t="shared" si="198"/>
        <v>0</v>
      </c>
      <c r="V229" s="43">
        <v>0</v>
      </c>
      <c r="W229" s="40">
        <f t="shared" si="199"/>
        <v>0</v>
      </c>
      <c r="X229" s="43">
        <v>0</v>
      </c>
      <c r="Y229" s="40">
        <f t="shared" si="200"/>
        <v>-4.4199999999960937E-4</v>
      </c>
      <c r="Z229" s="43">
        <f t="shared" si="192"/>
        <v>-4.8053924766211066E-5</v>
      </c>
      <c r="AA229" s="40">
        <f t="shared" si="201"/>
        <v>-8.8400000000765644E-5</v>
      </c>
      <c r="AB229" s="43">
        <f t="shared" si="193"/>
        <v>-4.8053924766669717E-5</v>
      </c>
      <c r="AC229" s="69" t="s">
        <v>34</v>
      </c>
    </row>
    <row r="230" spans="1:29" ht="31.5" outlineLevel="1" x14ac:dyDescent="0.25">
      <c r="A230" s="26" t="s">
        <v>439</v>
      </c>
      <c r="B230" s="34" t="s">
        <v>149</v>
      </c>
      <c r="C230" s="28" t="s">
        <v>33</v>
      </c>
      <c r="D230" s="28">
        <f>D231+D237+D238+D239</f>
        <v>814.97562384839989</v>
      </c>
      <c r="E230" s="29" t="s">
        <v>34</v>
      </c>
      <c r="F230" s="30">
        <f t="shared" ref="F230" si="203">F231+F237+F238+F239</f>
        <v>164.69139301000001</v>
      </c>
      <c r="G230" s="28">
        <f>G231+G237+G238+G239</f>
        <v>650.28423083839994</v>
      </c>
      <c r="H230" s="31">
        <f t="shared" ref="H230:AA230" si="204">H231+H237+H238+H239</f>
        <v>192.399302186</v>
      </c>
      <c r="I230" s="31">
        <f t="shared" si="204"/>
        <v>0</v>
      </c>
      <c r="J230" s="31">
        <f t="shared" si="204"/>
        <v>0</v>
      </c>
      <c r="K230" s="31">
        <f t="shared" si="204"/>
        <v>161.34322468075709</v>
      </c>
      <c r="L230" s="31">
        <f t="shared" si="204"/>
        <v>31.056077505242921</v>
      </c>
      <c r="M230" s="31">
        <f t="shared" si="204"/>
        <v>148.56946808999999</v>
      </c>
      <c r="N230" s="31">
        <f t="shared" si="204"/>
        <v>0</v>
      </c>
      <c r="O230" s="31">
        <f t="shared" si="204"/>
        <v>0</v>
      </c>
      <c r="P230" s="31">
        <f t="shared" si="204"/>
        <v>127.32800846000001</v>
      </c>
      <c r="Q230" s="31">
        <f t="shared" si="204"/>
        <v>21.241459630000001</v>
      </c>
      <c r="R230" s="31">
        <f t="shared" si="204"/>
        <v>501.71476274840006</v>
      </c>
      <c r="S230" s="31">
        <f t="shared" si="204"/>
        <v>-43.829834095999992</v>
      </c>
      <c r="T230" s="32">
        <f t="shared" si="191"/>
        <v>-0.22780661674972169</v>
      </c>
      <c r="U230" s="31">
        <f t="shared" si="204"/>
        <v>0</v>
      </c>
      <c r="V230" s="32">
        <v>0</v>
      </c>
      <c r="W230" s="31">
        <f t="shared" si="204"/>
        <v>0</v>
      </c>
      <c r="X230" s="32">
        <v>0</v>
      </c>
      <c r="Y230" s="31">
        <f t="shared" si="204"/>
        <v>-34.015216220757068</v>
      </c>
      <c r="Z230" s="32">
        <f t="shared" si="192"/>
        <v>-0.2108251913773356</v>
      </c>
      <c r="AA230" s="31">
        <f t="shared" si="204"/>
        <v>-9.8146178752429218</v>
      </c>
      <c r="AB230" s="32">
        <f t="shared" si="193"/>
        <v>-0.31602889558689462</v>
      </c>
      <c r="AC230" s="33" t="s">
        <v>34</v>
      </c>
    </row>
    <row r="231" spans="1:29" ht="47.25" outlineLevel="1" x14ac:dyDescent="0.25">
      <c r="A231" s="26" t="s">
        <v>440</v>
      </c>
      <c r="B231" s="34" t="s">
        <v>151</v>
      </c>
      <c r="C231" s="28" t="s">
        <v>33</v>
      </c>
      <c r="D231" s="28">
        <f>SUM(D232:D236)</f>
        <v>295.99006167199997</v>
      </c>
      <c r="E231" s="29" t="s">
        <v>34</v>
      </c>
      <c r="F231" s="30">
        <f t="shared" ref="F231" si="205">SUM(F232:F236)</f>
        <v>92.307257450000009</v>
      </c>
      <c r="G231" s="28">
        <f>SUM(G232:G236)</f>
        <v>203.68280422199999</v>
      </c>
      <c r="H231" s="31">
        <f t="shared" ref="H231:AA231" si="206">SUM(H232:H236)</f>
        <v>88.430235824000007</v>
      </c>
      <c r="I231" s="31">
        <f t="shared" si="206"/>
        <v>0</v>
      </c>
      <c r="J231" s="31">
        <f t="shared" si="206"/>
        <v>0</v>
      </c>
      <c r="K231" s="31">
        <f t="shared" si="206"/>
        <v>73.787670785000003</v>
      </c>
      <c r="L231" s="31">
        <f t="shared" si="206"/>
        <v>14.642565038999997</v>
      </c>
      <c r="M231" s="31">
        <f t="shared" si="206"/>
        <v>69.825552669999993</v>
      </c>
      <c r="N231" s="31">
        <f t="shared" si="206"/>
        <v>0</v>
      </c>
      <c r="O231" s="31">
        <f t="shared" si="206"/>
        <v>0</v>
      </c>
      <c r="P231" s="31">
        <f t="shared" si="206"/>
        <v>58.551111110000001</v>
      </c>
      <c r="Q231" s="31">
        <f t="shared" si="206"/>
        <v>11.27444156</v>
      </c>
      <c r="R231" s="31">
        <f t="shared" si="206"/>
        <v>133.85725155200001</v>
      </c>
      <c r="S231" s="31">
        <f t="shared" si="206"/>
        <v>-18.604683154000003</v>
      </c>
      <c r="T231" s="32">
        <f t="shared" si="191"/>
        <v>-0.21038825669342706</v>
      </c>
      <c r="U231" s="31">
        <f t="shared" si="206"/>
        <v>0</v>
      </c>
      <c r="V231" s="32">
        <v>0</v>
      </c>
      <c r="W231" s="31">
        <f t="shared" si="206"/>
        <v>0</v>
      </c>
      <c r="X231" s="32">
        <v>0</v>
      </c>
      <c r="Y231" s="31">
        <f t="shared" si="206"/>
        <v>-15.236559675000002</v>
      </c>
      <c r="Z231" s="32">
        <f t="shared" si="192"/>
        <v>-0.20649194523832809</v>
      </c>
      <c r="AA231" s="31">
        <f t="shared" si="206"/>
        <v>-3.3681234789999968</v>
      </c>
      <c r="AB231" s="32">
        <f t="shared" si="193"/>
        <v>-0.23002277743203522</v>
      </c>
      <c r="AC231" s="33" t="s">
        <v>34</v>
      </c>
    </row>
    <row r="232" spans="1:29" outlineLevel="1" x14ac:dyDescent="0.25">
      <c r="A232" s="35" t="s">
        <v>440</v>
      </c>
      <c r="B232" s="46" t="s">
        <v>441</v>
      </c>
      <c r="C232" s="37" t="s">
        <v>442</v>
      </c>
      <c r="D232" s="40">
        <v>17.972521629999996</v>
      </c>
      <c r="E232" s="37" t="s">
        <v>34</v>
      </c>
      <c r="F232" s="39">
        <v>16.499343919999998</v>
      </c>
      <c r="G232" s="40">
        <f t="shared" ref="G232:G236" si="207">D232-F232</f>
        <v>1.4731777099999981</v>
      </c>
      <c r="H232" s="41">
        <v>1.4731777099999999</v>
      </c>
      <c r="I232" s="41">
        <v>0</v>
      </c>
      <c r="J232" s="41">
        <v>0</v>
      </c>
      <c r="K232" s="41">
        <v>1.2484556899999999</v>
      </c>
      <c r="L232" s="41">
        <v>0.22472201999999997</v>
      </c>
      <c r="M232" s="41">
        <f>N232+O232+P232+Q232</f>
        <v>1.4731777099999999</v>
      </c>
      <c r="N232" s="41">
        <v>0</v>
      </c>
      <c r="O232" s="41">
        <v>0</v>
      </c>
      <c r="P232" s="41">
        <v>1.2484556899999999</v>
      </c>
      <c r="Q232" s="41">
        <v>0.22472201999999999</v>
      </c>
      <c r="R232" s="42">
        <f t="shared" ref="R232:R236" si="208">G232-M232</f>
        <v>-1.7763568394002505E-15</v>
      </c>
      <c r="S232" s="40">
        <f t="shared" ref="S232:S236" si="209">M232-H232</f>
        <v>0</v>
      </c>
      <c r="T232" s="43">
        <f t="shared" si="191"/>
        <v>0</v>
      </c>
      <c r="U232" s="40">
        <f t="shared" ref="U232:U236" si="210">N232-I232</f>
        <v>0</v>
      </c>
      <c r="V232" s="43">
        <v>0</v>
      </c>
      <c r="W232" s="40">
        <f t="shared" ref="W232:W236" si="211">O232-J232</f>
        <v>0</v>
      </c>
      <c r="X232" s="43">
        <v>0</v>
      </c>
      <c r="Y232" s="40">
        <f t="shared" ref="Y232:Y236" si="212">P232-K232</f>
        <v>0</v>
      </c>
      <c r="Z232" s="43">
        <f t="shared" si="192"/>
        <v>0</v>
      </c>
      <c r="AA232" s="40">
        <f t="shared" ref="AA232:AA236" si="213">Q232-L232</f>
        <v>0</v>
      </c>
      <c r="AB232" s="43">
        <f t="shared" si="193"/>
        <v>0</v>
      </c>
      <c r="AC232" s="33" t="s">
        <v>34</v>
      </c>
    </row>
    <row r="233" spans="1:29" outlineLevel="1" x14ac:dyDescent="0.25">
      <c r="A233" s="35" t="s">
        <v>440</v>
      </c>
      <c r="B233" s="46" t="s">
        <v>443</v>
      </c>
      <c r="C233" s="37" t="s">
        <v>444</v>
      </c>
      <c r="D233" s="40">
        <v>134.08614004200001</v>
      </c>
      <c r="E233" s="37" t="s">
        <v>34</v>
      </c>
      <c r="F233" s="39">
        <v>75.807913530000008</v>
      </c>
      <c r="G233" s="40">
        <f t="shared" si="207"/>
        <v>58.278226512000003</v>
      </c>
      <c r="H233" s="41">
        <v>53.117526513999998</v>
      </c>
      <c r="I233" s="41">
        <v>0</v>
      </c>
      <c r="J233" s="41">
        <v>0</v>
      </c>
      <c r="K233" s="41">
        <v>44.264605428333333</v>
      </c>
      <c r="L233" s="41">
        <v>8.8529210856666651</v>
      </c>
      <c r="M233" s="41">
        <f>N233+O233+P233+Q233</f>
        <v>53.852945309999996</v>
      </c>
      <c r="N233" s="41">
        <v>0</v>
      </c>
      <c r="O233" s="41">
        <v>0</v>
      </c>
      <c r="P233" s="41">
        <v>45.194305159999999</v>
      </c>
      <c r="Q233" s="41">
        <v>8.6586401500000001</v>
      </c>
      <c r="R233" s="42">
        <f t="shared" si="208"/>
        <v>4.4252812020000079</v>
      </c>
      <c r="S233" s="40">
        <f t="shared" si="209"/>
        <v>0.7354187959999976</v>
      </c>
      <c r="T233" s="43">
        <f t="shared" si="191"/>
        <v>1.3845125032434744E-2</v>
      </c>
      <c r="U233" s="40">
        <f t="shared" si="210"/>
        <v>0</v>
      </c>
      <c r="V233" s="43">
        <v>0</v>
      </c>
      <c r="W233" s="40">
        <f t="shared" si="211"/>
        <v>0</v>
      </c>
      <c r="X233" s="43">
        <v>0</v>
      </c>
      <c r="Y233" s="40">
        <f t="shared" si="212"/>
        <v>0.9296997316666662</v>
      </c>
      <c r="Z233" s="43">
        <f t="shared" si="192"/>
        <v>2.100323097134341E-2</v>
      </c>
      <c r="AA233" s="40">
        <f t="shared" si="213"/>
        <v>-0.19428093566666504</v>
      </c>
      <c r="AB233" s="43">
        <f t="shared" si="193"/>
        <v>-2.1945404662108179E-2</v>
      </c>
      <c r="AC233" s="33" t="s">
        <v>445</v>
      </c>
    </row>
    <row r="234" spans="1:29" ht="47.25" outlineLevel="1" x14ac:dyDescent="0.25">
      <c r="A234" s="35" t="s">
        <v>440</v>
      </c>
      <c r="B234" s="46" t="s">
        <v>446</v>
      </c>
      <c r="C234" s="37" t="s">
        <v>447</v>
      </c>
      <c r="D234" s="40">
        <v>15.506</v>
      </c>
      <c r="E234" s="37" t="s">
        <v>34</v>
      </c>
      <c r="F234" s="39">
        <v>0</v>
      </c>
      <c r="G234" s="40">
        <f t="shared" si="207"/>
        <v>15.506</v>
      </c>
      <c r="H234" s="41">
        <v>14.98424</v>
      </c>
      <c r="I234" s="41">
        <v>0</v>
      </c>
      <c r="J234" s="41">
        <v>0</v>
      </c>
      <c r="K234" s="41">
        <v>12.545200000000001</v>
      </c>
      <c r="L234" s="41">
        <v>2.4390399999999985</v>
      </c>
      <c r="M234" s="41">
        <f>N234+O234+P234+Q234</f>
        <v>9.4500147699999992</v>
      </c>
      <c r="N234" s="41">
        <v>0</v>
      </c>
      <c r="O234" s="41">
        <v>0</v>
      </c>
      <c r="P234" s="41">
        <v>7.9005045300000001</v>
      </c>
      <c r="Q234" s="41">
        <v>1.54951024</v>
      </c>
      <c r="R234" s="42">
        <f t="shared" si="208"/>
        <v>6.055985230000001</v>
      </c>
      <c r="S234" s="40">
        <f t="shared" si="209"/>
        <v>-5.5342252300000006</v>
      </c>
      <c r="T234" s="43">
        <f t="shared" si="191"/>
        <v>-0.36933639810894653</v>
      </c>
      <c r="U234" s="40">
        <f t="shared" si="210"/>
        <v>0</v>
      </c>
      <c r="V234" s="43">
        <v>0</v>
      </c>
      <c r="W234" s="40">
        <f t="shared" si="211"/>
        <v>0</v>
      </c>
      <c r="X234" s="43">
        <v>0</v>
      </c>
      <c r="Y234" s="40">
        <f t="shared" si="212"/>
        <v>-4.6446954700000012</v>
      </c>
      <c r="Z234" s="43">
        <f t="shared" si="192"/>
        <v>-0.37023686111022547</v>
      </c>
      <c r="AA234" s="40">
        <f t="shared" si="213"/>
        <v>-0.8895297599999985</v>
      </c>
      <c r="AB234" s="43">
        <f t="shared" si="193"/>
        <v>-0.36470486748884767</v>
      </c>
      <c r="AC234" s="33" t="s">
        <v>34</v>
      </c>
    </row>
    <row r="235" spans="1:29" outlineLevel="1" x14ac:dyDescent="0.25">
      <c r="A235" s="35" t="s">
        <v>440</v>
      </c>
      <c r="B235" s="46" t="s">
        <v>448</v>
      </c>
      <c r="C235" s="37" t="s">
        <v>449</v>
      </c>
      <c r="D235" s="40">
        <v>119.63979999999999</v>
      </c>
      <c r="E235" s="37" t="s">
        <v>34</v>
      </c>
      <c r="F235" s="39">
        <v>0</v>
      </c>
      <c r="G235" s="40">
        <f t="shared" si="207"/>
        <v>119.63979999999999</v>
      </c>
      <c r="H235" s="41">
        <v>10.506</v>
      </c>
      <c r="I235" s="41">
        <v>0</v>
      </c>
      <c r="J235" s="41">
        <v>0</v>
      </c>
      <c r="K235" s="41">
        <v>8.7550000000000008</v>
      </c>
      <c r="L235" s="41">
        <v>1.7509999999999994</v>
      </c>
      <c r="M235" s="41">
        <f>N235+O235+P235+Q235</f>
        <v>5.0494148799999996</v>
      </c>
      <c r="N235" s="41">
        <v>0</v>
      </c>
      <c r="O235" s="41">
        <v>0</v>
      </c>
      <c r="P235" s="41">
        <v>4.2078457299999998</v>
      </c>
      <c r="Q235" s="41">
        <v>0.84156914999999999</v>
      </c>
      <c r="R235" s="42">
        <f t="shared" si="208"/>
        <v>114.59038511999999</v>
      </c>
      <c r="S235" s="40">
        <f t="shared" si="209"/>
        <v>-5.4565851200000006</v>
      </c>
      <c r="T235" s="43">
        <f t="shared" si="191"/>
        <v>-0.51937798591281181</v>
      </c>
      <c r="U235" s="40">
        <f t="shared" si="210"/>
        <v>0</v>
      </c>
      <c r="V235" s="43">
        <v>0</v>
      </c>
      <c r="W235" s="40">
        <f t="shared" si="211"/>
        <v>0</v>
      </c>
      <c r="X235" s="43">
        <v>0</v>
      </c>
      <c r="Y235" s="40">
        <f t="shared" si="212"/>
        <v>-4.5471542700000009</v>
      </c>
      <c r="Z235" s="43">
        <f t="shared" si="192"/>
        <v>-0.51937798629354659</v>
      </c>
      <c r="AA235" s="40">
        <f t="shared" si="213"/>
        <v>-0.90943084999999946</v>
      </c>
      <c r="AB235" s="43">
        <f t="shared" si="193"/>
        <v>-0.51937798400913748</v>
      </c>
      <c r="AC235" s="33" t="s">
        <v>34</v>
      </c>
    </row>
    <row r="236" spans="1:29" outlineLevel="1" x14ac:dyDescent="0.25">
      <c r="A236" s="35" t="s">
        <v>440</v>
      </c>
      <c r="B236" s="46" t="s">
        <v>450</v>
      </c>
      <c r="C236" s="37" t="s">
        <v>451</v>
      </c>
      <c r="D236" s="40">
        <v>8.7856000000000005</v>
      </c>
      <c r="E236" s="37" t="s">
        <v>34</v>
      </c>
      <c r="F236" s="39">
        <v>0</v>
      </c>
      <c r="G236" s="40">
        <f t="shared" si="207"/>
        <v>8.7856000000000005</v>
      </c>
      <c r="H236" s="41">
        <v>8.3492916000000008</v>
      </c>
      <c r="I236" s="41">
        <v>0</v>
      </c>
      <c r="J236" s="41">
        <v>0</v>
      </c>
      <c r="K236" s="41">
        <v>6.9744096666666673</v>
      </c>
      <c r="L236" s="41">
        <v>1.3748819333333335</v>
      </c>
      <c r="M236" s="41">
        <f>N236+O236+P236+Q236</f>
        <v>0</v>
      </c>
      <c r="N236" s="41">
        <v>0</v>
      </c>
      <c r="O236" s="41">
        <v>0</v>
      </c>
      <c r="P236" s="41">
        <v>0</v>
      </c>
      <c r="Q236" s="41">
        <v>0</v>
      </c>
      <c r="R236" s="42">
        <f t="shared" si="208"/>
        <v>8.7856000000000005</v>
      </c>
      <c r="S236" s="40">
        <f t="shared" si="209"/>
        <v>-8.3492916000000008</v>
      </c>
      <c r="T236" s="43">
        <f t="shared" si="191"/>
        <v>-1</v>
      </c>
      <c r="U236" s="40">
        <f t="shared" si="210"/>
        <v>0</v>
      </c>
      <c r="V236" s="43">
        <v>0</v>
      </c>
      <c r="W236" s="40">
        <f t="shared" si="211"/>
        <v>0</v>
      </c>
      <c r="X236" s="43">
        <v>0</v>
      </c>
      <c r="Y236" s="40">
        <f t="shared" si="212"/>
        <v>-6.9744096666666673</v>
      </c>
      <c r="Z236" s="43">
        <f t="shared" si="192"/>
        <v>-1</v>
      </c>
      <c r="AA236" s="40">
        <f t="shared" si="213"/>
        <v>-1.3748819333333335</v>
      </c>
      <c r="AB236" s="43">
        <f t="shared" si="193"/>
        <v>-1</v>
      </c>
      <c r="AC236" s="33" t="s">
        <v>34</v>
      </c>
    </row>
    <row r="237" spans="1:29" ht="31.5" outlineLevel="1" x14ac:dyDescent="0.25">
      <c r="A237" s="26" t="s">
        <v>452</v>
      </c>
      <c r="B237" s="34" t="s">
        <v>176</v>
      </c>
      <c r="C237" s="28" t="s">
        <v>33</v>
      </c>
      <c r="D237" s="28">
        <v>0</v>
      </c>
      <c r="E237" s="29" t="s">
        <v>34</v>
      </c>
      <c r="F237" s="30">
        <v>0</v>
      </c>
      <c r="G237" s="28">
        <v>0</v>
      </c>
      <c r="H237" s="31">
        <v>0</v>
      </c>
      <c r="I237" s="31">
        <v>0</v>
      </c>
      <c r="J237" s="31">
        <v>0</v>
      </c>
      <c r="K237" s="31">
        <v>0</v>
      </c>
      <c r="L237" s="31">
        <v>0</v>
      </c>
      <c r="M237" s="31">
        <v>0</v>
      </c>
      <c r="N237" s="31">
        <v>0</v>
      </c>
      <c r="O237" s="31">
        <v>0</v>
      </c>
      <c r="P237" s="31">
        <v>0</v>
      </c>
      <c r="Q237" s="31">
        <v>0</v>
      </c>
      <c r="R237" s="31">
        <v>0</v>
      </c>
      <c r="S237" s="31">
        <v>0</v>
      </c>
      <c r="T237" s="32">
        <v>0</v>
      </c>
      <c r="U237" s="31">
        <v>0</v>
      </c>
      <c r="V237" s="32">
        <v>0</v>
      </c>
      <c r="W237" s="31">
        <v>0</v>
      </c>
      <c r="X237" s="32">
        <v>0</v>
      </c>
      <c r="Y237" s="31">
        <v>0</v>
      </c>
      <c r="Z237" s="32">
        <v>0</v>
      </c>
      <c r="AA237" s="31">
        <v>0</v>
      </c>
      <c r="AB237" s="32">
        <v>0</v>
      </c>
      <c r="AC237" s="33" t="s">
        <v>34</v>
      </c>
    </row>
    <row r="238" spans="1:29" ht="31.5" outlineLevel="1" x14ac:dyDescent="0.25">
      <c r="A238" s="26" t="s">
        <v>453</v>
      </c>
      <c r="B238" s="34" t="s">
        <v>178</v>
      </c>
      <c r="C238" s="28" t="s">
        <v>33</v>
      </c>
      <c r="D238" s="28">
        <v>0</v>
      </c>
      <c r="E238" s="29" t="s">
        <v>34</v>
      </c>
      <c r="F238" s="30">
        <v>0</v>
      </c>
      <c r="G238" s="28">
        <v>0</v>
      </c>
      <c r="H238" s="31">
        <v>0</v>
      </c>
      <c r="I238" s="31">
        <v>0</v>
      </c>
      <c r="J238" s="31">
        <v>0</v>
      </c>
      <c r="K238" s="31">
        <v>0</v>
      </c>
      <c r="L238" s="31">
        <v>0</v>
      </c>
      <c r="M238" s="31">
        <v>0</v>
      </c>
      <c r="N238" s="31">
        <v>0</v>
      </c>
      <c r="O238" s="31">
        <v>0</v>
      </c>
      <c r="P238" s="31">
        <v>0</v>
      </c>
      <c r="Q238" s="31">
        <v>0</v>
      </c>
      <c r="R238" s="31">
        <v>0</v>
      </c>
      <c r="S238" s="31">
        <v>0</v>
      </c>
      <c r="T238" s="32">
        <v>0</v>
      </c>
      <c r="U238" s="31">
        <v>0</v>
      </c>
      <c r="V238" s="32">
        <v>0</v>
      </c>
      <c r="W238" s="31">
        <v>0</v>
      </c>
      <c r="X238" s="32">
        <v>0</v>
      </c>
      <c r="Y238" s="31">
        <v>0</v>
      </c>
      <c r="Z238" s="32">
        <v>0</v>
      </c>
      <c r="AA238" s="31">
        <v>0</v>
      </c>
      <c r="AB238" s="32">
        <v>0</v>
      </c>
      <c r="AC238" s="33" t="s">
        <v>34</v>
      </c>
    </row>
    <row r="239" spans="1:29" ht="47.25" outlineLevel="1" x14ac:dyDescent="0.25">
      <c r="A239" s="26" t="s">
        <v>454</v>
      </c>
      <c r="B239" s="34" t="s">
        <v>209</v>
      </c>
      <c r="C239" s="28" t="s">
        <v>33</v>
      </c>
      <c r="D239" s="28">
        <f>SUM(D240:D247)</f>
        <v>518.98556217639998</v>
      </c>
      <c r="E239" s="29" t="s">
        <v>34</v>
      </c>
      <c r="F239" s="30">
        <f t="shared" ref="F239" si="214">SUM(F240:F247)</f>
        <v>72.384135560000004</v>
      </c>
      <c r="G239" s="28">
        <f>SUM(G240:G247)</f>
        <v>446.60142661639998</v>
      </c>
      <c r="H239" s="31">
        <f t="shared" ref="H239:AA239" si="215">SUM(H240:H247)</f>
        <v>103.96906636199998</v>
      </c>
      <c r="I239" s="31">
        <f t="shared" si="215"/>
        <v>0</v>
      </c>
      <c r="J239" s="31">
        <f t="shared" si="215"/>
        <v>0</v>
      </c>
      <c r="K239" s="31">
        <f t="shared" si="215"/>
        <v>87.555553895757086</v>
      </c>
      <c r="L239" s="31">
        <f t="shared" si="215"/>
        <v>16.413512466242924</v>
      </c>
      <c r="M239" s="31">
        <f t="shared" si="215"/>
        <v>78.743915420000008</v>
      </c>
      <c r="N239" s="31">
        <f t="shared" si="215"/>
        <v>0</v>
      </c>
      <c r="O239" s="31">
        <f t="shared" si="215"/>
        <v>0</v>
      </c>
      <c r="P239" s="31">
        <f t="shared" si="215"/>
        <v>68.776897350000013</v>
      </c>
      <c r="Q239" s="31">
        <f t="shared" si="215"/>
        <v>9.96701807</v>
      </c>
      <c r="R239" s="31">
        <f t="shared" si="215"/>
        <v>367.85751119640003</v>
      </c>
      <c r="S239" s="31">
        <f t="shared" si="215"/>
        <v>-25.225150941999988</v>
      </c>
      <c r="T239" s="32">
        <f t="shared" si="191"/>
        <v>-0.24262169340033257</v>
      </c>
      <c r="U239" s="31">
        <f t="shared" si="215"/>
        <v>0</v>
      </c>
      <c r="V239" s="32">
        <v>0</v>
      </c>
      <c r="W239" s="31">
        <f t="shared" si="215"/>
        <v>0</v>
      </c>
      <c r="X239" s="32">
        <v>0</v>
      </c>
      <c r="Y239" s="31">
        <f t="shared" si="215"/>
        <v>-18.778656545757062</v>
      </c>
      <c r="Z239" s="32">
        <f t="shared" si="192"/>
        <v>-0.21447704583212135</v>
      </c>
      <c r="AA239" s="31">
        <f t="shared" si="215"/>
        <v>-6.4464943962429251</v>
      </c>
      <c r="AB239" s="32">
        <f t="shared" si="193"/>
        <v>-0.39275532336550123</v>
      </c>
      <c r="AC239" s="33" t="s">
        <v>34</v>
      </c>
    </row>
    <row r="240" spans="1:29" ht="47.25" outlineLevel="1" x14ac:dyDescent="0.25">
      <c r="A240" s="35" t="s">
        <v>454</v>
      </c>
      <c r="B240" s="46" t="s">
        <v>455</v>
      </c>
      <c r="C240" s="37" t="s">
        <v>456</v>
      </c>
      <c r="D240" s="40">
        <v>204.009812504</v>
      </c>
      <c r="E240" s="37" t="s">
        <v>34</v>
      </c>
      <c r="F240" s="39">
        <v>5.8002996500000004</v>
      </c>
      <c r="G240" s="40">
        <f t="shared" ref="G240:G246" si="216">D240-F240</f>
        <v>198.209512854</v>
      </c>
      <c r="H240" s="41">
        <v>12.013176159999999</v>
      </c>
      <c r="I240" s="41">
        <v>0</v>
      </c>
      <c r="J240" s="41">
        <v>0</v>
      </c>
      <c r="K240" s="41">
        <v>10.116146800000001</v>
      </c>
      <c r="L240" s="41">
        <v>1.8970293599999977</v>
      </c>
      <c r="M240" s="41">
        <f t="shared" ref="M240:M247" si="217">N240+O240+P240+Q240</f>
        <v>10.151830200000001</v>
      </c>
      <c r="N240" s="41">
        <v>0</v>
      </c>
      <c r="O240" s="41">
        <v>0</v>
      </c>
      <c r="P240" s="41">
        <v>8.4892456500000009</v>
      </c>
      <c r="Q240" s="41">
        <v>1.66258455</v>
      </c>
      <c r="R240" s="42">
        <f t="shared" ref="R240:R247" si="218">G240-M240</f>
        <v>188.05768265399999</v>
      </c>
      <c r="S240" s="40">
        <f t="shared" ref="S240:S247" si="219">M240-H240</f>
        <v>-1.8613459599999977</v>
      </c>
      <c r="T240" s="43">
        <f t="shared" si="191"/>
        <v>-0.15494203491310476</v>
      </c>
      <c r="U240" s="40">
        <f t="shared" ref="U240:U247" si="220">N240-I240</f>
        <v>0</v>
      </c>
      <c r="V240" s="43">
        <v>0</v>
      </c>
      <c r="W240" s="40">
        <f t="shared" ref="W240:W247" si="221">O240-J240</f>
        <v>0</v>
      </c>
      <c r="X240" s="43">
        <v>0</v>
      </c>
      <c r="Y240" s="40">
        <f t="shared" ref="Y240:Y247" si="222">P240-K240</f>
        <v>-1.6269011500000001</v>
      </c>
      <c r="Z240" s="43">
        <f t="shared" si="192"/>
        <v>-0.16082221641939795</v>
      </c>
      <c r="AA240" s="40">
        <f t="shared" ref="AA240:AA247" si="223">Q240-L240</f>
        <v>-0.23444480999999762</v>
      </c>
      <c r="AB240" s="43">
        <f t="shared" si="193"/>
        <v>-0.12358523012000083</v>
      </c>
      <c r="AC240" s="50" t="s">
        <v>34</v>
      </c>
    </row>
    <row r="241" spans="1:29" ht="47.25" outlineLevel="1" x14ac:dyDescent="0.25">
      <c r="A241" s="35" t="s">
        <v>454</v>
      </c>
      <c r="B241" s="46" t="s">
        <v>457</v>
      </c>
      <c r="C241" s="37" t="s">
        <v>458</v>
      </c>
      <c r="D241" s="40">
        <v>197.34661069680001</v>
      </c>
      <c r="E241" s="37" t="s">
        <v>34</v>
      </c>
      <c r="F241" s="39">
        <v>22.004930460000001</v>
      </c>
      <c r="G241" s="40">
        <f t="shared" si="216"/>
        <v>175.34168023680002</v>
      </c>
      <c r="H241" s="41">
        <v>27.858914720000001</v>
      </c>
      <c r="I241" s="41">
        <v>0</v>
      </c>
      <c r="J241" s="41">
        <v>0</v>
      </c>
      <c r="K241" s="41">
        <v>23.687337715762716</v>
      </c>
      <c r="L241" s="41">
        <v>4.1715770042372853</v>
      </c>
      <c r="M241" s="41">
        <f t="shared" si="217"/>
        <v>17.64012091</v>
      </c>
      <c r="N241" s="41">
        <v>0</v>
      </c>
      <c r="O241" s="41">
        <v>0</v>
      </c>
      <c r="P241" s="41">
        <v>17.45935145</v>
      </c>
      <c r="Q241" s="41">
        <v>0.18076945999999999</v>
      </c>
      <c r="R241" s="42">
        <f t="shared" si="218"/>
        <v>157.70155932680001</v>
      </c>
      <c r="S241" s="40">
        <f t="shared" si="219"/>
        <v>-10.218793810000001</v>
      </c>
      <c r="T241" s="43">
        <f t="shared" si="191"/>
        <v>-0.36680516497880289</v>
      </c>
      <c r="U241" s="40">
        <f t="shared" si="220"/>
        <v>0</v>
      </c>
      <c r="V241" s="43">
        <v>0</v>
      </c>
      <c r="W241" s="40">
        <f t="shared" si="221"/>
        <v>0</v>
      </c>
      <c r="X241" s="43">
        <v>0</v>
      </c>
      <c r="Y241" s="40">
        <f t="shared" si="222"/>
        <v>-6.2279862657627163</v>
      </c>
      <c r="Z241" s="43">
        <f t="shared" si="192"/>
        <v>-0.26292470435030396</v>
      </c>
      <c r="AA241" s="40">
        <f t="shared" si="223"/>
        <v>-3.9908075442372852</v>
      </c>
      <c r="AB241" s="43">
        <f t="shared" si="193"/>
        <v>-0.95666639742802706</v>
      </c>
      <c r="AC241" s="33" t="s">
        <v>34</v>
      </c>
    </row>
    <row r="242" spans="1:29" ht="31.5" outlineLevel="1" x14ac:dyDescent="0.25">
      <c r="A242" s="35" t="s">
        <v>454</v>
      </c>
      <c r="B242" s="46" t="s">
        <v>459</v>
      </c>
      <c r="C242" s="37" t="s">
        <v>460</v>
      </c>
      <c r="D242" s="40">
        <v>76.484446455599993</v>
      </c>
      <c r="E242" s="37" t="s">
        <v>34</v>
      </c>
      <c r="F242" s="39">
        <v>23.918730010000001</v>
      </c>
      <c r="G242" s="40">
        <f t="shared" si="216"/>
        <v>52.565716445599989</v>
      </c>
      <c r="H242" s="41">
        <v>43.612458401999994</v>
      </c>
      <c r="I242" s="41">
        <v>0</v>
      </c>
      <c r="J242" s="41">
        <v>0</v>
      </c>
      <c r="K242" s="41">
        <v>36.596951629994351</v>
      </c>
      <c r="L242" s="41">
        <v>7.0155067720056437</v>
      </c>
      <c r="M242" s="41">
        <f t="shared" si="217"/>
        <v>40.120874620000002</v>
      </c>
      <c r="N242" s="41">
        <v>0</v>
      </c>
      <c r="O242" s="41">
        <v>0</v>
      </c>
      <c r="P242" s="41">
        <v>33.647112810000003</v>
      </c>
      <c r="Q242" s="41">
        <v>6.4737618100000001</v>
      </c>
      <c r="R242" s="42">
        <f t="shared" si="218"/>
        <v>12.444841825599987</v>
      </c>
      <c r="S242" s="40">
        <f t="shared" si="219"/>
        <v>-3.4915837819999922</v>
      </c>
      <c r="T242" s="43">
        <f t="shared" si="191"/>
        <v>-8.0059320431243433E-2</v>
      </c>
      <c r="U242" s="40">
        <f t="shared" si="220"/>
        <v>0</v>
      </c>
      <c r="V242" s="43">
        <v>0</v>
      </c>
      <c r="W242" s="40">
        <f t="shared" si="221"/>
        <v>0</v>
      </c>
      <c r="X242" s="43">
        <v>0</v>
      </c>
      <c r="Y242" s="40">
        <f t="shared" si="222"/>
        <v>-2.9498388199943477</v>
      </c>
      <c r="Z242" s="43">
        <f t="shared" si="192"/>
        <v>-8.0603402431384502E-2</v>
      </c>
      <c r="AA242" s="40">
        <f t="shared" si="223"/>
        <v>-0.54174496200564359</v>
      </c>
      <c r="AB242" s="43">
        <f t="shared" si="193"/>
        <v>-7.7221073204204987E-2</v>
      </c>
      <c r="AC242" s="33" t="s">
        <v>34</v>
      </c>
    </row>
    <row r="243" spans="1:29" ht="31.5" outlineLevel="1" x14ac:dyDescent="0.25">
      <c r="A243" s="52" t="s">
        <v>454</v>
      </c>
      <c r="B243" s="53" t="s">
        <v>461</v>
      </c>
      <c r="C243" s="38" t="s">
        <v>462</v>
      </c>
      <c r="D243" s="40">
        <v>20.968404119999999</v>
      </c>
      <c r="E243" s="37" t="s">
        <v>34</v>
      </c>
      <c r="F243" s="39">
        <v>20.66017544</v>
      </c>
      <c r="G243" s="40">
        <f t="shared" si="216"/>
        <v>0.30822867999999914</v>
      </c>
      <c r="H243" s="41">
        <v>0.30822867999999998</v>
      </c>
      <c r="I243" s="41">
        <v>0</v>
      </c>
      <c r="J243" s="41">
        <v>0</v>
      </c>
      <c r="K243" s="41">
        <v>0.26121074999999999</v>
      </c>
      <c r="L243" s="41">
        <v>4.7017929999999986E-2</v>
      </c>
      <c r="M243" s="41">
        <f t="shared" si="217"/>
        <v>0.30822867999999998</v>
      </c>
      <c r="N243" s="41">
        <v>0</v>
      </c>
      <c r="O243" s="41">
        <v>0</v>
      </c>
      <c r="P243" s="41">
        <v>0.26121074999999999</v>
      </c>
      <c r="Q243" s="41">
        <v>4.7017929999999999E-2</v>
      </c>
      <c r="R243" s="42">
        <f t="shared" si="218"/>
        <v>-8.3266726846886741E-16</v>
      </c>
      <c r="S243" s="40">
        <f t="shared" si="219"/>
        <v>0</v>
      </c>
      <c r="T243" s="43">
        <f t="shared" si="191"/>
        <v>0</v>
      </c>
      <c r="U243" s="40">
        <f t="shared" si="220"/>
        <v>0</v>
      </c>
      <c r="V243" s="43">
        <v>0</v>
      </c>
      <c r="W243" s="40">
        <f t="shared" si="221"/>
        <v>0</v>
      </c>
      <c r="X243" s="43">
        <v>0</v>
      </c>
      <c r="Y243" s="40">
        <f t="shared" si="222"/>
        <v>0</v>
      </c>
      <c r="Z243" s="43">
        <f t="shared" si="192"/>
        <v>0</v>
      </c>
      <c r="AA243" s="40">
        <f t="shared" si="223"/>
        <v>0</v>
      </c>
      <c r="AB243" s="43">
        <f t="shared" si="193"/>
        <v>0</v>
      </c>
      <c r="AC243" s="33" t="s">
        <v>34</v>
      </c>
    </row>
    <row r="244" spans="1:29" outlineLevel="1" x14ac:dyDescent="0.25">
      <c r="A244" s="35" t="s">
        <v>454</v>
      </c>
      <c r="B244" s="46" t="s">
        <v>463</v>
      </c>
      <c r="C244" s="37" t="s">
        <v>464</v>
      </c>
      <c r="D244" s="40">
        <v>2.5920000000000001</v>
      </c>
      <c r="E244" s="37" t="s">
        <v>34</v>
      </c>
      <c r="F244" s="39">
        <v>0</v>
      </c>
      <c r="G244" s="40">
        <f t="shared" si="216"/>
        <v>2.5920000000000001</v>
      </c>
      <c r="H244" s="41">
        <v>2.5920000000000001</v>
      </c>
      <c r="I244" s="41">
        <v>0</v>
      </c>
      <c r="J244" s="41">
        <v>0</v>
      </c>
      <c r="K244" s="41">
        <v>2.165</v>
      </c>
      <c r="L244" s="41">
        <v>0.42700000000000005</v>
      </c>
      <c r="M244" s="41">
        <f t="shared" si="217"/>
        <v>4.1903749999999997E-2</v>
      </c>
      <c r="N244" s="41">
        <v>0</v>
      </c>
      <c r="O244" s="41">
        <v>0</v>
      </c>
      <c r="P244" s="41">
        <v>4.1903749999999997E-2</v>
      </c>
      <c r="Q244" s="41">
        <v>0</v>
      </c>
      <c r="R244" s="42">
        <f t="shared" si="218"/>
        <v>2.5500962500000002</v>
      </c>
      <c r="S244" s="40">
        <f t="shared" si="219"/>
        <v>-2.5500962500000002</v>
      </c>
      <c r="T244" s="43">
        <f t="shared" si="191"/>
        <v>-0.98383342978395061</v>
      </c>
      <c r="U244" s="40">
        <f t="shared" si="220"/>
        <v>0</v>
      </c>
      <c r="V244" s="43">
        <v>0</v>
      </c>
      <c r="W244" s="40">
        <f t="shared" si="221"/>
        <v>0</v>
      </c>
      <c r="X244" s="43">
        <v>0</v>
      </c>
      <c r="Y244" s="40">
        <f t="shared" si="222"/>
        <v>-2.1230962500000001</v>
      </c>
      <c r="Z244" s="43">
        <f t="shared" si="192"/>
        <v>-0.98064491916859131</v>
      </c>
      <c r="AA244" s="40">
        <f t="shared" si="223"/>
        <v>-0.42700000000000005</v>
      </c>
      <c r="AB244" s="43">
        <f t="shared" si="193"/>
        <v>-1</v>
      </c>
      <c r="AC244" s="33" t="s">
        <v>34</v>
      </c>
    </row>
    <row r="245" spans="1:29" ht="31.5" outlineLevel="1" x14ac:dyDescent="0.25">
      <c r="A245" s="35" t="s">
        <v>454</v>
      </c>
      <c r="B245" s="46" t="s">
        <v>465</v>
      </c>
      <c r="C245" s="37" t="s">
        <v>466</v>
      </c>
      <c r="D245" s="40">
        <v>4.7751999999999999</v>
      </c>
      <c r="E245" s="37" t="s">
        <v>34</v>
      </c>
      <c r="F245" s="39">
        <v>0</v>
      </c>
      <c r="G245" s="40">
        <f t="shared" si="216"/>
        <v>4.7751999999999999</v>
      </c>
      <c r="H245" s="41">
        <v>4.7751999999999999</v>
      </c>
      <c r="I245" s="41">
        <v>0</v>
      </c>
      <c r="J245" s="41">
        <v>0</v>
      </c>
      <c r="K245" s="41">
        <v>3.9860000000000002</v>
      </c>
      <c r="L245" s="41">
        <v>0.78919999999999968</v>
      </c>
      <c r="M245" s="41">
        <f t="shared" si="217"/>
        <v>0</v>
      </c>
      <c r="N245" s="41">
        <v>0</v>
      </c>
      <c r="O245" s="41">
        <v>0</v>
      </c>
      <c r="P245" s="41">
        <v>0</v>
      </c>
      <c r="Q245" s="41">
        <v>0</v>
      </c>
      <c r="R245" s="42">
        <f t="shared" si="218"/>
        <v>4.7751999999999999</v>
      </c>
      <c r="S245" s="40">
        <f t="shared" si="219"/>
        <v>-4.7751999999999999</v>
      </c>
      <c r="T245" s="43">
        <f t="shared" si="191"/>
        <v>-1</v>
      </c>
      <c r="U245" s="40">
        <f t="shared" si="220"/>
        <v>0</v>
      </c>
      <c r="V245" s="43">
        <v>0</v>
      </c>
      <c r="W245" s="40">
        <f t="shared" si="221"/>
        <v>0</v>
      </c>
      <c r="X245" s="43">
        <v>0</v>
      </c>
      <c r="Y245" s="40">
        <f t="shared" si="222"/>
        <v>-3.9860000000000002</v>
      </c>
      <c r="Z245" s="43">
        <f t="shared" si="192"/>
        <v>-1</v>
      </c>
      <c r="AA245" s="40">
        <f t="shared" si="223"/>
        <v>-0.78919999999999968</v>
      </c>
      <c r="AB245" s="43">
        <f t="shared" si="193"/>
        <v>-1</v>
      </c>
      <c r="AC245" s="33" t="s">
        <v>34</v>
      </c>
    </row>
    <row r="246" spans="1:29" ht="47.25" outlineLevel="1" x14ac:dyDescent="0.25">
      <c r="A246" s="35" t="s">
        <v>454</v>
      </c>
      <c r="B246" s="46" t="s">
        <v>467</v>
      </c>
      <c r="C246" s="37" t="s">
        <v>468</v>
      </c>
      <c r="D246" s="40">
        <v>1.722</v>
      </c>
      <c r="E246" s="37" t="s">
        <v>34</v>
      </c>
      <c r="F246" s="39">
        <v>0</v>
      </c>
      <c r="G246" s="40">
        <f t="shared" si="216"/>
        <v>1.722</v>
      </c>
      <c r="H246" s="41">
        <v>1.722</v>
      </c>
      <c r="I246" s="41">
        <v>0</v>
      </c>
      <c r="J246" s="41">
        <v>0</v>
      </c>
      <c r="K246" s="41">
        <v>1.4370000000000001</v>
      </c>
      <c r="L246" s="41">
        <v>0.28499999999999992</v>
      </c>
      <c r="M246" s="41">
        <f t="shared" si="217"/>
        <v>0.8431805</v>
      </c>
      <c r="N246" s="41">
        <v>0</v>
      </c>
      <c r="O246" s="41">
        <v>0</v>
      </c>
      <c r="P246" s="41">
        <v>0.8431805</v>
      </c>
      <c r="Q246" s="41">
        <v>0</v>
      </c>
      <c r="R246" s="42">
        <f t="shared" si="218"/>
        <v>0.87881949999999998</v>
      </c>
      <c r="S246" s="40">
        <f t="shared" si="219"/>
        <v>-0.87881949999999998</v>
      </c>
      <c r="T246" s="43">
        <f t="shared" si="191"/>
        <v>-0.51034814169570264</v>
      </c>
      <c r="U246" s="40">
        <f t="shared" si="220"/>
        <v>0</v>
      </c>
      <c r="V246" s="43">
        <v>0</v>
      </c>
      <c r="W246" s="40">
        <f t="shared" si="221"/>
        <v>0</v>
      </c>
      <c r="X246" s="43">
        <v>0</v>
      </c>
      <c r="Y246" s="40">
        <f t="shared" si="222"/>
        <v>-0.59381950000000006</v>
      </c>
      <c r="Z246" s="43">
        <f t="shared" si="192"/>
        <v>-0.41323556019485042</v>
      </c>
      <c r="AA246" s="40">
        <f t="shared" si="223"/>
        <v>-0.28499999999999992</v>
      </c>
      <c r="AB246" s="43">
        <f t="shared" si="193"/>
        <v>-1</v>
      </c>
      <c r="AC246" s="33" t="s">
        <v>34</v>
      </c>
    </row>
    <row r="247" spans="1:29" ht="63" outlineLevel="1" x14ac:dyDescent="0.25">
      <c r="A247" s="35" t="s">
        <v>454</v>
      </c>
      <c r="B247" s="46" t="s">
        <v>469</v>
      </c>
      <c r="C247" s="37" t="s">
        <v>470</v>
      </c>
      <c r="D247" s="40">
        <v>11.087088400000001</v>
      </c>
      <c r="E247" s="37" t="s">
        <v>34</v>
      </c>
      <c r="F247" s="39">
        <v>0</v>
      </c>
      <c r="G247" s="40">
        <f>D247-F247</f>
        <v>11.087088400000001</v>
      </c>
      <c r="H247" s="41">
        <v>11.087088400000001</v>
      </c>
      <c r="I247" s="41">
        <v>0</v>
      </c>
      <c r="J247" s="41">
        <v>0</v>
      </c>
      <c r="K247" s="41">
        <v>9.3059070000000013</v>
      </c>
      <c r="L247" s="41">
        <v>1.7811813999999995</v>
      </c>
      <c r="M247" s="41">
        <f t="shared" si="217"/>
        <v>9.6377767599999995</v>
      </c>
      <c r="N247" s="41">
        <v>0</v>
      </c>
      <c r="O247" s="41">
        <v>0</v>
      </c>
      <c r="P247" s="41">
        <v>8.0348924400000001</v>
      </c>
      <c r="Q247" s="41">
        <v>1.60288432</v>
      </c>
      <c r="R247" s="42">
        <f t="shared" si="218"/>
        <v>1.4493116400000012</v>
      </c>
      <c r="S247" s="40">
        <f t="shared" si="219"/>
        <v>-1.4493116400000012</v>
      </c>
      <c r="T247" s="43">
        <f t="shared" si="191"/>
        <v>-0.13072067144337021</v>
      </c>
      <c r="U247" s="40">
        <f t="shared" si="220"/>
        <v>0</v>
      </c>
      <c r="V247" s="43">
        <v>0</v>
      </c>
      <c r="W247" s="40">
        <f t="shared" si="221"/>
        <v>0</v>
      </c>
      <c r="X247" s="43">
        <v>0</v>
      </c>
      <c r="Y247" s="40">
        <f t="shared" si="222"/>
        <v>-1.2710145600000011</v>
      </c>
      <c r="Z247" s="43">
        <f t="shared" si="192"/>
        <v>-0.13658148098836587</v>
      </c>
      <c r="AA247" s="40">
        <f t="shared" si="223"/>
        <v>-0.17829707999999944</v>
      </c>
      <c r="AB247" s="43">
        <f t="shared" si="193"/>
        <v>-0.1001004614128575</v>
      </c>
      <c r="AC247" s="33" t="s">
        <v>34</v>
      </c>
    </row>
    <row r="248" spans="1:29" ht="47.25" outlineLevel="1" x14ac:dyDescent="0.25">
      <c r="A248" s="26" t="s">
        <v>471</v>
      </c>
      <c r="B248" s="34" t="s">
        <v>242</v>
      </c>
      <c r="C248" s="28" t="s">
        <v>33</v>
      </c>
      <c r="D248" s="28">
        <f>D249</f>
        <v>123.61597662000001</v>
      </c>
      <c r="E248" s="29" t="s">
        <v>34</v>
      </c>
      <c r="F248" s="30">
        <f t="shared" ref="F248" si="224">F249</f>
        <v>119.59039978000001</v>
      </c>
      <c r="G248" s="28">
        <f>G249</f>
        <v>4.0255768399999994</v>
      </c>
      <c r="H248" s="31">
        <f t="shared" ref="H248:AA248" si="225">H249</f>
        <v>4.0255768399999994</v>
      </c>
      <c r="I248" s="31">
        <f t="shared" si="225"/>
        <v>0</v>
      </c>
      <c r="J248" s="31">
        <f t="shared" si="225"/>
        <v>0</v>
      </c>
      <c r="K248" s="31">
        <f t="shared" si="225"/>
        <v>3.4641687600000002</v>
      </c>
      <c r="L248" s="31">
        <f t="shared" si="225"/>
        <v>0.5614080799999992</v>
      </c>
      <c r="M248" s="31">
        <f t="shared" si="225"/>
        <v>4.6522595600000001</v>
      </c>
      <c r="N248" s="31">
        <f t="shared" si="225"/>
        <v>0</v>
      </c>
      <c r="O248" s="31">
        <f t="shared" si="225"/>
        <v>0</v>
      </c>
      <c r="P248" s="31">
        <f t="shared" si="225"/>
        <v>4.0908514800000004</v>
      </c>
      <c r="Q248" s="31">
        <f t="shared" si="225"/>
        <v>0.56140807999999998</v>
      </c>
      <c r="R248" s="31">
        <f t="shared" si="225"/>
        <v>-0.62668272000000069</v>
      </c>
      <c r="S248" s="31">
        <f t="shared" si="225"/>
        <v>0.62668272000000069</v>
      </c>
      <c r="T248" s="32">
        <f t="shared" si="191"/>
        <v>0.15567525969768864</v>
      </c>
      <c r="U248" s="31">
        <f t="shared" si="225"/>
        <v>0</v>
      </c>
      <c r="V248" s="32">
        <v>0</v>
      </c>
      <c r="W248" s="31">
        <f t="shared" si="225"/>
        <v>0</v>
      </c>
      <c r="X248" s="32">
        <v>0</v>
      </c>
      <c r="Y248" s="31">
        <f t="shared" si="225"/>
        <v>0.62668272000000025</v>
      </c>
      <c r="Z248" s="32">
        <f t="shared" si="192"/>
        <v>0.18090421206846755</v>
      </c>
      <c r="AA248" s="31">
        <f t="shared" si="225"/>
        <v>0</v>
      </c>
      <c r="AB248" s="32">
        <f t="shared" si="193"/>
        <v>0</v>
      </c>
      <c r="AC248" s="33" t="s">
        <v>34</v>
      </c>
    </row>
    <row r="249" spans="1:29" outlineLevel="1" x14ac:dyDescent="0.25">
      <c r="A249" s="26" t="s">
        <v>472</v>
      </c>
      <c r="B249" s="34" t="s">
        <v>473</v>
      </c>
      <c r="C249" s="28" t="s">
        <v>33</v>
      </c>
      <c r="D249" s="66">
        <f>D250+D251</f>
        <v>123.61597662000001</v>
      </c>
      <c r="E249" s="29" t="s">
        <v>34</v>
      </c>
      <c r="F249" s="30">
        <f t="shared" ref="F249" si="226">F250+F251</f>
        <v>119.59039978000001</v>
      </c>
      <c r="G249" s="45">
        <f>G250+G251</f>
        <v>4.0255768399999994</v>
      </c>
      <c r="H249" s="31">
        <f t="shared" ref="H249:AA249" si="227">H250+H251</f>
        <v>4.0255768399999994</v>
      </c>
      <c r="I249" s="31">
        <f t="shared" si="227"/>
        <v>0</v>
      </c>
      <c r="J249" s="31">
        <f t="shared" si="227"/>
        <v>0</v>
      </c>
      <c r="K249" s="31">
        <f t="shared" si="227"/>
        <v>3.4641687600000002</v>
      </c>
      <c r="L249" s="31">
        <f t="shared" si="227"/>
        <v>0.5614080799999992</v>
      </c>
      <c r="M249" s="31">
        <f t="shared" si="227"/>
        <v>4.6522595600000001</v>
      </c>
      <c r="N249" s="31">
        <f t="shared" si="227"/>
        <v>0</v>
      </c>
      <c r="O249" s="31">
        <f t="shared" si="227"/>
        <v>0</v>
      </c>
      <c r="P249" s="31">
        <f t="shared" si="227"/>
        <v>4.0908514800000004</v>
      </c>
      <c r="Q249" s="31">
        <f t="shared" si="227"/>
        <v>0.56140807999999998</v>
      </c>
      <c r="R249" s="31">
        <f t="shared" si="227"/>
        <v>-0.62668272000000069</v>
      </c>
      <c r="S249" s="31">
        <f t="shared" si="227"/>
        <v>0.62668272000000069</v>
      </c>
      <c r="T249" s="32">
        <f t="shared" si="191"/>
        <v>0.15567525969768864</v>
      </c>
      <c r="U249" s="31">
        <f t="shared" si="227"/>
        <v>0</v>
      </c>
      <c r="V249" s="32">
        <v>0</v>
      </c>
      <c r="W249" s="31">
        <f t="shared" si="227"/>
        <v>0</v>
      </c>
      <c r="X249" s="32">
        <v>0</v>
      </c>
      <c r="Y249" s="31">
        <f t="shared" si="227"/>
        <v>0.62668272000000025</v>
      </c>
      <c r="Z249" s="32">
        <f t="shared" si="192"/>
        <v>0.18090421206846755</v>
      </c>
      <c r="AA249" s="31">
        <f t="shared" si="227"/>
        <v>0</v>
      </c>
      <c r="AB249" s="32">
        <f t="shared" si="193"/>
        <v>0</v>
      </c>
      <c r="AC249" s="33" t="s">
        <v>34</v>
      </c>
    </row>
    <row r="250" spans="1:29" ht="47.25" outlineLevel="1" x14ac:dyDescent="0.25">
      <c r="A250" s="26" t="s">
        <v>474</v>
      </c>
      <c r="B250" s="34" t="s">
        <v>246</v>
      </c>
      <c r="C250" s="28" t="s">
        <v>33</v>
      </c>
      <c r="D250" s="28">
        <v>0</v>
      </c>
      <c r="E250" s="29" t="s">
        <v>34</v>
      </c>
      <c r="F250" s="30">
        <v>0</v>
      </c>
      <c r="G250" s="28">
        <v>0</v>
      </c>
      <c r="H250" s="31">
        <v>0</v>
      </c>
      <c r="I250" s="31">
        <v>0</v>
      </c>
      <c r="J250" s="31">
        <v>0</v>
      </c>
      <c r="K250" s="31">
        <v>0</v>
      </c>
      <c r="L250" s="31">
        <v>0</v>
      </c>
      <c r="M250" s="31">
        <v>0</v>
      </c>
      <c r="N250" s="31">
        <v>0</v>
      </c>
      <c r="O250" s="31">
        <v>0</v>
      </c>
      <c r="P250" s="31">
        <v>0</v>
      </c>
      <c r="Q250" s="31">
        <v>0</v>
      </c>
      <c r="R250" s="31">
        <v>0</v>
      </c>
      <c r="S250" s="31">
        <v>0</v>
      </c>
      <c r="T250" s="32">
        <v>0</v>
      </c>
      <c r="U250" s="31">
        <v>0</v>
      </c>
      <c r="V250" s="32">
        <v>0</v>
      </c>
      <c r="W250" s="31">
        <v>0</v>
      </c>
      <c r="X250" s="32">
        <v>0</v>
      </c>
      <c r="Y250" s="31">
        <v>0</v>
      </c>
      <c r="Z250" s="32">
        <v>0</v>
      </c>
      <c r="AA250" s="31">
        <v>0</v>
      </c>
      <c r="AB250" s="32">
        <v>0</v>
      </c>
      <c r="AC250" s="64" t="s">
        <v>34</v>
      </c>
    </row>
    <row r="251" spans="1:29" ht="47.25" outlineLevel="1" x14ac:dyDescent="0.25">
      <c r="A251" s="26" t="s">
        <v>475</v>
      </c>
      <c r="B251" s="34" t="s">
        <v>248</v>
      </c>
      <c r="C251" s="28" t="s">
        <v>33</v>
      </c>
      <c r="D251" s="28">
        <f>SUM(D252:D252)</f>
        <v>123.61597662000001</v>
      </c>
      <c r="E251" s="29" t="s">
        <v>34</v>
      </c>
      <c r="F251" s="30">
        <f t="shared" ref="F251" si="228">SUM(F252:F252)</f>
        <v>119.59039978000001</v>
      </c>
      <c r="G251" s="28">
        <f>SUM(G252:G252)</f>
        <v>4.0255768399999994</v>
      </c>
      <c r="H251" s="31">
        <f t="shared" ref="H251:AA251" si="229">SUM(H252:H252)</f>
        <v>4.0255768399999994</v>
      </c>
      <c r="I251" s="31">
        <f t="shared" si="229"/>
        <v>0</v>
      </c>
      <c r="J251" s="31">
        <f t="shared" si="229"/>
        <v>0</v>
      </c>
      <c r="K251" s="31">
        <f t="shared" si="229"/>
        <v>3.4641687600000002</v>
      </c>
      <c r="L251" s="31">
        <f t="shared" si="229"/>
        <v>0.5614080799999992</v>
      </c>
      <c r="M251" s="31">
        <f t="shared" si="229"/>
        <v>4.6522595600000001</v>
      </c>
      <c r="N251" s="31">
        <f t="shared" si="229"/>
        <v>0</v>
      </c>
      <c r="O251" s="31">
        <f t="shared" si="229"/>
        <v>0</v>
      </c>
      <c r="P251" s="31">
        <f t="shared" si="229"/>
        <v>4.0908514800000004</v>
      </c>
      <c r="Q251" s="31">
        <f t="shared" si="229"/>
        <v>0.56140807999999998</v>
      </c>
      <c r="R251" s="31">
        <f t="shared" si="229"/>
        <v>-0.62668272000000069</v>
      </c>
      <c r="S251" s="31">
        <f t="shared" si="229"/>
        <v>0.62668272000000069</v>
      </c>
      <c r="T251" s="32">
        <f t="shared" si="191"/>
        <v>0.15567525969768864</v>
      </c>
      <c r="U251" s="31">
        <f t="shared" si="229"/>
        <v>0</v>
      </c>
      <c r="V251" s="32">
        <v>0</v>
      </c>
      <c r="W251" s="31">
        <f t="shared" si="229"/>
        <v>0</v>
      </c>
      <c r="X251" s="32">
        <v>0</v>
      </c>
      <c r="Y251" s="31">
        <f t="shared" si="229"/>
        <v>0.62668272000000025</v>
      </c>
      <c r="Z251" s="32">
        <f t="shared" si="192"/>
        <v>0.18090421206846755</v>
      </c>
      <c r="AA251" s="31">
        <f t="shared" si="229"/>
        <v>0</v>
      </c>
      <c r="AB251" s="32">
        <f t="shared" si="193"/>
        <v>0</v>
      </c>
      <c r="AC251" s="50" t="s">
        <v>34</v>
      </c>
    </row>
    <row r="252" spans="1:29" ht="110.25" outlineLevel="1" x14ac:dyDescent="0.25">
      <c r="A252" s="35" t="s">
        <v>475</v>
      </c>
      <c r="B252" s="49" t="s">
        <v>476</v>
      </c>
      <c r="C252" s="38" t="s">
        <v>477</v>
      </c>
      <c r="D252" s="38">
        <v>123.61597662000001</v>
      </c>
      <c r="E252" s="37" t="s">
        <v>34</v>
      </c>
      <c r="F252" s="39">
        <v>119.59039978000001</v>
      </c>
      <c r="G252" s="40">
        <f>D252-F252</f>
        <v>4.0255768399999994</v>
      </c>
      <c r="H252" s="41">
        <v>4.0255768399999994</v>
      </c>
      <c r="I252" s="41">
        <v>0</v>
      </c>
      <c r="J252" s="41">
        <v>0</v>
      </c>
      <c r="K252" s="41">
        <v>3.4641687600000002</v>
      </c>
      <c r="L252" s="41">
        <v>0.5614080799999992</v>
      </c>
      <c r="M252" s="41">
        <f>N252+O252+P252+Q252</f>
        <v>4.6522595600000001</v>
      </c>
      <c r="N252" s="41">
        <v>0</v>
      </c>
      <c r="O252" s="41">
        <v>0</v>
      </c>
      <c r="P252" s="41">
        <v>4.0908514800000004</v>
      </c>
      <c r="Q252" s="41">
        <v>0.56140807999999998</v>
      </c>
      <c r="R252" s="42">
        <f>G252-M252</f>
        <v>-0.62668272000000069</v>
      </c>
      <c r="S252" s="40">
        <f>M252-H252</f>
        <v>0.62668272000000069</v>
      </c>
      <c r="T252" s="43">
        <f>S252/H252</f>
        <v>0.15567525969768864</v>
      </c>
      <c r="U252" s="40">
        <f>N252-I252</f>
        <v>0</v>
      </c>
      <c r="V252" s="43">
        <v>0</v>
      </c>
      <c r="W252" s="40">
        <f>O252-J252</f>
        <v>0</v>
      </c>
      <c r="X252" s="43">
        <v>0</v>
      </c>
      <c r="Y252" s="40">
        <f>P252-K252</f>
        <v>0.62668272000000025</v>
      </c>
      <c r="Z252" s="43">
        <f>Y252/K252</f>
        <v>0.18090421206846755</v>
      </c>
      <c r="AA252" s="40">
        <f>Q252-L252</f>
        <v>0</v>
      </c>
      <c r="AB252" s="43">
        <f>AA252/L252</f>
        <v>0</v>
      </c>
      <c r="AC252" s="33" t="s">
        <v>478</v>
      </c>
    </row>
    <row r="253" spans="1:29" outlineLevel="1" x14ac:dyDescent="0.25">
      <c r="A253" s="26" t="s">
        <v>479</v>
      </c>
      <c r="B253" s="34" t="s">
        <v>252</v>
      </c>
      <c r="C253" s="28" t="s">
        <v>33</v>
      </c>
      <c r="D253" s="66">
        <v>0</v>
      </c>
      <c r="E253" s="29" t="s">
        <v>34</v>
      </c>
      <c r="F253" s="30">
        <v>0</v>
      </c>
      <c r="G253" s="28">
        <v>0</v>
      </c>
      <c r="H253" s="31">
        <v>0</v>
      </c>
      <c r="I253" s="31">
        <v>0</v>
      </c>
      <c r="J253" s="31">
        <v>0</v>
      </c>
      <c r="K253" s="31">
        <v>0</v>
      </c>
      <c r="L253" s="31">
        <v>0</v>
      </c>
      <c r="M253" s="31">
        <v>0</v>
      </c>
      <c r="N253" s="31">
        <v>0</v>
      </c>
      <c r="O253" s="31">
        <v>0</v>
      </c>
      <c r="P253" s="31">
        <v>0</v>
      </c>
      <c r="Q253" s="31">
        <v>0</v>
      </c>
      <c r="R253" s="31">
        <v>0</v>
      </c>
      <c r="S253" s="31">
        <v>0</v>
      </c>
      <c r="T253" s="32">
        <v>0</v>
      </c>
      <c r="U253" s="31">
        <v>0</v>
      </c>
      <c r="V253" s="32">
        <v>0</v>
      </c>
      <c r="W253" s="31">
        <v>0</v>
      </c>
      <c r="X253" s="32">
        <v>0</v>
      </c>
      <c r="Y253" s="31">
        <v>0</v>
      </c>
      <c r="Z253" s="32">
        <v>0</v>
      </c>
      <c r="AA253" s="31">
        <v>0</v>
      </c>
      <c r="AB253" s="32">
        <v>0</v>
      </c>
      <c r="AC253" s="33" t="s">
        <v>34</v>
      </c>
    </row>
    <row r="254" spans="1:29" ht="47.25" outlineLevel="1" x14ac:dyDescent="0.25">
      <c r="A254" s="26" t="s">
        <v>480</v>
      </c>
      <c r="B254" s="34" t="s">
        <v>246</v>
      </c>
      <c r="C254" s="28" t="s">
        <v>33</v>
      </c>
      <c r="D254" s="66">
        <v>0</v>
      </c>
      <c r="E254" s="29" t="s">
        <v>34</v>
      </c>
      <c r="F254" s="30">
        <v>0</v>
      </c>
      <c r="G254" s="28">
        <v>0</v>
      </c>
      <c r="H254" s="31">
        <v>0</v>
      </c>
      <c r="I254" s="31">
        <v>0</v>
      </c>
      <c r="J254" s="31">
        <v>0</v>
      </c>
      <c r="K254" s="31">
        <v>0</v>
      </c>
      <c r="L254" s="31">
        <v>0</v>
      </c>
      <c r="M254" s="31">
        <v>0</v>
      </c>
      <c r="N254" s="31">
        <v>0</v>
      </c>
      <c r="O254" s="31">
        <v>0</v>
      </c>
      <c r="P254" s="31">
        <v>0</v>
      </c>
      <c r="Q254" s="31">
        <v>0</v>
      </c>
      <c r="R254" s="31">
        <v>0</v>
      </c>
      <c r="S254" s="31">
        <v>0</v>
      </c>
      <c r="T254" s="32">
        <v>0</v>
      </c>
      <c r="U254" s="31">
        <v>0</v>
      </c>
      <c r="V254" s="32">
        <v>0</v>
      </c>
      <c r="W254" s="31">
        <v>0</v>
      </c>
      <c r="X254" s="32">
        <v>0</v>
      </c>
      <c r="Y254" s="31">
        <v>0</v>
      </c>
      <c r="Z254" s="32">
        <v>0</v>
      </c>
      <c r="AA254" s="31">
        <v>0</v>
      </c>
      <c r="AB254" s="32">
        <v>0</v>
      </c>
      <c r="AC254" s="33" t="s">
        <v>34</v>
      </c>
    </row>
    <row r="255" spans="1:29" ht="47.25" outlineLevel="1" x14ac:dyDescent="0.25">
      <c r="A255" s="26" t="s">
        <v>481</v>
      </c>
      <c r="B255" s="34" t="s">
        <v>248</v>
      </c>
      <c r="C255" s="28" t="s">
        <v>33</v>
      </c>
      <c r="D255" s="66">
        <v>0</v>
      </c>
      <c r="E255" s="29" t="s">
        <v>34</v>
      </c>
      <c r="F255" s="30">
        <v>0</v>
      </c>
      <c r="G255" s="28">
        <v>0</v>
      </c>
      <c r="H255" s="31">
        <v>0</v>
      </c>
      <c r="I255" s="31">
        <v>0</v>
      </c>
      <c r="J255" s="31">
        <v>0</v>
      </c>
      <c r="K255" s="31">
        <v>0</v>
      </c>
      <c r="L255" s="31">
        <v>0</v>
      </c>
      <c r="M255" s="31">
        <v>0</v>
      </c>
      <c r="N255" s="31">
        <v>0</v>
      </c>
      <c r="O255" s="31">
        <v>0</v>
      </c>
      <c r="P255" s="31">
        <v>0</v>
      </c>
      <c r="Q255" s="31">
        <v>0</v>
      </c>
      <c r="R255" s="31">
        <v>0</v>
      </c>
      <c r="S255" s="31">
        <v>0</v>
      </c>
      <c r="T255" s="32">
        <v>0</v>
      </c>
      <c r="U255" s="31">
        <v>0</v>
      </c>
      <c r="V255" s="32">
        <v>0</v>
      </c>
      <c r="W255" s="31">
        <v>0</v>
      </c>
      <c r="X255" s="32">
        <v>0</v>
      </c>
      <c r="Y255" s="31">
        <v>0</v>
      </c>
      <c r="Z255" s="32">
        <v>0</v>
      </c>
      <c r="AA255" s="31">
        <v>0</v>
      </c>
      <c r="AB255" s="32">
        <v>0</v>
      </c>
      <c r="AC255" s="33" t="s">
        <v>34</v>
      </c>
    </row>
    <row r="256" spans="1:29" outlineLevel="1" x14ac:dyDescent="0.25">
      <c r="A256" s="26" t="s">
        <v>482</v>
      </c>
      <c r="B256" s="34" t="s">
        <v>256</v>
      </c>
      <c r="C256" s="28" t="s">
        <v>33</v>
      </c>
      <c r="D256" s="66">
        <f>D257+D258+D259+D260</f>
        <v>6874.9361586303994</v>
      </c>
      <c r="E256" s="29" t="s">
        <v>34</v>
      </c>
      <c r="F256" s="30">
        <f t="shared" ref="F256" si="230">F257+F258+F259+F260</f>
        <v>170.73721119000001</v>
      </c>
      <c r="G256" s="28">
        <f>G257+G258+G259+G260</f>
        <v>6704.198947440399</v>
      </c>
      <c r="H256" s="31">
        <f t="shared" ref="H256:AA256" si="231">H257+H258+H259+H260</f>
        <v>7.9000000000000001E-2</v>
      </c>
      <c r="I256" s="31">
        <f t="shared" si="231"/>
        <v>0</v>
      </c>
      <c r="J256" s="31">
        <f t="shared" si="231"/>
        <v>0</v>
      </c>
      <c r="K256" s="31">
        <f t="shared" si="231"/>
        <v>7.9000000000000001E-2</v>
      </c>
      <c r="L256" s="31">
        <f t="shared" si="231"/>
        <v>0</v>
      </c>
      <c r="M256" s="31">
        <f t="shared" si="231"/>
        <v>7.1001980000000006E-2</v>
      </c>
      <c r="N256" s="31">
        <f t="shared" si="231"/>
        <v>0</v>
      </c>
      <c r="O256" s="31">
        <f t="shared" si="231"/>
        <v>0</v>
      </c>
      <c r="P256" s="31">
        <f t="shared" si="231"/>
        <v>7.1001980000000006E-2</v>
      </c>
      <c r="Q256" s="31">
        <f t="shared" si="231"/>
        <v>0</v>
      </c>
      <c r="R256" s="31">
        <f t="shared" si="231"/>
        <v>6704.1279454603991</v>
      </c>
      <c r="S256" s="31">
        <f t="shared" si="231"/>
        <v>-7.9980199999999946E-3</v>
      </c>
      <c r="T256" s="32">
        <f t="shared" ref="T256:T260" si="232">S256/H256</f>
        <v>-0.10124075949367081</v>
      </c>
      <c r="U256" s="31">
        <f t="shared" si="231"/>
        <v>0</v>
      </c>
      <c r="V256" s="32">
        <v>0</v>
      </c>
      <c r="W256" s="31">
        <f t="shared" si="231"/>
        <v>0</v>
      </c>
      <c r="X256" s="32">
        <v>0</v>
      </c>
      <c r="Y256" s="31">
        <f t="shared" si="231"/>
        <v>-7.9980199999999946E-3</v>
      </c>
      <c r="Z256" s="32">
        <f t="shared" ref="Z256:Z260" si="233">Y256/K256</f>
        <v>-0.10124075949367081</v>
      </c>
      <c r="AA256" s="31">
        <f t="shared" si="231"/>
        <v>0</v>
      </c>
      <c r="AB256" s="32" t="e">
        <f t="shared" ref="AB256:AB260" si="234">AA256/L256</f>
        <v>#DIV/0!</v>
      </c>
      <c r="AC256" s="33" t="s">
        <v>34</v>
      </c>
    </row>
    <row r="257" spans="1:29" ht="31.5" outlineLevel="1" x14ac:dyDescent="0.25">
      <c r="A257" s="26" t="s">
        <v>483</v>
      </c>
      <c r="B257" s="34" t="s">
        <v>258</v>
      </c>
      <c r="C257" s="28" t="s">
        <v>33</v>
      </c>
      <c r="D257" s="66">
        <v>0</v>
      </c>
      <c r="E257" s="29" t="s">
        <v>34</v>
      </c>
      <c r="F257" s="30">
        <v>0</v>
      </c>
      <c r="G257" s="28">
        <v>0</v>
      </c>
      <c r="H257" s="31">
        <v>0</v>
      </c>
      <c r="I257" s="31">
        <v>0</v>
      </c>
      <c r="J257" s="31">
        <v>0</v>
      </c>
      <c r="K257" s="31">
        <v>0</v>
      </c>
      <c r="L257" s="31">
        <v>0</v>
      </c>
      <c r="M257" s="31">
        <v>0</v>
      </c>
      <c r="N257" s="31">
        <v>0</v>
      </c>
      <c r="O257" s="31">
        <v>0</v>
      </c>
      <c r="P257" s="31">
        <v>0</v>
      </c>
      <c r="Q257" s="31">
        <v>0</v>
      </c>
      <c r="R257" s="31">
        <v>0</v>
      </c>
      <c r="S257" s="31">
        <v>0</v>
      </c>
      <c r="T257" s="32">
        <v>0</v>
      </c>
      <c r="U257" s="31">
        <v>0</v>
      </c>
      <c r="V257" s="32">
        <v>0</v>
      </c>
      <c r="W257" s="31">
        <v>0</v>
      </c>
      <c r="X257" s="32">
        <v>0</v>
      </c>
      <c r="Y257" s="31">
        <v>0</v>
      </c>
      <c r="Z257" s="32">
        <v>0</v>
      </c>
      <c r="AA257" s="31">
        <v>0</v>
      </c>
      <c r="AB257" s="32">
        <v>0</v>
      </c>
      <c r="AC257" s="33" t="s">
        <v>34</v>
      </c>
    </row>
    <row r="258" spans="1:29" ht="31.5" outlineLevel="1" x14ac:dyDescent="0.25">
      <c r="A258" s="26" t="s">
        <v>484</v>
      </c>
      <c r="B258" s="34" t="s">
        <v>260</v>
      </c>
      <c r="C258" s="28" t="s">
        <v>33</v>
      </c>
      <c r="D258" s="66">
        <v>0</v>
      </c>
      <c r="E258" s="29" t="s">
        <v>34</v>
      </c>
      <c r="F258" s="30">
        <v>0</v>
      </c>
      <c r="G258" s="28">
        <v>0</v>
      </c>
      <c r="H258" s="31">
        <v>0</v>
      </c>
      <c r="I258" s="31">
        <v>0</v>
      </c>
      <c r="J258" s="31">
        <v>0</v>
      </c>
      <c r="K258" s="31">
        <v>0</v>
      </c>
      <c r="L258" s="31">
        <v>0</v>
      </c>
      <c r="M258" s="31">
        <v>0</v>
      </c>
      <c r="N258" s="31">
        <v>0</v>
      </c>
      <c r="O258" s="31">
        <v>0</v>
      </c>
      <c r="P258" s="31">
        <v>0</v>
      </c>
      <c r="Q258" s="31">
        <v>0</v>
      </c>
      <c r="R258" s="31">
        <v>0</v>
      </c>
      <c r="S258" s="31">
        <v>0</v>
      </c>
      <c r="T258" s="32">
        <v>0</v>
      </c>
      <c r="U258" s="31">
        <v>0</v>
      </c>
      <c r="V258" s="32">
        <v>0</v>
      </c>
      <c r="W258" s="31">
        <v>0</v>
      </c>
      <c r="X258" s="32">
        <v>0</v>
      </c>
      <c r="Y258" s="31">
        <v>0</v>
      </c>
      <c r="Z258" s="32">
        <v>0</v>
      </c>
      <c r="AA258" s="31">
        <v>0</v>
      </c>
      <c r="AB258" s="32">
        <v>0</v>
      </c>
      <c r="AC258" s="33" t="s">
        <v>34</v>
      </c>
    </row>
    <row r="259" spans="1:29" ht="31.5" outlineLevel="1" x14ac:dyDescent="0.25">
      <c r="A259" s="26" t="s">
        <v>485</v>
      </c>
      <c r="B259" s="34" t="s">
        <v>264</v>
      </c>
      <c r="C259" s="28" t="s">
        <v>33</v>
      </c>
      <c r="D259" s="51">
        <v>0</v>
      </c>
      <c r="E259" s="29" t="s">
        <v>34</v>
      </c>
      <c r="F259" s="30">
        <v>0</v>
      </c>
      <c r="G259" s="51">
        <v>0</v>
      </c>
      <c r="H259" s="31">
        <v>0</v>
      </c>
      <c r="I259" s="31">
        <v>0</v>
      </c>
      <c r="J259" s="31">
        <v>0</v>
      </c>
      <c r="K259" s="31">
        <v>0</v>
      </c>
      <c r="L259" s="31">
        <v>0</v>
      </c>
      <c r="M259" s="31">
        <v>0</v>
      </c>
      <c r="N259" s="31">
        <v>0</v>
      </c>
      <c r="O259" s="31">
        <v>0</v>
      </c>
      <c r="P259" s="31">
        <v>0</v>
      </c>
      <c r="Q259" s="31">
        <v>0</v>
      </c>
      <c r="R259" s="31">
        <v>0</v>
      </c>
      <c r="S259" s="31">
        <v>0</v>
      </c>
      <c r="T259" s="32">
        <v>0</v>
      </c>
      <c r="U259" s="31">
        <v>0</v>
      </c>
      <c r="V259" s="32">
        <v>0</v>
      </c>
      <c r="W259" s="31">
        <v>0</v>
      </c>
      <c r="X259" s="32">
        <v>0</v>
      </c>
      <c r="Y259" s="31">
        <v>0</v>
      </c>
      <c r="Z259" s="32">
        <v>0</v>
      </c>
      <c r="AA259" s="31">
        <v>0</v>
      </c>
      <c r="AB259" s="32">
        <v>0</v>
      </c>
      <c r="AC259" s="50" t="s">
        <v>34</v>
      </c>
    </row>
    <row r="260" spans="1:29" outlineLevel="1" x14ac:dyDescent="0.25">
      <c r="A260" s="26" t="s">
        <v>486</v>
      </c>
      <c r="B260" s="34" t="s">
        <v>270</v>
      </c>
      <c r="C260" s="28" t="s">
        <v>33</v>
      </c>
      <c r="D260" s="66">
        <f>SUM(D261)</f>
        <v>6874.9361586303994</v>
      </c>
      <c r="E260" s="29" t="s">
        <v>34</v>
      </c>
      <c r="F260" s="30">
        <f t="shared" ref="F260" si="235">SUM(F261)</f>
        <v>170.73721119000001</v>
      </c>
      <c r="G260" s="28">
        <f>SUM(G261)</f>
        <v>6704.198947440399</v>
      </c>
      <c r="H260" s="31">
        <f t="shared" ref="H260:AA260" si="236">SUM(H261)</f>
        <v>7.9000000000000001E-2</v>
      </c>
      <c r="I260" s="31">
        <f t="shared" si="236"/>
        <v>0</v>
      </c>
      <c r="J260" s="31">
        <f t="shared" si="236"/>
        <v>0</v>
      </c>
      <c r="K260" s="31">
        <f t="shared" si="236"/>
        <v>7.9000000000000001E-2</v>
      </c>
      <c r="L260" s="31">
        <f t="shared" si="236"/>
        <v>0</v>
      </c>
      <c r="M260" s="31">
        <f t="shared" si="236"/>
        <v>7.1001980000000006E-2</v>
      </c>
      <c r="N260" s="31">
        <f t="shared" si="236"/>
        <v>0</v>
      </c>
      <c r="O260" s="31">
        <f t="shared" si="236"/>
        <v>0</v>
      </c>
      <c r="P260" s="31">
        <f t="shared" si="236"/>
        <v>7.1001980000000006E-2</v>
      </c>
      <c r="Q260" s="31">
        <f t="shared" si="236"/>
        <v>0</v>
      </c>
      <c r="R260" s="31">
        <f t="shared" si="236"/>
        <v>6704.1279454603991</v>
      </c>
      <c r="S260" s="31">
        <f t="shared" si="236"/>
        <v>-7.9980199999999946E-3</v>
      </c>
      <c r="T260" s="32">
        <f t="shared" si="232"/>
        <v>-0.10124075949367081</v>
      </c>
      <c r="U260" s="31">
        <f t="shared" si="236"/>
        <v>0</v>
      </c>
      <c r="V260" s="32">
        <v>0</v>
      </c>
      <c r="W260" s="31">
        <f t="shared" si="236"/>
        <v>0</v>
      </c>
      <c r="X260" s="32">
        <v>0</v>
      </c>
      <c r="Y260" s="31">
        <f t="shared" si="236"/>
        <v>-7.9980199999999946E-3</v>
      </c>
      <c r="Z260" s="32">
        <f t="shared" si="233"/>
        <v>-0.10124075949367081</v>
      </c>
      <c r="AA260" s="31">
        <f t="shared" si="236"/>
        <v>0</v>
      </c>
      <c r="AB260" s="32" t="e">
        <f t="shared" si="234"/>
        <v>#DIV/0!</v>
      </c>
      <c r="AC260" s="33" t="s">
        <v>34</v>
      </c>
    </row>
    <row r="261" spans="1:29" ht="31.5" outlineLevel="1" x14ac:dyDescent="0.25">
      <c r="A261" s="35" t="s">
        <v>486</v>
      </c>
      <c r="B261" s="49" t="s">
        <v>487</v>
      </c>
      <c r="C261" s="38" t="s">
        <v>488</v>
      </c>
      <c r="D261" s="38">
        <v>6874.9361586303994</v>
      </c>
      <c r="E261" s="37" t="s">
        <v>34</v>
      </c>
      <c r="F261" s="39">
        <v>170.73721119000001</v>
      </c>
      <c r="G261" s="40">
        <f>D261-F261</f>
        <v>6704.198947440399</v>
      </c>
      <c r="H261" s="41">
        <v>7.9000000000000001E-2</v>
      </c>
      <c r="I261" s="41">
        <v>0</v>
      </c>
      <c r="J261" s="41">
        <v>0</v>
      </c>
      <c r="K261" s="41">
        <v>7.9000000000000001E-2</v>
      </c>
      <c r="L261" s="41">
        <v>0</v>
      </c>
      <c r="M261" s="41">
        <f>N261+O261+P261+Q261</f>
        <v>7.1001980000000006E-2</v>
      </c>
      <c r="N261" s="41">
        <v>0</v>
      </c>
      <c r="O261" s="41">
        <v>0</v>
      </c>
      <c r="P261" s="41">
        <v>7.1001980000000006E-2</v>
      </c>
      <c r="Q261" s="41">
        <v>0</v>
      </c>
      <c r="R261" s="42">
        <f>G261-M261</f>
        <v>6704.1279454603991</v>
      </c>
      <c r="S261" s="40">
        <f>M261-H261</f>
        <v>-7.9980199999999946E-3</v>
      </c>
      <c r="T261" s="43">
        <f>S261/H261</f>
        <v>-0.10124075949367081</v>
      </c>
      <c r="U261" s="40">
        <f>N261-I261</f>
        <v>0</v>
      </c>
      <c r="V261" s="43">
        <v>0</v>
      </c>
      <c r="W261" s="40">
        <f>O261-J261</f>
        <v>0</v>
      </c>
      <c r="X261" s="43">
        <v>0</v>
      </c>
      <c r="Y261" s="40">
        <f>P261-K261</f>
        <v>-7.9980199999999946E-3</v>
      </c>
      <c r="Z261" s="43">
        <f>Y261/K261</f>
        <v>-0.10124075949367081</v>
      </c>
      <c r="AA261" s="40">
        <f>Q261-L261</f>
        <v>0</v>
      </c>
      <c r="AB261" s="43" t="e">
        <f>AA261/L261</f>
        <v>#DIV/0!</v>
      </c>
      <c r="AC261" s="33" t="s">
        <v>34</v>
      </c>
    </row>
    <row r="262" spans="1:29" ht="47.25" outlineLevel="1" x14ac:dyDescent="0.25">
      <c r="A262" s="26" t="s">
        <v>489</v>
      </c>
      <c r="B262" s="34" t="s">
        <v>286</v>
      </c>
      <c r="C262" s="28" t="s">
        <v>33</v>
      </c>
      <c r="D262" s="66">
        <v>0</v>
      </c>
      <c r="E262" s="29" t="s">
        <v>34</v>
      </c>
      <c r="F262" s="30">
        <v>0</v>
      </c>
      <c r="G262" s="28">
        <v>0</v>
      </c>
      <c r="H262" s="31">
        <v>0</v>
      </c>
      <c r="I262" s="31">
        <v>0</v>
      </c>
      <c r="J262" s="31">
        <v>0</v>
      </c>
      <c r="K262" s="31">
        <v>0</v>
      </c>
      <c r="L262" s="31">
        <v>0</v>
      </c>
      <c r="M262" s="31">
        <v>0</v>
      </c>
      <c r="N262" s="31">
        <v>0</v>
      </c>
      <c r="O262" s="31">
        <v>0</v>
      </c>
      <c r="P262" s="31">
        <v>0</v>
      </c>
      <c r="Q262" s="31">
        <v>0</v>
      </c>
      <c r="R262" s="31">
        <v>0</v>
      </c>
      <c r="S262" s="31">
        <v>0</v>
      </c>
      <c r="T262" s="32">
        <v>0</v>
      </c>
      <c r="U262" s="31">
        <v>0</v>
      </c>
      <c r="V262" s="32">
        <v>0</v>
      </c>
      <c r="W262" s="31">
        <v>0</v>
      </c>
      <c r="X262" s="32">
        <v>0</v>
      </c>
      <c r="Y262" s="31">
        <v>0</v>
      </c>
      <c r="Z262" s="32">
        <v>0</v>
      </c>
      <c r="AA262" s="31">
        <v>0</v>
      </c>
      <c r="AB262" s="32">
        <v>0</v>
      </c>
      <c r="AC262" s="33" t="s">
        <v>34</v>
      </c>
    </row>
    <row r="263" spans="1:29" ht="31.5" outlineLevel="1" x14ac:dyDescent="0.25">
      <c r="A263" s="26" t="s">
        <v>490</v>
      </c>
      <c r="B263" s="34" t="s">
        <v>288</v>
      </c>
      <c r="C263" s="28" t="s">
        <v>33</v>
      </c>
      <c r="D263" s="66">
        <f>SUM(D264:D268,D269:D270,D271:D276,D277:D291)</f>
        <v>31.715461080000004</v>
      </c>
      <c r="E263" s="29" t="s">
        <v>34</v>
      </c>
      <c r="F263" s="30">
        <f t="shared" ref="F263" si="237">SUM(F264:F268,F269:F270,F271:F276,F277:F291)</f>
        <v>1.2742162399999999</v>
      </c>
      <c r="G263" s="28">
        <f>SUM(G264:G268,G269:G270,G271:G276,G277:G291)</f>
        <v>30.441244840000003</v>
      </c>
      <c r="H263" s="31">
        <f t="shared" ref="H263:AA263" si="238">SUM(H264:H268,H269:H270,H271:H276,H277:H291)</f>
        <v>30.25644484</v>
      </c>
      <c r="I263" s="31">
        <f t="shared" si="238"/>
        <v>0</v>
      </c>
      <c r="J263" s="31">
        <f t="shared" si="238"/>
        <v>0</v>
      </c>
      <c r="K263" s="31">
        <f t="shared" si="238"/>
        <v>25.213704033333336</v>
      </c>
      <c r="L263" s="31">
        <f t="shared" si="238"/>
        <v>5.0427408066666661</v>
      </c>
      <c r="M263" s="31">
        <f t="shared" si="238"/>
        <v>28.908356640000008</v>
      </c>
      <c r="N263" s="31">
        <f t="shared" si="238"/>
        <v>0</v>
      </c>
      <c r="O263" s="31">
        <f t="shared" si="238"/>
        <v>0</v>
      </c>
      <c r="P263" s="31">
        <f t="shared" si="238"/>
        <v>24.090297200000006</v>
      </c>
      <c r="Q263" s="31">
        <f t="shared" si="238"/>
        <v>4.8180594400000007</v>
      </c>
      <c r="R263" s="31">
        <f t="shared" si="238"/>
        <v>1.717133799999998</v>
      </c>
      <c r="S263" s="31">
        <f t="shared" si="238"/>
        <v>-1.532333799999998</v>
      </c>
      <c r="T263" s="32">
        <f t="shared" ref="T263:T302" si="239">S263/H263</f>
        <v>-5.0644872790018045E-2</v>
      </c>
      <c r="U263" s="31">
        <f t="shared" si="238"/>
        <v>0</v>
      </c>
      <c r="V263" s="32">
        <v>0</v>
      </c>
      <c r="W263" s="31">
        <f t="shared" si="238"/>
        <v>0</v>
      </c>
      <c r="X263" s="32">
        <v>0</v>
      </c>
      <c r="Y263" s="31">
        <f t="shared" si="238"/>
        <v>-1.2769448333333322</v>
      </c>
      <c r="Z263" s="32">
        <f t="shared" ref="Z263:Z300" si="240">Y263/K263</f>
        <v>-5.0644872790018065E-2</v>
      </c>
      <c r="AA263" s="31">
        <f t="shared" si="238"/>
        <v>-0.25538896666666572</v>
      </c>
      <c r="AB263" s="32">
        <f t="shared" ref="AB263:AB302" si="241">AA263/L263</f>
        <v>-5.0644872790017934E-2</v>
      </c>
      <c r="AC263" s="33" t="s">
        <v>34</v>
      </c>
    </row>
    <row r="264" spans="1:29" x14ac:dyDescent="0.25">
      <c r="A264" s="35" t="s">
        <v>490</v>
      </c>
      <c r="B264" s="49" t="s">
        <v>491</v>
      </c>
      <c r="C264" s="38" t="s">
        <v>492</v>
      </c>
      <c r="D264" s="38">
        <v>1.5912152500000001</v>
      </c>
      <c r="E264" s="37" t="s">
        <v>34</v>
      </c>
      <c r="F264" s="39">
        <v>0.74797680999999994</v>
      </c>
      <c r="G264" s="40">
        <f>D264-F264</f>
        <v>0.84323844000000014</v>
      </c>
      <c r="H264" s="41">
        <v>0.65843844000000007</v>
      </c>
      <c r="I264" s="41">
        <v>0</v>
      </c>
      <c r="J264" s="41">
        <v>0</v>
      </c>
      <c r="K264" s="41">
        <v>0.54869869999999998</v>
      </c>
      <c r="L264" s="41">
        <v>0.10973974000000009</v>
      </c>
      <c r="M264" s="41">
        <f t="shared" ref="M264:M291" si="242">N264+O264+P264+Q264</f>
        <v>0.65843843999999996</v>
      </c>
      <c r="N264" s="41">
        <v>0</v>
      </c>
      <c r="O264" s="41">
        <v>0</v>
      </c>
      <c r="P264" s="41">
        <v>0.54869869999999998</v>
      </c>
      <c r="Q264" s="41">
        <v>0.10973974</v>
      </c>
      <c r="R264" s="42">
        <f t="shared" ref="R264:R291" si="243">G264-M264</f>
        <v>0.18480000000000019</v>
      </c>
      <c r="S264" s="40">
        <f t="shared" ref="S264:S291" si="244">M264-H264</f>
        <v>0</v>
      </c>
      <c r="T264" s="43">
        <f t="shared" si="239"/>
        <v>0</v>
      </c>
      <c r="U264" s="40">
        <f t="shared" ref="U264:U291" si="245">N264-I264</f>
        <v>0</v>
      </c>
      <c r="V264" s="43">
        <v>0</v>
      </c>
      <c r="W264" s="40">
        <f t="shared" ref="W264:W291" si="246">O264-J264</f>
        <v>0</v>
      </c>
      <c r="X264" s="43">
        <v>0</v>
      </c>
      <c r="Y264" s="40">
        <f t="shared" ref="Y264:Y291" si="247">P264-K264</f>
        <v>0</v>
      </c>
      <c r="Z264" s="43">
        <f t="shared" si="240"/>
        <v>0</v>
      </c>
      <c r="AA264" s="40">
        <f t="shared" ref="AA264:AA291" si="248">Q264-L264</f>
        <v>0</v>
      </c>
      <c r="AB264" s="43">
        <f t="shared" si="241"/>
        <v>0</v>
      </c>
      <c r="AC264" s="33" t="s">
        <v>34</v>
      </c>
    </row>
    <row r="265" spans="1:29" x14ac:dyDescent="0.25">
      <c r="A265" s="35" t="s">
        <v>490</v>
      </c>
      <c r="B265" s="49" t="s">
        <v>493</v>
      </c>
      <c r="C265" s="38" t="s">
        <v>494</v>
      </c>
      <c r="D265" s="38">
        <v>0.84839999999999993</v>
      </c>
      <c r="E265" s="37" t="s">
        <v>34</v>
      </c>
      <c r="F265" s="39">
        <v>0</v>
      </c>
      <c r="G265" s="40">
        <f t="shared" ref="G265:G291" si="249">D265-F265</f>
        <v>0.84839999999999993</v>
      </c>
      <c r="H265" s="41">
        <v>0.84839999999999993</v>
      </c>
      <c r="I265" s="41">
        <v>0</v>
      </c>
      <c r="J265" s="41">
        <v>0</v>
      </c>
      <c r="K265" s="41">
        <v>0.70699999999999996</v>
      </c>
      <c r="L265" s="41">
        <v>0.14139999999999997</v>
      </c>
      <c r="M265" s="41">
        <f t="shared" si="242"/>
        <v>0.84839999999999993</v>
      </c>
      <c r="N265" s="41">
        <v>0</v>
      </c>
      <c r="O265" s="41">
        <v>0</v>
      </c>
      <c r="P265" s="41">
        <v>0.70699999999999996</v>
      </c>
      <c r="Q265" s="41">
        <v>0.1414</v>
      </c>
      <c r="R265" s="42">
        <f t="shared" si="243"/>
        <v>0</v>
      </c>
      <c r="S265" s="40">
        <f t="shared" si="244"/>
        <v>0</v>
      </c>
      <c r="T265" s="43">
        <f t="shared" si="239"/>
        <v>0</v>
      </c>
      <c r="U265" s="40">
        <f t="shared" si="245"/>
        <v>0</v>
      </c>
      <c r="V265" s="43">
        <v>0</v>
      </c>
      <c r="W265" s="40">
        <f t="shared" si="246"/>
        <v>0</v>
      </c>
      <c r="X265" s="43">
        <v>0</v>
      </c>
      <c r="Y265" s="40">
        <f t="shared" si="247"/>
        <v>0</v>
      </c>
      <c r="Z265" s="43">
        <f t="shared" si="240"/>
        <v>0</v>
      </c>
      <c r="AA265" s="40">
        <f t="shared" si="248"/>
        <v>0</v>
      </c>
      <c r="AB265" s="43">
        <f t="shared" si="241"/>
        <v>0</v>
      </c>
      <c r="AC265" s="33" t="s">
        <v>34</v>
      </c>
    </row>
    <row r="266" spans="1:29" ht="31.5" x14ac:dyDescent="0.25">
      <c r="A266" s="35" t="s">
        <v>490</v>
      </c>
      <c r="B266" s="49" t="s">
        <v>495</v>
      </c>
      <c r="C266" s="38" t="s">
        <v>496</v>
      </c>
      <c r="D266" s="38">
        <v>0.32614204999999996</v>
      </c>
      <c r="E266" s="37" t="s">
        <v>34</v>
      </c>
      <c r="F266" s="39">
        <v>0.10894205</v>
      </c>
      <c r="G266" s="40">
        <f t="shared" si="249"/>
        <v>0.21719999999999995</v>
      </c>
      <c r="H266" s="41">
        <v>0.21719999999999998</v>
      </c>
      <c r="I266" s="41">
        <v>0</v>
      </c>
      <c r="J266" s="41">
        <v>0</v>
      </c>
      <c r="K266" s="41">
        <v>0.18099999999999999</v>
      </c>
      <c r="L266" s="41">
        <v>3.6199999999999982E-2</v>
      </c>
      <c r="M266" s="41">
        <f t="shared" si="242"/>
        <v>0.14027977999999999</v>
      </c>
      <c r="N266" s="41">
        <v>0</v>
      </c>
      <c r="O266" s="41">
        <v>0</v>
      </c>
      <c r="P266" s="41">
        <v>0.11689982</v>
      </c>
      <c r="Q266" s="41">
        <v>2.3379960000000002E-2</v>
      </c>
      <c r="R266" s="42">
        <f t="shared" si="243"/>
        <v>7.6920219999999956E-2</v>
      </c>
      <c r="S266" s="40">
        <f t="shared" si="244"/>
        <v>-7.6920219999999984E-2</v>
      </c>
      <c r="T266" s="43">
        <f t="shared" si="239"/>
        <v>-0.35414465930018413</v>
      </c>
      <c r="U266" s="40">
        <f t="shared" si="245"/>
        <v>0</v>
      </c>
      <c r="V266" s="43">
        <v>0</v>
      </c>
      <c r="W266" s="40">
        <f t="shared" si="246"/>
        <v>0</v>
      </c>
      <c r="X266" s="43">
        <v>0</v>
      </c>
      <c r="Y266" s="40">
        <f t="shared" si="247"/>
        <v>-6.4100179999999993E-2</v>
      </c>
      <c r="Z266" s="43">
        <f t="shared" si="240"/>
        <v>-0.35414464088397785</v>
      </c>
      <c r="AA266" s="40">
        <f t="shared" si="248"/>
        <v>-1.282003999999998E-2</v>
      </c>
      <c r="AB266" s="43">
        <f t="shared" si="241"/>
        <v>-0.35414475138121509</v>
      </c>
      <c r="AC266" s="33" t="s">
        <v>34</v>
      </c>
    </row>
    <row r="267" spans="1:29" ht="31.5" x14ac:dyDescent="0.25">
      <c r="A267" s="35" t="s">
        <v>490</v>
      </c>
      <c r="B267" s="49" t="s">
        <v>497</v>
      </c>
      <c r="C267" s="38" t="s">
        <v>498</v>
      </c>
      <c r="D267" s="38">
        <v>0.22731702999999998</v>
      </c>
      <c r="E267" s="37" t="s">
        <v>34</v>
      </c>
      <c r="F267" s="39">
        <v>9.0517029999999998E-2</v>
      </c>
      <c r="G267" s="40">
        <f t="shared" si="249"/>
        <v>0.13679999999999998</v>
      </c>
      <c r="H267" s="41">
        <v>0.13679999999999998</v>
      </c>
      <c r="I267" s="41">
        <v>0</v>
      </c>
      <c r="J267" s="41">
        <v>0</v>
      </c>
      <c r="K267" s="41">
        <v>0.11399999999999999</v>
      </c>
      <c r="L267" s="41">
        <v>2.2799999999999987E-2</v>
      </c>
      <c r="M267" s="41">
        <f t="shared" si="242"/>
        <v>0.13416</v>
      </c>
      <c r="N267" s="41">
        <v>0</v>
      </c>
      <c r="O267" s="41">
        <v>0</v>
      </c>
      <c r="P267" s="41">
        <v>0.11180000000000001</v>
      </c>
      <c r="Q267" s="41">
        <v>2.2359999999999991E-2</v>
      </c>
      <c r="R267" s="42">
        <f t="shared" si="243"/>
        <v>2.6399999999999757E-3</v>
      </c>
      <c r="S267" s="40">
        <f t="shared" si="244"/>
        <v>-2.6399999999999757E-3</v>
      </c>
      <c r="T267" s="43">
        <f t="shared" si="239"/>
        <v>-1.9298245614034912E-2</v>
      </c>
      <c r="U267" s="40">
        <f t="shared" si="245"/>
        <v>0</v>
      </c>
      <c r="V267" s="43">
        <v>0</v>
      </c>
      <c r="W267" s="40">
        <f t="shared" si="246"/>
        <v>0</v>
      </c>
      <c r="X267" s="43">
        <v>0</v>
      </c>
      <c r="Y267" s="40">
        <f t="shared" si="247"/>
        <v>-2.1999999999999797E-3</v>
      </c>
      <c r="Z267" s="43">
        <f t="shared" si="240"/>
        <v>-1.9298245614034912E-2</v>
      </c>
      <c r="AA267" s="40">
        <f t="shared" si="248"/>
        <v>-4.3999999999999595E-4</v>
      </c>
      <c r="AB267" s="43">
        <f t="shared" si="241"/>
        <v>-1.9298245614034922E-2</v>
      </c>
      <c r="AC267" s="33" t="s">
        <v>34</v>
      </c>
    </row>
    <row r="268" spans="1:29" ht="31.5" x14ac:dyDescent="0.25">
      <c r="A268" s="35" t="s">
        <v>490</v>
      </c>
      <c r="B268" s="49" t="s">
        <v>499</v>
      </c>
      <c r="C268" s="38" t="s">
        <v>500</v>
      </c>
      <c r="D268" s="38">
        <v>0.372</v>
      </c>
      <c r="E268" s="37" t="s">
        <v>34</v>
      </c>
      <c r="F268" s="39">
        <v>0</v>
      </c>
      <c r="G268" s="40">
        <f t="shared" si="249"/>
        <v>0.372</v>
      </c>
      <c r="H268" s="41">
        <v>0.372</v>
      </c>
      <c r="I268" s="41">
        <v>0</v>
      </c>
      <c r="J268" s="41">
        <v>0</v>
      </c>
      <c r="K268" s="41">
        <v>0.31</v>
      </c>
      <c r="L268" s="41">
        <v>6.2E-2</v>
      </c>
      <c r="M268" s="41">
        <f t="shared" si="242"/>
        <v>0.37780161999999995</v>
      </c>
      <c r="N268" s="41">
        <v>0</v>
      </c>
      <c r="O268" s="41">
        <v>0</v>
      </c>
      <c r="P268" s="41">
        <v>0.31483467999999998</v>
      </c>
      <c r="Q268" s="41">
        <v>6.2966939999999999E-2</v>
      </c>
      <c r="R268" s="42">
        <f t="shared" si="243"/>
        <v>-5.8016199999999518E-3</v>
      </c>
      <c r="S268" s="40">
        <f t="shared" si="244"/>
        <v>5.8016199999999518E-3</v>
      </c>
      <c r="T268" s="43">
        <f t="shared" si="239"/>
        <v>1.5595752688171913E-2</v>
      </c>
      <c r="U268" s="40">
        <f t="shared" si="245"/>
        <v>0</v>
      </c>
      <c r="V268" s="43">
        <v>0</v>
      </c>
      <c r="W268" s="40">
        <f t="shared" si="246"/>
        <v>0</v>
      </c>
      <c r="X268" s="43">
        <v>0</v>
      </c>
      <c r="Y268" s="40">
        <f t="shared" si="247"/>
        <v>4.8346799999999801E-3</v>
      </c>
      <c r="Z268" s="43">
        <f t="shared" si="240"/>
        <v>1.5595741935483807E-2</v>
      </c>
      <c r="AA268" s="40">
        <f t="shared" si="248"/>
        <v>9.6693999999999947E-4</v>
      </c>
      <c r="AB268" s="43">
        <f t="shared" si="241"/>
        <v>1.5595806451612895E-2</v>
      </c>
      <c r="AC268" s="33" t="s">
        <v>295</v>
      </c>
    </row>
    <row r="269" spans="1:29" x14ac:dyDescent="0.25">
      <c r="A269" s="35" t="s">
        <v>490</v>
      </c>
      <c r="B269" s="49" t="s">
        <v>501</v>
      </c>
      <c r="C269" s="38" t="s">
        <v>502</v>
      </c>
      <c r="D269" s="38">
        <v>0.60666115000000009</v>
      </c>
      <c r="E269" s="37" t="s">
        <v>34</v>
      </c>
      <c r="F269" s="39">
        <v>0.32678035</v>
      </c>
      <c r="G269" s="40">
        <f t="shared" si="249"/>
        <v>0.2798808000000001</v>
      </c>
      <c r="H269" s="41">
        <v>0.27988080000000004</v>
      </c>
      <c r="I269" s="41">
        <v>0</v>
      </c>
      <c r="J269" s="41">
        <v>0</v>
      </c>
      <c r="K269" s="41">
        <v>0.23323400000000002</v>
      </c>
      <c r="L269" s="41">
        <v>4.6646800000000016E-2</v>
      </c>
      <c r="M269" s="41">
        <f t="shared" si="242"/>
        <v>0.27988079999999999</v>
      </c>
      <c r="N269" s="41">
        <v>0</v>
      </c>
      <c r="O269" s="41">
        <v>0</v>
      </c>
      <c r="P269" s="41">
        <v>0.233234</v>
      </c>
      <c r="Q269" s="41">
        <v>4.6646800000000002E-2</v>
      </c>
      <c r="R269" s="42">
        <f t="shared" si="243"/>
        <v>0</v>
      </c>
      <c r="S269" s="40">
        <f t="shared" si="244"/>
        <v>0</v>
      </c>
      <c r="T269" s="43">
        <f t="shared" si="239"/>
        <v>0</v>
      </c>
      <c r="U269" s="40">
        <f t="shared" si="245"/>
        <v>0</v>
      </c>
      <c r="V269" s="43">
        <v>0</v>
      </c>
      <c r="W269" s="40">
        <f t="shared" si="246"/>
        <v>0</v>
      </c>
      <c r="X269" s="43">
        <v>0</v>
      </c>
      <c r="Y269" s="40">
        <f t="shared" si="247"/>
        <v>0</v>
      </c>
      <c r="Z269" s="43">
        <f t="shared" si="240"/>
        <v>0</v>
      </c>
      <c r="AA269" s="40">
        <f t="shared" si="248"/>
        <v>0</v>
      </c>
      <c r="AB269" s="43">
        <f t="shared" si="241"/>
        <v>0</v>
      </c>
      <c r="AC269" s="33" t="s">
        <v>34</v>
      </c>
    </row>
    <row r="270" spans="1:29" ht="31.5" x14ac:dyDescent="0.25">
      <c r="A270" s="35" t="s">
        <v>490</v>
      </c>
      <c r="B270" s="49" t="s">
        <v>503</v>
      </c>
      <c r="C270" s="38" t="s">
        <v>504</v>
      </c>
      <c r="D270" s="38">
        <v>5.5E-2</v>
      </c>
      <c r="E270" s="37" t="s">
        <v>34</v>
      </c>
      <c r="F270" s="39">
        <v>0</v>
      </c>
      <c r="G270" s="40">
        <f t="shared" si="249"/>
        <v>5.5E-2</v>
      </c>
      <c r="H270" s="41">
        <v>5.5E-2</v>
      </c>
      <c r="I270" s="41">
        <v>0</v>
      </c>
      <c r="J270" s="41">
        <v>0</v>
      </c>
      <c r="K270" s="41">
        <v>4.5833333333333337E-2</v>
      </c>
      <c r="L270" s="41">
        <v>9.1666666666666632E-3</v>
      </c>
      <c r="M270" s="41">
        <f t="shared" si="242"/>
        <v>5.5E-2</v>
      </c>
      <c r="N270" s="41">
        <v>0</v>
      </c>
      <c r="O270" s="41">
        <v>0</v>
      </c>
      <c r="P270" s="41">
        <v>4.5833329999999999E-2</v>
      </c>
      <c r="Q270" s="41">
        <v>9.16667E-3</v>
      </c>
      <c r="R270" s="42">
        <f t="shared" si="243"/>
        <v>0</v>
      </c>
      <c r="S270" s="40">
        <f t="shared" si="244"/>
        <v>0</v>
      </c>
      <c r="T270" s="43">
        <f t="shared" si="239"/>
        <v>0</v>
      </c>
      <c r="U270" s="40">
        <f t="shared" si="245"/>
        <v>0</v>
      </c>
      <c r="V270" s="43">
        <v>0</v>
      </c>
      <c r="W270" s="40">
        <f t="shared" si="246"/>
        <v>0</v>
      </c>
      <c r="X270" s="43">
        <v>0</v>
      </c>
      <c r="Y270" s="40">
        <f t="shared" si="247"/>
        <v>-3.3333333385177077E-9</v>
      </c>
      <c r="Z270" s="43">
        <f t="shared" si="240"/>
        <v>-7.272727284038634E-8</v>
      </c>
      <c r="AA270" s="40">
        <f t="shared" si="248"/>
        <v>3.3333333367829843E-9</v>
      </c>
      <c r="AB270" s="43">
        <f t="shared" si="241"/>
        <v>3.6363636401268933E-7</v>
      </c>
      <c r="AC270" s="33" t="s">
        <v>34</v>
      </c>
    </row>
    <row r="271" spans="1:29" ht="31.5" x14ac:dyDescent="0.25">
      <c r="A271" s="35" t="s">
        <v>490</v>
      </c>
      <c r="B271" s="49" t="s">
        <v>505</v>
      </c>
      <c r="C271" s="38" t="s">
        <v>506</v>
      </c>
      <c r="D271" s="38">
        <v>2.9316</v>
      </c>
      <c r="E271" s="37" t="s">
        <v>34</v>
      </c>
      <c r="F271" s="39">
        <v>0</v>
      </c>
      <c r="G271" s="40">
        <f t="shared" si="249"/>
        <v>2.9316</v>
      </c>
      <c r="H271" s="41">
        <v>2.9316</v>
      </c>
      <c r="I271" s="41">
        <v>0</v>
      </c>
      <c r="J271" s="41">
        <v>0</v>
      </c>
      <c r="K271" s="41">
        <v>2.4430000000000001</v>
      </c>
      <c r="L271" s="41">
        <v>0.48859999999999992</v>
      </c>
      <c r="M271" s="41">
        <f t="shared" si="242"/>
        <v>3.6</v>
      </c>
      <c r="N271" s="41">
        <v>0</v>
      </c>
      <c r="O271" s="41">
        <v>0</v>
      </c>
      <c r="P271" s="41">
        <v>3</v>
      </c>
      <c r="Q271" s="41">
        <v>0.6</v>
      </c>
      <c r="R271" s="42">
        <f t="shared" si="243"/>
        <v>-0.66840000000000011</v>
      </c>
      <c r="S271" s="40">
        <f t="shared" si="244"/>
        <v>0.66840000000000011</v>
      </c>
      <c r="T271" s="43">
        <f t="shared" si="239"/>
        <v>0.22799836266884982</v>
      </c>
      <c r="U271" s="40">
        <f t="shared" si="245"/>
        <v>0</v>
      </c>
      <c r="V271" s="43">
        <v>0</v>
      </c>
      <c r="W271" s="40">
        <f t="shared" si="246"/>
        <v>0</v>
      </c>
      <c r="X271" s="43">
        <v>0</v>
      </c>
      <c r="Y271" s="40">
        <f t="shared" si="247"/>
        <v>0.55699999999999994</v>
      </c>
      <c r="Z271" s="43">
        <f t="shared" si="240"/>
        <v>0.22799836266884974</v>
      </c>
      <c r="AA271" s="40">
        <f t="shared" si="248"/>
        <v>0.11140000000000005</v>
      </c>
      <c r="AB271" s="43">
        <f t="shared" si="241"/>
        <v>0.22799836266884993</v>
      </c>
      <c r="AC271" s="33" t="s">
        <v>34</v>
      </c>
    </row>
    <row r="272" spans="1:29" ht="31.5" x14ac:dyDescent="0.25">
      <c r="A272" s="35" t="s">
        <v>490</v>
      </c>
      <c r="B272" s="49" t="s">
        <v>507</v>
      </c>
      <c r="C272" s="38" t="s">
        <v>508</v>
      </c>
      <c r="D272" s="40">
        <v>5.7791999999999994</v>
      </c>
      <c r="E272" s="37" t="s">
        <v>34</v>
      </c>
      <c r="F272" s="39">
        <v>0</v>
      </c>
      <c r="G272" s="40">
        <f t="shared" si="249"/>
        <v>5.7791999999999994</v>
      </c>
      <c r="H272" s="41">
        <v>5.7791999999999994</v>
      </c>
      <c r="I272" s="41">
        <v>0</v>
      </c>
      <c r="J272" s="41">
        <v>0</v>
      </c>
      <c r="K272" s="41">
        <v>4.8159999999999998</v>
      </c>
      <c r="L272" s="41">
        <v>0.96319999999999961</v>
      </c>
      <c r="M272" s="41">
        <f t="shared" si="242"/>
        <v>5.160000000000001</v>
      </c>
      <c r="N272" s="41">
        <v>0</v>
      </c>
      <c r="O272" s="41">
        <v>0</v>
      </c>
      <c r="P272" s="41">
        <v>4.3000000000000007</v>
      </c>
      <c r="Q272" s="41">
        <v>0.86000000000000032</v>
      </c>
      <c r="R272" s="42">
        <f t="shared" si="243"/>
        <v>0.61919999999999842</v>
      </c>
      <c r="S272" s="40">
        <f t="shared" si="244"/>
        <v>-0.61919999999999842</v>
      </c>
      <c r="T272" s="43">
        <f t="shared" si="239"/>
        <v>-0.10714285714285687</v>
      </c>
      <c r="U272" s="40">
        <f t="shared" si="245"/>
        <v>0</v>
      </c>
      <c r="V272" s="43">
        <v>0</v>
      </c>
      <c r="W272" s="40">
        <f t="shared" si="246"/>
        <v>0</v>
      </c>
      <c r="X272" s="43">
        <v>0</v>
      </c>
      <c r="Y272" s="40">
        <f t="shared" si="247"/>
        <v>-0.51599999999999913</v>
      </c>
      <c r="Z272" s="43">
        <f t="shared" si="240"/>
        <v>-0.10714285714285697</v>
      </c>
      <c r="AA272" s="40">
        <f t="shared" si="248"/>
        <v>-0.10319999999999929</v>
      </c>
      <c r="AB272" s="43">
        <f t="shared" si="241"/>
        <v>-0.10714285714285646</v>
      </c>
      <c r="AC272" s="33" t="s">
        <v>34</v>
      </c>
    </row>
    <row r="273" spans="1:29" ht="31.5" x14ac:dyDescent="0.25">
      <c r="A273" s="35" t="s">
        <v>490</v>
      </c>
      <c r="B273" s="49" t="s">
        <v>509</v>
      </c>
      <c r="C273" s="38" t="s">
        <v>510</v>
      </c>
      <c r="D273" s="40">
        <v>3.0720000000000001</v>
      </c>
      <c r="E273" s="37" t="s">
        <v>34</v>
      </c>
      <c r="F273" s="39">
        <v>0</v>
      </c>
      <c r="G273" s="40">
        <f t="shared" si="249"/>
        <v>3.0720000000000001</v>
      </c>
      <c r="H273" s="41">
        <v>3.0720000000000001</v>
      </c>
      <c r="I273" s="41">
        <v>0</v>
      </c>
      <c r="J273" s="41">
        <v>0</v>
      </c>
      <c r="K273" s="41">
        <v>2.56</v>
      </c>
      <c r="L273" s="41">
        <v>0.51200000000000001</v>
      </c>
      <c r="M273" s="41">
        <f t="shared" si="242"/>
        <v>3.0840000000000001</v>
      </c>
      <c r="N273" s="41">
        <v>0</v>
      </c>
      <c r="O273" s="41">
        <v>0</v>
      </c>
      <c r="P273" s="41">
        <v>2.5700000000000003</v>
      </c>
      <c r="Q273" s="41">
        <v>0.51399999999999979</v>
      </c>
      <c r="R273" s="42">
        <f t="shared" si="243"/>
        <v>-1.2000000000000011E-2</v>
      </c>
      <c r="S273" s="40">
        <f t="shared" si="244"/>
        <v>1.2000000000000011E-2</v>
      </c>
      <c r="T273" s="43">
        <f t="shared" si="239"/>
        <v>3.9062500000000035E-3</v>
      </c>
      <c r="U273" s="40">
        <f t="shared" si="245"/>
        <v>0</v>
      </c>
      <c r="V273" s="43">
        <v>0</v>
      </c>
      <c r="W273" s="40">
        <f t="shared" si="246"/>
        <v>0</v>
      </c>
      <c r="X273" s="43">
        <v>0</v>
      </c>
      <c r="Y273" s="40">
        <f t="shared" si="247"/>
        <v>1.0000000000000231E-2</v>
      </c>
      <c r="Z273" s="43">
        <f t="shared" si="240"/>
        <v>3.9062500000000902E-3</v>
      </c>
      <c r="AA273" s="40">
        <f t="shared" si="248"/>
        <v>1.9999999999997797E-3</v>
      </c>
      <c r="AB273" s="43">
        <f t="shared" si="241"/>
        <v>3.9062499999995698E-3</v>
      </c>
      <c r="AC273" s="33" t="s">
        <v>295</v>
      </c>
    </row>
    <row r="274" spans="1:29" ht="31.5" x14ac:dyDescent="0.25">
      <c r="A274" s="35" t="s">
        <v>490</v>
      </c>
      <c r="B274" s="49" t="s">
        <v>511</v>
      </c>
      <c r="C274" s="38" t="s">
        <v>512</v>
      </c>
      <c r="D274" s="40">
        <v>2.8620000000000001</v>
      </c>
      <c r="E274" s="37" t="s">
        <v>34</v>
      </c>
      <c r="F274" s="39">
        <v>0</v>
      </c>
      <c r="G274" s="40">
        <f t="shared" si="249"/>
        <v>2.8620000000000001</v>
      </c>
      <c r="H274" s="41">
        <v>2.8620000000000001</v>
      </c>
      <c r="I274" s="41">
        <v>0</v>
      </c>
      <c r="J274" s="41">
        <v>0</v>
      </c>
      <c r="K274" s="41">
        <v>2.3849999999999998</v>
      </c>
      <c r="L274" s="41">
        <v>0.47700000000000031</v>
      </c>
      <c r="M274" s="41">
        <f t="shared" si="242"/>
        <v>2.85</v>
      </c>
      <c r="N274" s="41">
        <v>0</v>
      </c>
      <c r="O274" s="41">
        <v>0</v>
      </c>
      <c r="P274" s="41">
        <v>2.375</v>
      </c>
      <c r="Q274" s="41">
        <v>0.47500000000000009</v>
      </c>
      <c r="R274" s="42">
        <f t="shared" si="243"/>
        <v>1.2000000000000011E-2</v>
      </c>
      <c r="S274" s="40">
        <f t="shared" si="244"/>
        <v>-1.2000000000000011E-2</v>
      </c>
      <c r="T274" s="43">
        <f t="shared" si="239"/>
        <v>-4.192872117400423E-3</v>
      </c>
      <c r="U274" s="40">
        <f t="shared" si="245"/>
        <v>0</v>
      </c>
      <c r="V274" s="43">
        <v>0</v>
      </c>
      <c r="W274" s="40">
        <f t="shared" si="246"/>
        <v>0</v>
      </c>
      <c r="X274" s="43">
        <v>0</v>
      </c>
      <c r="Y274" s="40">
        <f t="shared" si="247"/>
        <v>-9.9999999999997868E-3</v>
      </c>
      <c r="Z274" s="43">
        <f t="shared" si="240"/>
        <v>-4.1928721174003302E-3</v>
      </c>
      <c r="AA274" s="40">
        <f t="shared" si="248"/>
        <v>-2.0000000000002238E-3</v>
      </c>
      <c r="AB274" s="43">
        <f t="shared" si="241"/>
        <v>-4.1928721174008862E-3</v>
      </c>
      <c r="AC274" s="33" t="s">
        <v>34</v>
      </c>
    </row>
    <row r="275" spans="1:29" x14ac:dyDescent="0.25">
      <c r="A275" s="35" t="s">
        <v>490</v>
      </c>
      <c r="B275" s="49" t="s">
        <v>513</v>
      </c>
      <c r="C275" s="38" t="s">
        <v>514</v>
      </c>
      <c r="D275" s="40">
        <v>4.9403999999999995</v>
      </c>
      <c r="E275" s="37" t="s">
        <v>34</v>
      </c>
      <c r="F275" s="39">
        <v>0</v>
      </c>
      <c r="G275" s="40">
        <f t="shared" si="249"/>
        <v>4.9403999999999995</v>
      </c>
      <c r="H275" s="41">
        <v>4.9403999999999995</v>
      </c>
      <c r="I275" s="41">
        <v>0</v>
      </c>
      <c r="J275" s="41">
        <v>0</v>
      </c>
      <c r="K275" s="41">
        <v>4.117</v>
      </c>
      <c r="L275" s="41">
        <v>0.82339999999999947</v>
      </c>
      <c r="M275" s="41">
        <f t="shared" si="242"/>
        <v>3.44</v>
      </c>
      <c r="N275" s="41">
        <v>0</v>
      </c>
      <c r="O275" s="41">
        <v>0</v>
      </c>
      <c r="P275" s="41">
        <v>2.8666666699999999</v>
      </c>
      <c r="Q275" s="41">
        <v>0.57333332999999997</v>
      </c>
      <c r="R275" s="42">
        <f t="shared" si="243"/>
        <v>1.5003999999999995</v>
      </c>
      <c r="S275" s="40">
        <f t="shared" si="244"/>
        <v>-1.5003999999999995</v>
      </c>
      <c r="T275" s="43">
        <f t="shared" si="239"/>
        <v>-0.3037001052546352</v>
      </c>
      <c r="U275" s="40">
        <f t="shared" si="245"/>
        <v>0</v>
      </c>
      <c r="V275" s="43">
        <v>0</v>
      </c>
      <c r="W275" s="40">
        <f t="shared" si="246"/>
        <v>0</v>
      </c>
      <c r="X275" s="43">
        <v>0</v>
      </c>
      <c r="Y275" s="40">
        <f t="shared" si="247"/>
        <v>-1.2503333300000001</v>
      </c>
      <c r="Z275" s="43">
        <f t="shared" si="240"/>
        <v>-0.30370010444498424</v>
      </c>
      <c r="AA275" s="40">
        <f t="shared" si="248"/>
        <v>-0.25006666999999949</v>
      </c>
      <c r="AB275" s="43">
        <f t="shared" si="241"/>
        <v>-0.30370010930289004</v>
      </c>
      <c r="AC275" s="33" t="s">
        <v>34</v>
      </c>
    </row>
    <row r="276" spans="1:29" ht="31.5" x14ac:dyDescent="0.25">
      <c r="A276" s="35" t="s">
        <v>490</v>
      </c>
      <c r="B276" s="49" t="s">
        <v>515</v>
      </c>
      <c r="C276" s="38" t="s">
        <v>516</v>
      </c>
      <c r="D276" s="40">
        <v>1.6643999999999999</v>
      </c>
      <c r="E276" s="37" t="s">
        <v>34</v>
      </c>
      <c r="F276" s="39">
        <v>0</v>
      </c>
      <c r="G276" s="40">
        <f t="shared" si="249"/>
        <v>1.6643999999999999</v>
      </c>
      <c r="H276" s="41">
        <v>1.6643999999999999</v>
      </c>
      <c r="I276" s="41">
        <v>0</v>
      </c>
      <c r="J276" s="41">
        <v>0</v>
      </c>
      <c r="K276" s="41">
        <v>1.387</v>
      </c>
      <c r="L276" s="41">
        <v>0.27739999999999987</v>
      </c>
      <c r="M276" s="41">
        <f t="shared" si="242"/>
        <v>1.6644000000000003</v>
      </c>
      <c r="N276" s="41">
        <v>0</v>
      </c>
      <c r="O276" s="41">
        <v>0</v>
      </c>
      <c r="P276" s="41">
        <v>1.3870000000000002</v>
      </c>
      <c r="Q276" s="41">
        <v>0.27740000000000009</v>
      </c>
      <c r="R276" s="42">
        <f t="shared" si="243"/>
        <v>0</v>
      </c>
      <c r="S276" s="40">
        <f t="shared" si="244"/>
        <v>0</v>
      </c>
      <c r="T276" s="43">
        <f t="shared" si="239"/>
        <v>0</v>
      </c>
      <c r="U276" s="40">
        <f t="shared" si="245"/>
        <v>0</v>
      </c>
      <c r="V276" s="43">
        <v>0</v>
      </c>
      <c r="W276" s="40">
        <f t="shared" si="246"/>
        <v>0</v>
      </c>
      <c r="X276" s="43">
        <v>0</v>
      </c>
      <c r="Y276" s="40">
        <f t="shared" si="247"/>
        <v>0</v>
      </c>
      <c r="Z276" s="43">
        <f t="shared" si="240"/>
        <v>0</v>
      </c>
      <c r="AA276" s="40">
        <f t="shared" si="248"/>
        <v>0</v>
      </c>
      <c r="AB276" s="43">
        <f t="shared" si="241"/>
        <v>0</v>
      </c>
      <c r="AC276" s="33" t="s">
        <v>34</v>
      </c>
    </row>
    <row r="277" spans="1:29" ht="31.5" x14ac:dyDescent="0.25">
      <c r="A277" s="35" t="s">
        <v>490</v>
      </c>
      <c r="B277" s="49" t="s">
        <v>517</v>
      </c>
      <c r="C277" s="38" t="s">
        <v>518</v>
      </c>
      <c r="D277" s="40">
        <v>6.5337599999999996E-2</v>
      </c>
      <c r="E277" s="37" t="s">
        <v>34</v>
      </c>
      <c r="F277" s="39">
        <v>0</v>
      </c>
      <c r="G277" s="40">
        <f t="shared" si="249"/>
        <v>6.5337599999999996E-2</v>
      </c>
      <c r="H277" s="41">
        <v>6.5337599999999996E-2</v>
      </c>
      <c r="I277" s="41">
        <v>0</v>
      </c>
      <c r="J277" s="41">
        <v>0</v>
      </c>
      <c r="K277" s="41">
        <v>5.4448000000000003E-2</v>
      </c>
      <c r="L277" s="41">
        <v>1.0889599999999992E-2</v>
      </c>
      <c r="M277" s="41">
        <f t="shared" si="242"/>
        <v>6.5337599999999996E-2</v>
      </c>
      <c r="N277" s="41">
        <v>0</v>
      </c>
      <c r="O277" s="41">
        <v>0</v>
      </c>
      <c r="P277" s="41">
        <v>5.4448000000000003E-2</v>
      </c>
      <c r="Q277" s="41">
        <v>1.0889599999999999E-2</v>
      </c>
      <c r="R277" s="42">
        <f t="shared" si="243"/>
        <v>0</v>
      </c>
      <c r="S277" s="40">
        <f t="shared" si="244"/>
        <v>0</v>
      </c>
      <c r="T277" s="43">
        <f t="shared" si="239"/>
        <v>0</v>
      </c>
      <c r="U277" s="40">
        <f t="shared" si="245"/>
        <v>0</v>
      </c>
      <c r="V277" s="43">
        <v>0</v>
      </c>
      <c r="W277" s="40">
        <f t="shared" si="246"/>
        <v>0</v>
      </c>
      <c r="X277" s="43">
        <v>0</v>
      </c>
      <c r="Y277" s="40">
        <f t="shared" si="247"/>
        <v>0</v>
      </c>
      <c r="Z277" s="43">
        <f t="shared" si="240"/>
        <v>0</v>
      </c>
      <c r="AA277" s="40">
        <f t="shared" si="248"/>
        <v>0</v>
      </c>
      <c r="AB277" s="43">
        <f t="shared" si="241"/>
        <v>0</v>
      </c>
      <c r="AC277" s="33" t="s">
        <v>34</v>
      </c>
    </row>
    <row r="278" spans="1:29" ht="31.5" x14ac:dyDescent="0.25">
      <c r="A278" s="35" t="s">
        <v>490</v>
      </c>
      <c r="B278" s="49" t="s">
        <v>519</v>
      </c>
      <c r="C278" s="38" t="s">
        <v>520</v>
      </c>
      <c r="D278" s="70">
        <v>9.6000000000000002E-2</v>
      </c>
      <c r="E278" s="37" t="s">
        <v>34</v>
      </c>
      <c r="F278" s="39">
        <v>0</v>
      </c>
      <c r="G278" s="40">
        <f t="shared" si="249"/>
        <v>9.6000000000000002E-2</v>
      </c>
      <c r="H278" s="41">
        <v>9.6000000000000002E-2</v>
      </c>
      <c r="I278" s="41">
        <v>0</v>
      </c>
      <c r="J278" s="41">
        <v>0</v>
      </c>
      <c r="K278" s="41">
        <v>0.08</v>
      </c>
      <c r="L278" s="41">
        <v>1.6E-2</v>
      </c>
      <c r="M278" s="41">
        <f t="shared" si="242"/>
        <v>6.8368799999999993E-2</v>
      </c>
      <c r="N278" s="41">
        <v>0</v>
      </c>
      <c r="O278" s="41">
        <v>0</v>
      </c>
      <c r="P278" s="41">
        <v>5.6973999999999997E-2</v>
      </c>
      <c r="Q278" s="41">
        <v>1.1394799999999997E-2</v>
      </c>
      <c r="R278" s="42">
        <f t="shared" si="243"/>
        <v>2.7631200000000009E-2</v>
      </c>
      <c r="S278" s="40">
        <f t="shared" si="244"/>
        <v>-2.7631200000000009E-2</v>
      </c>
      <c r="T278" s="43">
        <f t="shared" si="239"/>
        <v>-0.28782500000000011</v>
      </c>
      <c r="U278" s="40">
        <f t="shared" si="245"/>
        <v>0</v>
      </c>
      <c r="V278" s="43">
        <v>0</v>
      </c>
      <c r="W278" s="40">
        <f t="shared" si="246"/>
        <v>0</v>
      </c>
      <c r="X278" s="43">
        <v>0</v>
      </c>
      <c r="Y278" s="40">
        <f t="shared" si="247"/>
        <v>-2.3026000000000005E-2</v>
      </c>
      <c r="Z278" s="43">
        <f t="shared" si="240"/>
        <v>-0.28782500000000005</v>
      </c>
      <c r="AA278" s="40">
        <f t="shared" si="248"/>
        <v>-4.6052000000000037E-3</v>
      </c>
      <c r="AB278" s="43">
        <f t="shared" si="241"/>
        <v>-0.28782500000000022</v>
      </c>
      <c r="AC278" s="33" t="s">
        <v>34</v>
      </c>
    </row>
    <row r="279" spans="1:29" ht="31.5" x14ac:dyDescent="0.25">
      <c r="A279" s="35" t="s">
        <v>490</v>
      </c>
      <c r="B279" s="49" t="s">
        <v>521</v>
      </c>
      <c r="C279" s="38" t="s">
        <v>522</v>
      </c>
      <c r="D279" s="40">
        <v>7.6262399999999994E-2</v>
      </c>
      <c r="E279" s="37" t="s">
        <v>34</v>
      </c>
      <c r="F279" s="39">
        <v>0</v>
      </c>
      <c r="G279" s="40">
        <f t="shared" si="249"/>
        <v>7.6262399999999994E-2</v>
      </c>
      <c r="H279" s="41">
        <v>7.6262399999999994E-2</v>
      </c>
      <c r="I279" s="41">
        <v>0</v>
      </c>
      <c r="J279" s="41">
        <v>0</v>
      </c>
      <c r="K279" s="41">
        <v>6.3551999999999997E-2</v>
      </c>
      <c r="L279" s="41">
        <v>1.2710399999999997E-2</v>
      </c>
      <c r="M279" s="41">
        <f t="shared" si="242"/>
        <v>7.6262399999999994E-2</v>
      </c>
      <c r="N279" s="41">
        <v>0</v>
      </c>
      <c r="O279" s="41">
        <v>0</v>
      </c>
      <c r="P279" s="41">
        <v>6.3551999999999997E-2</v>
      </c>
      <c r="Q279" s="41">
        <v>1.27104E-2</v>
      </c>
      <c r="R279" s="42">
        <f t="shared" si="243"/>
        <v>0</v>
      </c>
      <c r="S279" s="40">
        <f t="shared" si="244"/>
        <v>0</v>
      </c>
      <c r="T279" s="43">
        <f t="shared" si="239"/>
        <v>0</v>
      </c>
      <c r="U279" s="40">
        <f t="shared" si="245"/>
        <v>0</v>
      </c>
      <c r="V279" s="43">
        <v>0</v>
      </c>
      <c r="W279" s="40">
        <f t="shared" si="246"/>
        <v>0</v>
      </c>
      <c r="X279" s="43">
        <v>0</v>
      </c>
      <c r="Y279" s="40">
        <f t="shared" si="247"/>
        <v>0</v>
      </c>
      <c r="Z279" s="43">
        <f t="shared" si="240"/>
        <v>0</v>
      </c>
      <c r="AA279" s="40">
        <f t="shared" si="248"/>
        <v>0</v>
      </c>
      <c r="AB279" s="43">
        <f t="shared" si="241"/>
        <v>0</v>
      </c>
      <c r="AC279" s="64" t="s">
        <v>34</v>
      </c>
    </row>
    <row r="280" spans="1:29" ht="31.5" x14ac:dyDescent="0.25">
      <c r="A280" s="35" t="s">
        <v>490</v>
      </c>
      <c r="B280" s="49" t="s">
        <v>523</v>
      </c>
      <c r="C280" s="38" t="s">
        <v>524</v>
      </c>
      <c r="D280" s="40">
        <v>3.1212</v>
      </c>
      <c r="E280" s="37" t="s">
        <v>34</v>
      </c>
      <c r="F280" s="39">
        <v>0</v>
      </c>
      <c r="G280" s="40">
        <f t="shared" si="249"/>
        <v>3.1212</v>
      </c>
      <c r="H280" s="41">
        <v>3.1212</v>
      </c>
      <c r="I280" s="41">
        <v>0</v>
      </c>
      <c r="J280" s="41">
        <v>0</v>
      </c>
      <c r="K280" s="41">
        <v>2.601</v>
      </c>
      <c r="L280" s="41">
        <v>0.5202</v>
      </c>
      <c r="M280" s="41">
        <f t="shared" si="242"/>
        <v>3.1212</v>
      </c>
      <c r="N280" s="41">
        <v>0</v>
      </c>
      <c r="O280" s="41">
        <v>0</v>
      </c>
      <c r="P280" s="41">
        <v>2.601</v>
      </c>
      <c r="Q280" s="41">
        <v>0.5202</v>
      </c>
      <c r="R280" s="42">
        <f t="shared" si="243"/>
        <v>0</v>
      </c>
      <c r="S280" s="40">
        <f t="shared" si="244"/>
        <v>0</v>
      </c>
      <c r="T280" s="43">
        <f t="shared" si="239"/>
        <v>0</v>
      </c>
      <c r="U280" s="40">
        <f t="shared" si="245"/>
        <v>0</v>
      </c>
      <c r="V280" s="43">
        <v>0</v>
      </c>
      <c r="W280" s="40">
        <f t="shared" si="246"/>
        <v>0</v>
      </c>
      <c r="X280" s="43">
        <v>0</v>
      </c>
      <c r="Y280" s="40">
        <f t="shared" si="247"/>
        <v>0</v>
      </c>
      <c r="Z280" s="43">
        <f t="shared" si="240"/>
        <v>0</v>
      </c>
      <c r="AA280" s="40">
        <f t="shared" si="248"/>
        <v>0</v>
      </c>
      <c r="AB280" s="43">
        <f t="shared" si="241"/>
        <v>0</v>
      </c>
      <c r="AC280" s="64" t="s">
        <v>34</v>
      </c>
    </row>
    <row r="281" spans="1:29" x14ac:dyDescent="0.25">
      <c r="A281" s="35" t="s">
        <v>490</v>
      </c>
      <c r="B281" s="49" t="s">
        <v>525</v>
      </c>
      <c r="C281" s="38" t="s">
        <v>526</v>
      </c>
      <c r="D281" s="40">
        <v>0.46272000000000002</v>
      </c>
      <c r="E281" s="37" t="s">
        <v>34</v>
      </c>
      <c r="F281" s="39">
        <v>0</v>
      </c>
      <c r="G281" s="40">
        <f t="shared" si="249"/>
        <v>0.46272000000000002</v>
      </c>
      <c r="H281" s="41">
        <v>0.46272000000000002</v>
      </c>
      <c r="I281" s="41">
        <v>0</v>
      </c>
      <c r="J281" s="41">
        <v>0</v>
      </c>
      <c r="K281" s="41">
        <v>0.3856</v>
      </c>
      <c r="L281" s="41">
        <v>7.7120000000000022E-2</v>
      </c>
      <c r="M281" s="41">
        <f t="shared" si="242"/>
        <v>0.46272000000000002</v>
      </c>
      <c r="N281" s="41">
        <v>0</v>
      </c>
      <c r="O281" s="41">
        <v>0</v>
      </c>
      <c r="P281" s="41">
        <v>0.38560000000000005</v>
      </c>
      <c r="Q281" s="41">
        <v>7.7119999999999966E-2</v>
      </c>
      <c r="R281" s="42">
        <f t="shared" si="243"/>
        <v>0</v>
      </c>
      <c r="S281" s="40">
        <f t="shared" si="244"/>
        <v>0</v>
      </c>
      <c r="T281" s="43">
        <f t="shared" si="239"/>
        <v>0</v>
      </c>
      <c r="U281" s="40">
        <f t="shared" si="245"/>
        <v>0</v>
      </c>
      <c r="V281" s="43">
        <v>0</v>
      </c>
      <c r="W281" s="40">
        <f t="shared" si="246"/>
        <v>0</v>
      </c>
      <c r="X281" s="43">
        <v>0</v>
      </c>
      <c r="Y281" s="40">
        <f t="shared" si="247"/>
        <v>0</v>
      </c>
      <c r="Z281" s="43">
        <f t="shared" si="240"/>
        <v>0</v>
      </c>
      <c r="AA281" s="40">
        <f t="shared" si="248"/>
        <v>0</v>
      </c>
      <c r="AB281" s="43">
        <f t="shared" si="241"/>
        <v>0</v>
      </c>
      <c r="AC281" s="64" t="s">
        <v>34</v>
      </c>
    </row>
    <row r="282" spans="1:29" x14ac:dyDescent="0.25">
      <c r="A282" s="35" t="s">
        <v>490</v>
      </c>
      <c r="B282" s="49" t="s">
        <v>527</v>
      </c>
      <c r="C282" s="38" t="s">
        <v>528</v>
      </c>
      <c r="D282" s="40">
        <v>4.9834799999999999E-2</v>
      </c>
      <c r="E282" s="37" t="s">
        <v>34</v>
      </c>
      <c r="F282" s="39">
        <v>0</v>
      </c>
      <c r="G282" s="40">
        <f t="shared" si="249"/>
        <v>4.9834799999999999E-2</v>
      </c>
      <c r="H282" s="41">
        <v>4.9834799999999999E-2</v>
      </c>
      <c r="I282" s="41">
        <v>0</v>
      </c>
      <c r="J282" s="41">
        <v>0</v>
      </c>
      <c r="K282" s="41">
        <v>4.1529000000000003E-2</v>
      </c>
      <c r="L282" s="41">
        <v>8.3057999999999951E-3</v>
      </c>
      <c r="M282" s="41">
        <f t="shared" si="242"/>
        <v>4.9834800000000005E-2</v>
      </c>
      <c r="N282" s="41">
        <v>0</v>
      </c>
      <c r="O282" s="41">
        <v>0</v>
      </c>
      <c r="P282" s="41">
        <v>4.1529000000000003E-2</v>
      </c>
      <c r="Q282" s="41">
        <v>8.3058000000000003E-3</v>
      </c>
      <c r="R282" s="42">
        <f t="shared" si="243"/>
        <v>0</v>
      </c>
      <c r="S282" s="40">
        <f t="shared" si="244"/>
        <v>0</v>
      </c>
      <c r="T282" s="43">
        <f t="shared" si="239"/>
        <v>0</v>
      </c>
      <c r="U282" s="40">
        <f t="shared" si="245"/>
        <v>0</v>
      </c>
      <c r="V282" s="43">
        <v>0</v>
      </c>
      <c r="W282" s="40">
        <f t="shared" si="246"/>
        <v>0</v>
      </c>
      <c r="X282" s="43">
        <v>0</v>
      </c>
      <c r="Y282" s="40">
        <f t="shared" si="247"/>
        <v>0</v>
      </c>
      <c r="Z282" s="43">
        <f t="shared" si="240"/>
        <v>0</v>
      </c>
      <c r="AA282" s="40">
        <f t="shared" si="248"/>
        <v>0</v>
      </c>
      <c r="AB282" s="43">
        <f t="shared" si="241"/>
        <v>0</v>
      </c>
      <c r="AC282" s="33" t="s">
        <v>34</v>
      </c>
    </row>
    <row r="283" spans="1:29" ht="31.5" x14ac:dyDescent="0.25">
      <c r="A283" s="35" t="s">
        <v>490</v>
      </c>
      <c r="B283" s="49" t="s">
        <v>529</v>
      </c>
      <c r="C283" s="38" t="s">
        <v>530</v>
      </c>
      <c r="D283" s="40">
        <v>0.28583999999999998</v>
      </c>
      <c r="E283" s="37" t="s">
        <v>34</v>
      </c>
      <c r="F283" s="39">
        <v>0</v>
      </c>
      <c r="G283" s="40">
        <f t="shared" si="249"/>
        <v>0.28583999999999998</v>
      </c>
      <c r="H283" s="41">
        <v>0.28583999999999998</v>
      </c>
      <c r="I283" s="41">
        <v>0</v>
      </c>
      <c r="J283" s="41">
        <v>0</v>
      </c>
      <c r="K283" s="41">
        <v>0.2382</v>
      </c>
      <c r="L283" s="41">
        <v>4.7639999999999988E-2</v>
      </c>
      <c r="M283" s="41">
        <f t="shared" si="242"/>
        <v>0.28583999999999998</v>
      </c>
      <c r="N283" s="41">
        <v>0</v>
      </c>
      <c r="O283" s="41">
        <v>0</v>
      </c>
      <c r="P283" s="41">
        <v>0.2382</v>
      </c>
      <c r="Q283" s="41">
        <v>4.7639999999999988E-2</v>
      </c>
      <c r="R283" s="42">
        <f t="shared" si="243"/>
        <v>0</v>
      </c>
      <c r="S283" s="40">
        <f t="shared" si="244"/>
        <v>0</v>
      </c>
      <c r="T283" s="43">
        <f t="shared" si="239"/>
        <v>0</v>
      </c>
      <c r="U283" s="40">
        <f t="shared" si="245"/>
        <v>0</v>
      </c>
      <c r="V283" s="43">
        <v>0</v>
      </c>
      <c r="W283" s="40">
        <f t="shared" si="246"/>
        <v>0</v>
      </c>
      <c r="X283" s="43">
        <v>0</v>
      </c>
      <c r="Y283" s="40">
        <f t="shared" si="247"/>
        <v>0</v>
      </c>
      <c r="Z283" s="43">
        <f t="shared" si="240"/>
        <v>0</v>
      </c>
      <c r="AA283" s="40">
        <f t="shared" si="248"/>
        <v>0</v>
      </c>
      <c r="AB283" s="43">
        <f t="shared" si="241"/>
        <v>0</v>
      </c>
      <c r="AC283" s="69" t="s">
        <v>34</v>
      </c>
    </row>
    <row r="284" spans="1:29" ht="31.5" x14ac:dyDescent="0.25">
      <c r="A284" s="35" t="s">
        <v>490</v>
      </c>
      <c r="B284" s="49" t="s">
        <v>531</v>
      </c>
      <c r="C284" s="38" t="s">
        <v>532</v>
      </c>
      <c r="D284" s="40">
        <v>0.28583999999999998</v>
      </c>
      <c r="E284" s="37" t="s">
        <v>34</v>
      </c>
      <c r="F284" s="39">
        <v>0</v>
      </c>
      <c r="G284" s="40">
        <f t="shared" si="249"/>
        <v>0.28583999999999998</v>
      </c>
      <c r="H284" s="41">
        <v>0.28583999999999998</v>
      </c>
      <c r="I284" s="41">
        <v>0</v>
      </c>
      <c r="J284" s="41">
        <v>0</v>
      </c>
      <c r="K284" s="41">
        <v>0.2382</v>
      </c>
      <c r="L284" s="41">
        <v>4.7639999999999988E-2</v>
      </c>
      <c r="M284" s="41">
        <f t="shared" si="242"/>
        <v>0.28583999999999998</v>
      </c>
      <c r="N284" s="41">
        <v>0</v>
      </c>
      <c r="O284" s="41">
        <v>0</v>
      </c>
      <c r="P284" s="41">
        <v>0.2382</v>
      </c>
      <c r="Q284" s="41">
        <v>4.7639999999999988E-2</v>
      </c>
      <c r="R284" s="42">
        <f t="shared" si="243"/>
        <v>0</v>
      </c>
      <c r="S284" s="40">
        <f t="shared" si="244"/>
        <v>0</v>
      </c>
      <c r="T284" s="43">
        <f t="shared" si="239"/>
        <v>0</v>
      </c>
      <c r="U284" s="40">
        <f t="shared" si="245"/>
        <v>0</v>
      </c>
      <c r="V284" s="43">
        <v>0</v>
      </c>
      <c r="W284" s="40">
        <f t="shared" si="246"/>
        <v>0</v>
      </c>
      <c r="X284" s="43">
        <v>0</v>
      </c>
      <c r="Y284" s="40">
        <f t="shared" si="247"/>
        <v>0</v>
      </c>
      <c r="Z284" s="43">
        <f t="shared" si="240"/>
        <v>0</v>
      </c>
      <c r="AA284" s="40">
        <f t="shared" si="248"/>
        <v>0</v>
      </c>
      <c r="AB284" s="43">
        <f t="shared" si="241"/>
        <v>0</v>
      </c>
      <c r="AC284" s="33" t="s">
        <v>34</v>
      </c>
    </row>
    <row r="285" spans="1:29" ht="31.5" x14ac:dyDescent="0.25">
      <c r="A285" s="35" t="s">
        <v>490</v>
      </c>
      <c r="B285" s="49" t="s">
        <v>533</v>
      </c>
      <c r="C285" s="38" t="s">
        <v>534</v>
      </c>
      <c r="D285" s="40">
        <v>7.4626800000000007E-2</v>
      </c>
      <c r="E285" s="37" t="s">
        <v>34</v>
      </c>
      <c r="F285" s="39">
        <v>0</v>
      </c>
      <c r="G285" s="40">
        <f t="shared" si="249"/>
        <v>7.4626800000000007E-2</v>
      </c>
      <c r="H285" s="41">
        <v>7.4626800000000007E-2</v>
      </c>
      <c r="I285" s="41">
        <v>0</v>
      </c>
      <c r="J285" s="41">
        <v>0</v>
      </c>
      <c r="K285" s="41">
        <v>6.2189000000000008E-2</v>
      </c>
      <c r="L285" s="41">
        <v>1.2437799999999999E-2</v>
      </c>
      <c r="M285" s="41">
        <f t="shared" si="242"/>
        <v>7.4626799999999993E-2</v>
      </c>
      <c r="N285" s="41">
        <v>0</v>
      </c>
      <c r="O285" s="41">
        <v>0</v>
      </c>
      <c r="P285" s="41">
        <v>6.2188999999999994E-2</v>
      </c>
      <c r="Q285" s="41">
        <v>1.2437799999999999E-2</v>
      </c>
      <c r="R285" s="42">
        <f t="shared" si="243"/>
        <v>0</v>
      </c>
      <c r="S285" s="40">
        <f t="shared" si="244"/>
        <v>0</v>
      </c>
      <c r="T285" s="43">
        <f t="shared" si="239"/>
        <v>0</v>
      </c>
      <c r="U285" s="40">
        <f t="shared" si="245"/>
        <v>0</v>
      </c>
      <c r="V285" s="43">
        <v>0</v>
      </c>
      <c r="W285" s="40">
        <f t="shared" si="246"/>
        <v>0</v>
      </c>
      <c r="X285" s="43">
        <v>0</v>
      </c>
      <c r="Y285" s="40">
        <f t="shared" si="247"/>
        <v>0</v>
      </c>
      <c r="Z285" s="43">
        <f t="shared" si="240"/>
        <v>0</v>
      </c>
      <c r="AA285" s="40">
        <f t="shared" si="248"/>
        <v>0</v>
      </c>
      <c r="AB285" s="43">
        <f t="shared" si="241"/>
        <v>0</v>
      </c>
      <c r="AC285" s="33" t="s">
        <v>34</v>
      </c>
    </row>
    <row r="286" spans="1:29" ht="31.5" x14ac:dyDescent="0.25">
      <c r="A286" s="35" t="s">
        <v>490</v>
      </c>
      <c r="B286" s="49" t="s">
        <v>535</v>
      </c>
      <c r="C286" s="38" t="s">
        <v>536</v>
      </c>
      <c r="D286" s="38">
        <v>0.40418400000000004</v>
      </c>
      <c r="E286" s="37" t="s">
        <v>34</v>
      </c>
      <c r="F286" s="39">
        <v>0</v>
      </c>
      <c r="G286" s="40">
        <f t="shared" si="249"/>
        <v>0.40418400000000004</v>
      </c>
      <c r="H286" s="41">
        <v>0.40418400000000004</v>
      </c>
      <c r="I286" s="41">
        <v>0</v>
      </c>
      <c r="J286" s="41">
        <v>0</v>
      </c>
      <c r="K286" s="41">
        <v>0.33682000000000006</v>
      </c>
      <c r="L286" s="41">
        <v>6.7363999999999979E-2</v>
      </c>
      <c r="M286" s="41">
        <f t="shared" si="242"/>
        <v>0.40418399999999999</v>
      </c>
      <c r="N286" s="41">
        <v>0</v>
      </c>
      <c r="O286" s="41">
        <v>0</v>
      </c>
      <c r="P286" s="41">
        <v>0.33682000000000001</v>
      </c>
      <c r="Q286" s="41">
        <v>6.7363999999999979E-2</v>
      </c>
      <c r="R286" s="42">
        <f t="shared" si="243"/>
        <v>0</v>
      </c>
      <c r="S286" s="40">
        <f t="shared" si="244"/>
        <v>0</v>
      </c>
      <c r="T286" s="43">
        <f t="shared" si="239"/>
        <v>0</v>
      </c>
      <c r="U286" s="40">
        <f t="shared" si="245"/>
        <v>0</v>
      </c>
      <c r="V286" s="43">
        <v>0</v>
      </c>
      <c r="W286" s="40">
        <f t="shared" si="246"/>
        <v>0</v>
      </c>
      <c r="X286" s="43">
        <v>0</v>
      </c>
      <c r="Y286" s="40">
        <f t="shared" si="247"/>
        <v>0</v>
      </c>
      <c r="Z286" s="43">
        <f t="shared" si="240"/>
        <v>0</v>
      </c>
      <c r="AA286" s="40">
        <f t="shared" si="248"/>
        <v>0</v>
      </c>
      <c r="AB286" s="43">
        <f t="shared" si="241"/>
        <v>0</v>
      </c>
      <c r="AC286" s="33" t="s">
        <v>34</v>
      </c>
    </row>
    <row r="287" spans="1:29" ht="31.5" x14ac:dyDescent="0.25">
      <c r="A287" s="35" t="s">
        <v>490</v>
      </c>
      <c r="B287" s="49" t="s">
        <v>537</v>
      </c>
      <c r="C287" s="38" t="s">
        <v>538</v>
      </c>
      <c r="D287" s="40">
        <v>0.1056</v>
      </c>
      <c r="E287" s="37" t="s">
        <v>34</v>
      </c>
      <c r="F287" s="39">
        <v>0</v>
      </c>
      <c r="G287" s="40">
        <f t="shared" si="249"/>
        <v>0.1056</v>
      </c>
      <c r="H287" s="41">
        <v>0.1056</v>
      </c>
      <c r="I287" s="41">
        <v>0</v>
      </c>
      <c r="J287" s="41">
        <v>0</v>
      </c>
      <c r="K287" s="41">
        <v>8.7999999999999995E-2</v>
      </c>
      <c r="L287" s="41">
        <v>1.7600000000000005E-2</v>
      </c>
      <c r="M287" s="41">
        <f t="shared" si="242"/>
        <v>0.125856</v>
      </c>
      <c r="N287" s="41">
        <v>0</v>
      </c>
      <c r="O287" s="41">
        <v>0</v>
      </c>
      <c r="P287" s="41">
        <v>0.10488</v>
      </c>
      <c r="Q287" s="41">
        <v>2.0976000000000002E-2</v>
      </c>
      <c r="R287" s="42">
        <f t="shared" si="243"/>
        <v>-2.0255999999999996E-2</v>
      </c>
      <c r="S287" s="40">
        <f t="shared" si="244"/>
        <v>2.0255999999999996E-2</v>
      </c>
      <c r="T287" s="43">
        <f t="shared" si="239"/>
        <v>0.19181818181818178</v>
      </c>
      <c r="U287" s="40">
        <f t="shared" si="245"/>
        <v>0</v>
      </c>
      <c r="V287" s="43">
        <v>0</v>
      </c>
      <c r="W287" s="40">
        <f t="shared" si="246"/>
        <v>0</v>
      </c>
      <c r="X287" s="43">
        <v>0</v>
      </c>
      <c r="Y287" s="40">
        <f t="shared" si="247"/>
        <v>1.6880000000000006E-2</v>
      </c>
      <c r="Z287" s="43">
        <f t="shared" si="240"/>
        <v>0.19181818181818189</v>
      </c>
      <c r="AA287" s="40">
        <f t="shared" si="248"/>
        <v>3.3759999999999971E-3</v>
      </c>
      <c r="AB287" s="43">
        <f t="shared" si="241"/>
        <v>0.19181818181818161</v>
      </c>
      <c r="AC287" s="33" t="s">
        <v>295</v>
      </c>
    </row>
    <row r="288" spans="1:29" ht="31.5" x14ac:dyDescent="0.25">
      <c r="A288" s="35" t="s">
        <v>490</v>
      </c>
      <c r="B288" s="49" t="s">
        <v>539</v>
      </c>
      <c r="C288" s="38" t="s">
        <v>540</v>
      </c>
      <c r="D288" s="40">
        <v>0.27132000000000001</v>
      </c>
      <c r="E288" s="37" t="s">
        <v>34</v>
      </c>
      <c r="F288" s="39">
        <v>0</v>
      </c>
      <c r="G288" s="40">
        <f t="shared" si="249"/>
        <v>0.27132000000000001</v>
      </c>
      <c r="H288" s="41">
        <v>0.27132000000000001</v>
      </c>
      <c r="I288" s="41">
        <v>0</v>
      </c>
      <c r="J288" s="41">
        <v>0</v>
      </c>
      <c r="K288" s="41">
        <v>0.2261</v>
      </c>
      <c r="L288" s="41">
        <v>4.522000000000001E-2</v>
      </c>
      <c r="M288" s="41">
        <f t="shared" si="242"/>
        <v>0.27132000000000001</v>
      </c>
      <c r="N288" s="41">
        <v>0</v>
      </c>
      <c r="O288" s="41">
        <v>0</v>
      </c>
      <c r="P288" s="41">
        <v>0.22610000000000002</v>
      </c>
      <c r="Q288" s="41">
        <v>4.5219999999999982E-2</v>
      </c>
      <c r="R288" s="42">
        <f t="shared" si="243"/>
        <v>0</v>
      </c>
      <c r="S288" s="40">
        <f t="shared" si="244"/>
        <v>0</v>
      </c>
      <c r="T288" s="43">
        <f t="shared" si="239"/>
        <v>0</v>
      </c>
      <c r="U288" s="40">
        <f t="shared" si="245"/>
        <v>0</v>
      </c>
      <c r="V288" s="43">
        <v>0</v>
      </c>
      <c r="W288" s="40">
        <f t="shared" si="246"/>
        <v>0</v>
      </c>
      <c r="X288" s="43">
        <v>0</v>
      </c>
      <c r="Y288" s="40">
        <f t="shared" si="247"/>
        <v>0</v>
      </c>
      <c r="Z288" s="43">
        <f t="shared" si="240"/>
        <v>0</v>
      </c>
      <c r="AA288" s="40">
        <f t="shared" si="248"/>
        <v>0</v>
      </c>
      <c r="AB288" s="43">
        <f t="shared" si="241"/>
        <v>0</v>
      </c>
      <c r="AC288" s="33" t="s">
        <v>34</v>
      </c>
    </row>
    <row r="289" spans="1:29" ht="31.5" x14ac:dyDescent="0.25">
      <c r="A289" s="35" t="s">
        <v>490</v>
      </c>
      <c r="B289" s="49" t="s">
        <v>541</v>
      </c>
      <c r="C289" s="38" t="s">
        <v>542</v>
      </c>
      <c r="D289" s="40">
        <v>0.50279999999999991</v>
      </c>
      <c r="E289" s="37" t="s">
        <v>34</v>
      </c>
      <c r="F289" s="39">
        <v>0</v>
      </c>
      <c r="G289" s="40">
        <f t="shared" si="249"/>
        <v>0.50279999999999991</v>
      </c>
      <c r="H289" s="41">
        <v>0.50279999999999991</v>
      </c>
      <c r="I289" s="41">
        <v>0</v>
      </c>
      <c r="J289" s="41">
        <v>0</v>
      </c>
      <c r="K289" s="41">
        <v>0.41899999999999998</v>
      </c>
      <c r="L289" s="41">
        <v>8.379999999999993E-2</v>
      </c>
      <c r="M289" s="41">
        <f t="shared" si="242"/>
        <v>0.50280000000000002</v>
      </c>
      <c r="N289" s="41">
        <v>0</v>
      </c>
      <c r="O289" s="41">
        <v>0</v>
      </c>
      <c r="P289" s="41">
        <v>0.41899999999999998</v>
      </c>
      <c r="Q289" s="41">
        <v>8.3799999999999999E-2</v>
      </c>
      <c r="R289" s="42">
        <f t="shared" si="243"/>
        <v>0</v>
      </c>
      <c r="S289" s="40">
        <f t="shared" si="244"/>
        <v>0</v>
      </c>
      <c r="T289" s="43">
        <f t="shared" si="239"/>
        <v>0</v>
      </c>
      <c r="U289" s="40">
        <f t="shared" si="245"/>
        <v>0</v>
      </c>
      <c r="V289" s="43">
        <v>0</v>
      </c>
      <c r="W289" s="40">
        <f t="shared" si="246"/>
        <v>0</v>
      </c>
      <c r="X289" s="43">
        <v>0</v>
      </c>
      <c r="Y289" s="40">
        <f t="shared" si="247"/>
        <v>0</v>
      </c>
      <c r="Z289" s="43">
        <f t="shared" si="240"/>
        <v>0</v>
      </c>
      <c r="AA289" s="40">
        <f t="shared" si="248"/>
        <v>0</v>
      </c>
      <c r="AB289" s="43">
        <f t="shared" si="241"/>
        <v>0</v>
      </c>
      <c r="AC289" s="64" t="s">
        <v>34</v>
      </c>
    </row>
    <row r="290" spans="1:29" ht="47.25" x14ac:dyDescent="0.25">
      <c r="A290" s="35" t="s">
        <v>490</v>
      </c>
      <c r="B290" s="49" t="s">
        <v>543</v>
      </c>
      <c r="C290" s="38" t="s">
        <v>544</v>
      </c>
      <c r="D290" s="40" t="s">
        <v>34</v>
      </c>
      <c r="E290" s="37" t="s">
        <v>34</v>
      </c>
      <c r="F290" s="39" t="s">
        <v>34</v>
      </c>
      <c r="G290" s="39" t="s">
        <v>34</v>
      </c>
      <c r="H290" s="41" t="s">
        <v>34</v>
      </c>
      <c r="I290" s="41" t="s">
        <v>34</v>
      </c>
      <c r="J290" s="41" t="s">
        <v>34</v>
      </c>
      <c r="K290" s="41" t="s">
        <v>34</v>
      </c>
      <c r="L290" s="41" t="s">
        <v>34</v>
      </c>
      <c r="M290" s="41">
        <f t="shared" si="242"/>
        <v>0.18424560000000001</v>
      </c>
      <c r="N290" s="41">
        <v>0</v>
      </c>
      <c r="O290" s="41">
        <v>0</v>
      </c>
      <c r="P290" s="41">
        <v>0.15353800000000001</v>
      </c>
      <c r="Q290" s="41">
        <v>3.0707600000000002E-2</v>
      </c>
      <c r="R290" s="42" t="s">
        <v>34</v>
      </c>
      <c r="S290" s="40" t="s">
        <v>34</v>
      </c>
      <c r="T290" s="43" t="s">
        <v>34</v>
      </c>
      <c r="U290" s="40" t="s">
        <v>34</v>
      </c>
      <c r="V290" s="43" t="s">
        <v>34</v>
      </c>
      <c r="W290" s="40" t="s">
        <v>34</v>
      </c>
      <c r="X290" s="43" t="s">
        <v>34</v>
      </c>
      <c r="Y290" s="40" t="s">
        <v>34</v>
      </c>
      <c r="Z290" s="43" t="s">
        <v>34</v>
      </c>
      <c r="AA290" s="40" t="s">
        <v>34</v>
      </c>
      <c r="AB290" s="43" t="s">
        <v>34</v>
      </c>
      <c r="AC290" s="50" t="s">
        <v>232</v>
      </c>
    </row>
    <row r="291" spans="1:29" x14ac:dyDescent="0.25">
      <c r="A291" s="35" t="s">
        <v>490</v>
      </c>
      <c r="B291" s="49" t="s">
        <v>545</v>
      </c>
      <c r="C291" s="38" t="s">
        <v>546</v>
      </c>
      <c r="D291" s="40">
        <v>0.6375599999999999</v>
      </c>
      <c r="E291" s="37" t="s">
        <v>34</v>
      </c>
      <c r="F291" s="39">
        <v>0</v>
      </c>
      <c r="G291" s="40">
        <f t="shared" si="249"/>
        <v>0.6375599999999999</v>
      </c>
      <c r="H291" s="41">
        <v>0.6375599999999999</v>
      </c>
      <c r="I291" s="41">
        <v>0</v>
      </c>
      <c r="J291" s="41">
        <v>0</v>
      </c>
      <c r="K291" s="41">
        <v>0.53129999999999999</v>
      </c>
      <c r="L291" s="41">
        <v>0.10625999999999991</v>
      </c>
      <c r="M291" s="41">
        <f t="shared" si="242"/>
        <v>0.63756000000000002</v>
      </c>
      <c r="N291" s="41">
        <v>0</v>
      </c>
      <c r="O291" s="41">
        <v>0</v>
      </c>
      <c r="P291" s="41">
        <v>0.53129999999999999</v>
      </c>
      <c r="Q291" s="41">
        <v>0.10626000000000002</v>
      </c>
      <c r="R291" s="42">
        <f t="shared" si="243"/>
        <v>0</v>
      </c>
      <c r="S291" s="40">
        <f t="shared" si="244"/>
        <v>0</v>
      </c>
      <c r="T291" s="43">
        <f t="shared" si="239"/>
        <v>0</v>
      </c>
      <c r="U291" s="40">
        <f t="shared" si="245"/>
        <v>0</v>
      </c>
      <c r="V291" s="43">
        <v>0</v>
      </c>
      <c r="W291" s="40">
        <f t="shared" si="246"/>
        <v>0</v>
      </c>
      <c r="X291" s="43">
        <v>0</v>
      </c>
      <c r="Y291" s="40">
        <f t="shared" si="247"/>
        <v>0</v>
      </c>
      <c r="Z291" s="43">
        <f t="shared" si="240"/>
        <v>0</v>
      </c>
      <c r="AA291" s="40">
        <f t="shared" si="248"/>
        <v>1.1102230246251565E-16</v>
      </c>
      <c r="AB291" s="43">
        <f t="shared" si="241"/>
        <v>1.0448174521223014E-15</v>
      </c>
      <c r="AC291" s="50" t="s">
        <v>34</v>
      </c>
    </row>
    <row r="292" spans="1:29" x14ac:dyDescent="0.25">
      <c r="A292" s="26" t="s">
        <v>547</v>
      </c>
      <c r="B292" s="34" t="s">
        <v>548</v>
      </c>
      <c r="C292" s="28" t="s">
        <v>33</v>
      </c>
      <c r="D292" s="28">
        <f>SUM(D293,D332,D344,D411,D418,D425,D426)</f>
        <v>12251.388381299847</v>
      </c>
      <c r="E292" s="29" t="s">
        <v>34</v>
      </c>
      <c r="F292" s="30">
        <f t="shared" ref="F292" si="250">SUM(F293,F332,F344,F411,F418,F425,F426)</f>
        <v>4162.8470235699997</v>
      </c>
      <c r="G292" s="28">
        <f>SUM(G293,G332,G344,G411,G418,G425,G426)</f>
        <v>8088.5413577298468</v>
      </c>
      <c r="H292" s="31">
        <f t="shared" ref="H292:AA292" si="251">SUM(H293,H332,H344,H411,H418,H425,H426)</f>
        <v>2084.2704808079998</v>
      </c>
      <c r="I292" s="31">
        <f t="shared" si="251"/>
        <v>0</v>
      </c>
      <c r="J292" s="31">
        <f t="shared" si="251"/>
        <v>0</v>
      </c>
      <c r="K292" s="31">
        <f t="shared" si="251"/>
        <v>1368.5229888397203</v>
      </c>
      <c r="L292" s="31">
        <f t="shared" si="251"/>
        <v>715.74749196827952</v>
      </c>
      <c r="M292" s="31">
        <f t="shared" si="251"/>
        <v>1713.2023046500001</v>
      </c>
      <c r="N292" s="31">
        <f t="shared" si="251"/>
        <v>0</v>
      </c>
      <c r="O292" s="31">
        <f t="shared" si="251"/>
        <v>0</v>
      </c>
      <c r="P292" s="31">
        <f t="shared" si="251"/>
        <v>1080.1556029599999</v>
      </c>
      <c r="Q292" s="31">
        <f t="shared" si="251"/>
        <v>633.04670169000019</v>
      </c>
      <c r="R292" s="31">
        <f t="shared" si="251"/>
        <v>6499.742020599846</v>
      </c>
      <c r="S292" s="31">
        <f t="shared" si="251"/>
        <v>-495.47114367799975</v>
      </c>
      <c r="T292" s="32">
        <f t="shared" si="239"/>
        <v>-0.23771921554342729</v>
      </c>
      <c r="U292" s="31">
        <f t="shared" si="251"/>
        <v>0</v>
      </c>
      <c r="V292" s="32">
        <v>0</v>
      </c>
      <c r="W292" s="31">
        <f t="shared" si="251"/>
        <v>0</v>
      </c>
      <c r="X292" s="32">
        <v>0</v>
      </c>
      <c r="Y292" s="31">
        <f t="shared" si="251"/>
        <v>-327.59951262972027</v>
      </c>
      <c r="Z292" s="32">
        <f t="shared" si="240"/>
        <v>-0.23938181185211227</v>
      </c>
      <c r="AA292" s="31">
        <f t="shared" si="251"/>
        <v>-167.15669476827955</v>
      </c>
      <c r="AB292" s="32">
        <f t="shared" si="241"/>
        <v>-0.23354143275948439</v>
      </c>
      <c r="AC292" s="50" t="s">
        <v>34</v>
      </c>
    </row>
    <row r="293" spans="1:29" ht="31.5" x14ac:dyDescent="0.25">
      <c r="A293" s="26" t="s">
        <v>549</v>
      </c>
      <c r="B293" s="34" t="s">
        <v>52</v>
      </c>
      <c r="C293" s="28" t="s">
        <v>33</v>
      </c>
      <c r="D293" s="28">
        <f>D294+D297+D300+D331</f>
        <v>1275.9213433021491</v>
      </c>
      <c r="E293" s="29" t="s">
        <v>34</v>
      </c>
      <c r="F293" s="30">
        <f t="shared" ref="F293" si="252">F294+F297+F300+F331</f>
        <v>412.48833282999999</v>
      </c>
      <c r="G293" s="28">
        <f>G294+G297+G300+G331</f>
        <v>863.43301047214925</v>
      </c>
      <c r="H293" s="31">
        <f t="shared" ref="H293:AA293" si="253">H294+H297+H300+H331</f>
        <v>212.45933243000002</v>
      </c>
      <c r="I293" s="31">
        <f t="shared" si="253"/>
        <v>0</v>
      </c>
      <c r="J293" s="31">
        <f t="shared" si="253"/>
        <v>0</v>
      </c>
      <c r="K293" s="31">
        <f t="shared" si="253"/>
        <v>120.1635205520904</v>
      </c>
      <c r="L293" s="31">
        <f t="shared" si="253"/>
        <v>92.295811877909614</v>
      </c>
      <c r="M293" s="31">
        <f t="shared" si="253"/>
        <v>160.61809295</v>
      </c>
      <c r="N293" s="31">
        <f t="shared" si="253"/>
        <v>0</v>
      </c>
      <c r="O293" s="31">
        <f t="shared" si="253"/>
        <v>0</v>
      </c>
      <c r="P293" s="31">
        <f t="shared" si="253"/>
        <v>97.469590939999975</v>
      </c>
      <c r="Q293" s="31">
        <f t="shared" si="253"/>
        <v>63.148502010000001</v>
      </c>
      <c r="R293" s="31">
        <f t="shared" si="253"/>
        <v>702.81491752214924</v>
      </c>
      <c r="S293" s="31">
        <f t="shared" si="253"/>
        <v>-51.841239480000013</v>
      </c>
      <c r="T293" s="32">
        <f t="shared" si="239"/>
        <v>-0.24400547100975378</v>
      </c>
      <c r="U293" s="31">
        <f t="shared" si="253"/>
        <v>0</v>
      </c>
      <c r="V293" s="32">
        <v>0</v>
      </c>
      <c r="W293" s="31">
        <f t="shared" si="253"/>
        <v>0</v>
      </c>
      <c r="X293" s="32">
        <v>0</v>
      </c>
      <c r="Y293" s="31">
        <f>Y294+Y297+Y300+Y331</f>
        <v>-22.699970332090409</v>
      </c>
      <c r="Z293" s="32">
        <f t="shared" si="240"/>
        <v>-0.18890899856957888</v>
      </c>
      <c r="AA293" s="31">
        <f t="shared" si="253"/>
        <v>-28.426332867909597</v>
      </c>
      <c r="AB293" s="32">
        <f t="shared" si="241"/>
        <v>-0.307991579352619</v>
      </c>
      <c r="AC293" s="33" t="s">
        <v>34</v>
      </c>
    </row>
    <row r="294" spans="1:29" ht="94.5" x14ac:dyDescent="0.25">
      <c r="A294" s="26" t="s">
        <v>550</v>
      </c>
      <c r="B294" s="34" t="s">
        <v>54</v>
      </c>
      <c r="C294" s="28" t="s">
        <v>33</v>
      </c>
      <c r="D294" s="28">
        <v>0</v>
      </c>
      <c r="E294" s="29" t="s">
        <v>34</v>
      </c>
      <c r="F294" s="30">
        <v>0</v>
      </c>
      <c r="G294" s="28">
        <v>0</v>
      </c>
      <c r="H294" s="31">
        <v>0</v>
      </c>
      <c r="I294" s="31">
        <v>0</v>
      </c>
      <c r="J294" s="31">
        <v>0</v>
      </c>
      <c r="K294" s="31">
        <v>0</v>
      </c>
      <c r="L294" s="31">
        <v>0</v>
      </c>
      <c r="M294" s="31">
        <v>0</v>
      </c>
      <c r="N294" s="31">
        <v>0</v>
      </c>
      <c r="O294" s="31">
        <v>0</v>
      </c>
      <c r="P294" s="31">
        <v>0</v>
      </c>
      <c r="Q294" s="31">
        <v>0</v>
      </c>
      <c r="R294" s="31">
        <v>0</v>
      </c>
      <c r="S294" s="31">
        <v>0</v>
      </c>
      <c r="T294" s="32">
        <v>0</v>
      </c>
      <c r="U294" s="31">
        <v>0</v>
      </c>
      <c r="V294" s="32">
        <v>0</v>
      </c>
      <c r="W294" s="31">
        <v>0</v>
      </c>
      <c r="X294" s="32">
        <v>0</v>
      </c>
      <c r="Y294" s="31">
        <v>0</v>
      </c>
      <c r="Z294" s="32">
        <v>0</v>
      </c>
      <c r="AA294" s="31">
        <v>0</v>
      </c>
      <c r="AB294" s="32">
        <v>0</v>
      </c>
      <c r="AC294" s="33" t="s">
        <v>34</v>
      </c>
    </row>
    <row r="295" spans="1:29" ht="31.5" x14ac:dyDescent="0.25">
      <c r="A295" s="26" t="s">
        <v>551</v>
      </c>
      <c r="B295" s="34" t="s">
        <v>60</v>
      </c>
      <c r="C295" s="28" t="s">
        <v>33</v>
      </c>
      <c r="D295" s="28">
        <v>0</v>
      </c>
      <c r="E295" s="29" t="s">
        <v>34</v>
      </c>
      <c r="F295" s="30">
        <v>0</v>
      </c>
      <c r="G295" s="28">
        <v>0</v>
      </c>
      <c r="H295" s="31">
        <v>0</v>
      </c>
      <c r="I295" s="31">
        <v>0</v>
      </c>
      <c r="J295" s="31">
        <v>0</v>
      </c>
      <c r="K295" s="31">
        <v>0</v>
      </c>
      <c r="L295" s="31">
        <v>0</v>
      </c>
      <c r="M295" s="31">
        <v>0</v>
      </c>
      <c r="N295" s="31">
        <v>0</v>
      </c>
      <c r="O295" s="31">
        <v>0</v>
      </c>
      <c r="P295" s="31">
        <v>0</v>
      </c>
      <c r="Q295" s="31">
        <v>0</v>
      </c>
      <c r="R295" s="31">
        <v>0</v>
      </c>
      <c r="S295" s="31">
        <v>0</v>
      </c>
      <c r="T295" s="32">
        <v>0</v>
      </c>
      <c r="U295" s="31">
        <v>0</v>
      </c>
      <c r="V295" s="32">
        <v>0</v>
      </c>
      <c r="W295" s="31">
        <v>0</v>
      </c>
      <c r="X295" s="32">
        <v>0</v>
      </c>
      <c r="Y295" s="31">
        <v>0</v>
      </c>
      <c r="Z295" s="32">
        <v>0</v>
      </c>
      <c r="AA295" s="31">
        <v>0</v>
      </c>
      <c r="AB295" s="32">
        <v>0</v>
      </c>
      <c r="AC295" s="64" t="s">
        <v>34</v>
      </c>
    </row>
    <row r="296" spans="1:29" ht="31.5" x14ac:dyDescent="0.25">
      <c r="A296" s="26" t="s">
        <v>552</v>
      </c>
      <c r="B296" s="34" t="s">
        <v>60</v>
      </c>
      <c r="C296" s="28" t="s">
        <v>33</v>
      </c>
      <c r="D296" s="28">
        <v>0</v>
      </c>
      <c r="E296" s="29" t="s">
        <v>34</v>
      </c>
      <c r="F296" s="30">
        <v>0</v>
      </c>
      <c r="G296" s="28">
        <v>0</v>
      </c>
      <c r="H296" s="31">
        <v>0</v>
      </c>
      <c r="I296" s="31">
        <v>0</v>
      </c>
      <c r="J296" s="31">
        <v>0</v>
      </c>
      <c r="K296" s="31">
        <v>0</v>
      </c>
      <c r="L296" s="31">
        <v>0</v>
      </c>
      <c r="M296" s="31">
        <v>0</v>
      </c>
      <c r="N296" s="31">
        <v>0</v>
      </c>
      <c r="O296" s="31">
        <v>0</v>
      </c>
      <c r="P296" s="31">
        <v>0</v>
      </c>
      <c r="Q296" s="31">
        <v>0</v>
      </c>
      <c r="R296" s="31">
        <v>0</v>
      </c>
      <c r="S296" s="31">
        <v>0</v>
      </c>
      <c r="T296" s="32">
        <v>0</v>
      </c>
      <c r="U296" s="31">
        <v>0</v>
      </c>
      <c r="V296" s="32">
        <v>0</v>
      </c>
      <c r="W296" s="31">
        <v>0</v>
      </c>
      <c r="X296" s="32">
        <v>0</v>
      </c>
      <c r="Y296" s="31">
        <v>0</v>
      </c>
      <c r="Z296" s="32">
        <v>0</v>
      </c>
      <c r="AA296" s="31">
        <v>0</v>
      </c>
      <c r="AB296" s="32">
        <v>0</v>
      </c>
      <c r="AC296" s="64" t="s">
        <v>34</v>
      </c>
    </row>
    <row r="297" spans="1:29" ht="47.25" x14ac:dyDescent="0.25">
      <c r="A297" s="26" t="s">
        <v>553</v>
      </c>
      <c r="B297" s="34" t="s">
        <v>62</v>
      </c>
      <c r="C297" s="28" t="s">
        <v>33</v>
      </c>
      <c r="D297" s="28">
        <v>0</v>
      </c>
      <c r="E297" s="29" t="s">
        <v>34</v>
      </c>
      <c r="F297" s="30">
        <v>0</v>
      </c>
      <c r="G297" s="28">
        <v>0</v>
      </c>
      <c r="H297" s="31">
        <v>0</v>
      </c>
      <c r="I297" s="31">
        <v>0</v>
      </c>
      <c r="J297" s="31">
        <v>0</v>
      </c>
      <c r="K297" s="31">
        <v>0</v>
      </c>
      <c r="L297" s="31">
        <v>0</v>
      </c>
      <c r="M297" s="31">
        <v>0</v>
      </c>
      <c r="N297" s="31">
        <v>0</v>
      </c>
      <c r="O297" s="31">
        <v>0</v>
      </c>
      <c r="P297" s="31">
        <v>0</v>
      </c>
      <c r="Q297" s="31">
        <v>0</v>
      </c>
      <c r="R297" s="31">
        <v>0</v>
      </c>
      <c r="S297" s="31">
        <v>0</v>
      </c>
      <c r="T297" s="32">
        <v>0</v>
      </c>
      <c r="U297" s="31">
        <v>0</v>
      </c>
      <c r="V297" s="32">
        <v>0</v>
      </c>
      <c r="W297" s="31">
        <v>0</v>
      </c>
      <c r="X297" s="32">
        <v>0</v>
      </c>
      <c r="Y297" s="31">
        <v>0</v>
      </c>
      <c r="Z297" s="32">
        <v>0</v>
      </c>
      <c r="AA297" s="31">
        <v>0</v>
      </c>
      <c r="AB297" s="32">
        <v>0</v>
      </c>
      <c r="AC297" s="33" t="s">
        <v>34</v>
      </c>
    </row>
    <row r="298" spans="1:29" ht="31.5" x14ac:dyDescent="0.25">
      <c r="A298" s="26" t="s">
        <v>554</v>
      </c>
      <c r="B298" s="34" t="s">
        <v>60</v>
      </c>
      <c r="C298" s="28" t="s">
        <v>33</v>
      </c>
      <c r="D298" s="28">
        <v>0</v>
      </c>
      <c r="E298" s="29" t="s">
        <v>34</v>
      </c>
      <c r="F298" s="30">
        <v>0</v>
      </c>
      <c r="G298" s="28">
        <v>0</v>
      </c>
      <c r="H298" s="31">
        <v>0</v>
      </c>
      <c r="I298" s="31">
        <v>0</v>
      </c>
      <c r="J298" s="31">
        <v>0</v>
      </c>
      <c r="K298" s="31">
        <v>0</v>
      </c>
      <c r="L298" s="31">
        <v>0</v>
      </c>
      <c r="M298" s="31">
        <v>0</v>
      </c>
      <c r="N298" s="31">
        <v>0</v>
      </c>
      <c r="O298" s="31">
        <v>0</v>
      </c>
      <c r="P298" s="31">
        <v>0</v>
      </c>
      <c r="Q298" s="31">
        <v>0</v>
      </c>
      <c r="R298" s="31">
        <v>0</v>
      </c>
      <c r="S298" s="31">
        <v>0</v>
      </c>
      <c r="T298" s="32">
        <v>0</v>
      </c>
      <c r="U298" s="31">
        <v>0</v>
      </c>
      <c r="V298" s="32">
        <v>0</v>
      </c>
      <c r="W298" s="31">
        <v>0</v>
      </c>
      <c r="X298" s="32">
        <v>0</v>
      </c>
      <c r="Y298" s="31">
        <v>0</v>
      </c>
      <c r="Z298" s="32">
        <v>0</v>
      </c>
      <c r="AA298" s="31">
        <v>0</v>
      </c>
      <c r="AB298" s="32">
        <v>0</v>
      </c>
      <c r="AC298" s="64" t="s">
        <v>34</v>
      </c>
    </row>
    <row r="299" spans="1:29" ht="31.5" x14ac:dyDescent="0.25">
      <c r="A299" s="26" t="s">
        <v>555</v>
      </c>
      <c r="B299" s="34" t="s">
        <v>60</v>
      </c>
      <c r="C299" s="28" t="s">
        <v>33</v>
      </c>
      <c r="D299" s="28">
        <v>0</v>
      </c>
      <c r="E299" s="29" t="s">
        <v>34</v>
      </c>
      <c r="F299" s="30">
        <v>0</v>
      </c>
      <c r="G299" s="28">
        <v>0</v>
      </c>
      <c r="H299" s="31">
        <v>0</v>
      </c>
      <c r="I299" s="31">
        <v>0</v>
      </c>
      <c r="J299" s="31">
        <v>0</v>
      </c>
      <c r="K299" s="31">
        <v>0</v>
      </c>
      <c r="L299" s="31">
        <v>0</v>
      </c>
      <c r="M299" s="31">
        <v>0</v>
      </c>
      <c r="N299" s="31">
        <v>0</v>
      </c>
      <c r="O299" s="31">
        <v>0</v>
      </c>
      <c r="P299" s="31">
        <v>0</v>
      </c>
      <c r="Q299" s="31">
        <v>0</v>
      </c>
      <c r="R299" s="31">
        <v>0</v>
      </c>
      <c r="S299" s="31">
        <v>0</v>
      </c>
      <c r="T299" s="32">
        <v>0</v>
      </c>
      <c r="U299" s="31">
        <v>0</v>
      </c>
      <c r="V299" s="32">
        <v>0</v>
      </c>
      <c r="W299" s="31">
        <v>0</v>
      </c>
      <c r="X299" s="32">
        <v>0</v>
      </c>
      <c r="Y299" s="31">
        <v>0</v>
      </c>
      <c r="Z299" s="32">
        <v>0</v>
      </c>
      <c r="AA299" s="31">
        <v>0</v>
      </c>
      <c r="AB299" s="32">
        <v>0</v>
      </c>
      <c r="AC299" s="33" t="s">
        <v>34</v>
      </c>
    </row>
    <row r="300" spans="1:29" ht="47.25" x14ac:dyDescent="0.25">
      <c r="A300" s="26" t="s">
        <v>556</v>
      </c>
      <c r="B300" s="34" t="s">
        <v>66</v>
      </c>
      <c r="C300" s="28" t="s">
        <v>33</v>
      </c>
      <c r="D300" s="28">
        <f>SUM(D301,D302,D304,D305,D308)</f>
        <v>1275.9213433021491</v>
      </c>
      <c r="E300" s="29" t="s">
        <v>34</v>
      </c>
      <c r="F300" s="30">
        <f t="shared" ref="F300" si="254">F301+F302+F304+F305+F308</f>
        <v>412.48833282999999</v>
      </c>
      <c r="G300" s="28">
        <f>G301+G302+G304+G305+G308</f>
        <v>863.43301047214925</v>
      </c>
      <c r="H300" s="31">
        <f t="shared" ref="H300:AA300" si="255">H301+H302+H304+H305+H308</f>
        <v>212.45933243000002</v>
      </c>
      <c r="I300" s="31">
        <f t="shared" si="255"/>
        <v>0</v>
      </c>
      <c r="J300" s="31">
        <f t="shared" si="255"/>
        <v>0</v>
      </c>
      <c r="K300" s="31">
        <f t="shared" si="255"/>
        <v>120.1635205520904</v>
      </c>
      <c r="L300" s="31">
        <f t="shared" si="255"/>
        <v>92.295811877909614</v>
      </c>
      <c r="M300" s="31">
        <f t="shared" si="255"/>
        <v>160.61809295</v>
      </c>
      <c r="N300" s="31">
        <f t="shared" si="255"/>
        <v>0</v>
      </c>
      <c r="O300" s="31">
        <f t="shared" si="255"/>
        <v>0</v>
      </c>
      <c r="P300" s="31">
        <f t="shared" si="255"/>
        <v>97.469590939999975</v>
      </c>
      <c r="Q300" s="31">
        <f t="shared" si="255"/>
        <v>63.148502010000001</v>
      </c>
      <c r="R300" s="31">
        <f t="shared" si="255"/>
        <v>702.81491752214924</v>
      </c>
      <c r="S300" s="31">
        <f t="shared" si="255"/>
        <v>-51.841239480000013</v>
      </c>
      <c r="T300" s="32">
        <f t="shared" si="239"/>
        <v>-0.24400547100975378</v>
      </c>
      <c r="U300" s="31">
        <f t="shared" si="255"/>
        <v>0</v>
      </c>
      <c r="V300" s="32">
        <v>0</v>
      </c>
      <c r="W300" s="31">
        <f t="shared" si="255"/>
        <v>0</v>
      </c>
      <c r="X300" s="32">
        <v>0</v>
      </c>
      <c r="Y300" s="31">
        <f>Y301+Y302+Y304+Y305+Y308</f>
        <v>-22.699970332090409</v>
      </c>
      <c r="Z300" s="32">
        <f t="shared" si="240"/>
        <v>-0.18890899856957888</v>
      </c>
      <c r="AA300" s="31">
        <f t="shared" si="255"/>
        <v>-28.426332867909597</v>
      </c>
      <c r="AB300" s="32">
        <f t="shared" si="241"/>
        <v>-0.307991579352619</v>
      </c>
      <c r="AC300" s="33" t="s">
        <v>34</v>
      </c>
    </row>
    <row r="301" spans="1:29" ht="78.75" x14ac:dyDescent="0.25">
      <c r="A301" s="26" t="s">
        <v>557</v>
      </c>
      <c r="B301" s="34" t="s">
        <v>68</v>
      </c>
      <c r="C301" s="28" t="s">
        <v>33</v>
      </c>
      <c r="D301" s="28">
        <v>0</v>
      </c>
      <c r="E301" s="29" t="s">
        <v>34</v>
      </c>
      <c r="F301" s="30">
        <v>0</v>
      </c>
      <c r="G301" s="28">
        <v>0</v>
      </c>
      <c r="H301" s="31">
        <v>0</v>
      </c>
      <c r="I301" s="31">
        <v>0</v>
      </c>
      <c r="J301" s="31">
        <v>0</v>
      </c>
      <c r="K301" s="31">
        <v>0</v>
      </c>
      <c r="L301" s="31">
        <v>0</v>
      </c>
      <c r="M301" s="31">
        <v>0</v>
      </c>
      <c r="N301" s="31">
        <v>0</v>
      </c>
      <c r="O301" s="31">
        <v>0</v>
      </c>
      <c r="P301" s="31">
        <v>0</v>
      </c>
      <c r="Q301" s="31">
        <v>0</v>
      </c>
      <c r="R301" s="31">
        <v>0</v>
      </c>
      <c r="S301" s="31">
        <v>0</v>
      </c>
      <c r="T301" s="32">
        <v>0</v>
      </c>
      <c r="U301" s="31">
        <v>0</v>
      </c>
      <c r="V301" s="32">
        <v>0</v>
      </c>
      <c r="W301" s="31">
        <v>0</v>
      </c>
      <c r="X301" s="32">
        <v>0</v>
      </c>
      <c r="Y301" s="31">
        <v>0</v>
      </c>
      <c r="Z301" s="32">
        <v>0</v>
      </c>
      <c r="AA301" s="31">
        <v>0</v>
      </c>
      <c r="AB301" s="32">
        <v>0</v>
      </c>
      <c r="AC301" s="33" t="s">
        <v>34</v>
      </c>
    </row>
    <row r="302" spans="1:29" ht="78.75" x14ac:dyDescent="0.25">
      <c r="A302" s="26" t="s">
        <v>558</v>
      </c>
      <c r="B302" s="34" t="s">
        <v>70</v>
      </c>
      <c r="C302" s="28" t="s">
        <v>33</v>
      </c>
      <c r="D302" s="45">
        <f>D303</f>
        <v>0.75892320000000002</v>
      </c>
      <c r="E302" s="29" t="s">
        <v>34</v>
      </c>
      <c r="F302" s="30">
        <f>F303</f>
        <v>0</v>
      </c>
      <c r="G302" s="45">
        <f>G303</f>
        <v>0.75892320000000002</v>
      </c>
      <c r="H302" s="31">
        <f>H303</f>
        <v>0.72097699999999998</v>
      </c>
      <c r="I302" s="31">
        <f t="shared" ref="I302:W302" si="256">I303</f>
        <v>0</v>
      </c>
      <c r="J302" s="31">
        <f t="shared" si="256"/>
        <v>0</v>
      </c>
      <c r="K302" s="31">
        <f t="shared" si="256"/>
        <v>0</v>
      </c>
      <c r="L302" s="31">
        <f t="shared" si="256"/>
        <v>0.72097699999999998</v>
      </c>
      <c r="M302" s="31">
        <f t="shared" si="256"/>
        <v>6.0407200000000003E-3</v>
      </c>
      <c r="N302" s="31">
        <f t="shared" si="256"/>
        <v>0</v>
      </c>
      <c r="O302" s="31">
        <f t="shared" si="256"/>
        <v>0</v>
      </c>
      <c r="P302" s="31">
        <f t="shared" si="256"/>
        <v>6.0407200000000003E-3</v>
      </c>
      <c r="Q302" s="31">
        <f t="shared" si="256"/>
        <v>0</v>
      </c>
      <c r="R302" s="31">
        <f t="shared" si="256"/>
        <v>0.75288248000000002</v>
      </c>
      <c r="S302" s="31">
        <f t="shared" si="256"/>
        <v>-0.71493627999999998</v>
      </c>
      <c r="T302" s="32">
        <f t="shared" si="239"/>
        <v>-0.99162148029687491</v>
      </c>
      <c r="U302" s="31">
        <f t="shared" si="256"/>
        <v>0</v>
      </c>
      <c r="V302" s="32">
        <v>0</v>
      </c>
      <c r="W302" s="31">
        <f t="shared" si="256"/>
        <v>0</v>
      </c>
      <c r="X302" s="32">
        <v>0</v>
      </c>
      <c r="Y302" s="31">
        <v>0</v>
      </c>
      <c r="Z302" s="32">
        <v>0</v>
      </c>
      <c r="AA302" s="31">
        <v>0</v>
      </c>
      <c r="AB302" s="32">
        <f t="shared" si="241"/>
        <v>0</v>
      </c>
      <c r="AC302" s="33" t="s">
        <v>34</v>
      </c>
    </row>
    <row r="303" spans="1:29" ht="63" x14ac:dyDescent="0.25">
      <c r="A303" s="35" t="s">
        <v>558</v>
      </c>
      <c r="B303" s="49" t="s">
        <v>559</v>
      </c>
      <c r="C303" s="38" t="s">
        <v>560</v>
      </c>
      <c r="D303" s="40">
        <v>0.75892320000000002</v>
      </c>
      <c r="E303" s="37" t="s">
        <v>34</v>
      </c>
      <c r="F303" s="39">
        <v>0</v>
      </c>
      <c r="G303" s="40">
        <f>D303-F303</f>
        <v>0.75892320000000002</v>
      </c>
      <c r="H303" s="41">
        <v>0.72097699999999998</v>
      </c>
      <c r="I303" s="41">
        <v>0</v>
      </c>
      <c r="J303" s="41">
        <v>0</v>
      </c>
      <c r="K303" s="41">
        <v>0</v>
      </c>
      <c r="L303" s="41">
        <v>0.72097699999999998</v>
      </c>
      <c r="M303" s="41">
        <v>6.0407200000000003E-3</v>
      </c>
      <c r="N303" s="41">
        <v>0</v>
      </c>
      <c r="O303" s="41">
        <v>0</v>
      </c>
      <c r="P303" s="41">
        <f>M303-Q303</f>
        <v>6.0407200000000003E-3</v>
      </c>
      <c r="Q303" s="41">
        <v>0</v>
      </c>
      <c r="R303" s="42">
        <f>G303-M303</f>
        <v>0.75288248000000002</v>
      </c>
      <c r="S303" s="40">
        <f>M303-H303</f>
        <v>-0.71493627999999998</v>
      </c>
      <c r="T303" s="43">
        <f>S303/H303</f>
        <v>-0.99162148029687491</v>
      </c>
      <c r="U303" s="40">
        <f>N303-I303</f>
        <v>0</v>
      </c>
      <c r="V303" s="43">
        <v>0</v>
      </c>
      <c r="W303" s="40">
        <f>O303-J303</f>
        <v>0</v>
      </c>
      <c r="X303" s="43">
        <v>0</v>
      </c>
      <c r="Y303" s="40">
        <f>P303-K303</f>
        <v>6.0407200000000003E-3</v>
      </c>
      <c r="Z303" s="43">
        <v>1</v>
      </c>
      <c r="AA303" s="40">
        <f>Q303-L303</f>
        <v>-0.72097699999999998</v>
      </c>
      <c r="AB303" s="43">
        <f>AA303/L303</f>
        <v>-1</v>
      </c>
      <c r="AC303" s="33" t="s">
        <v>34</v>
      </c>
    </row>
    <row r="304" spans="1:29" ht="63" x14ac:dyDescent="0.25">
      <c r="A304" s="26" t="s">
        <v>561</v>
      </c>
      <c r="B304" s="34" t="s">
        <v>72</v>
      </c>
      <c r="C304" s="28" t="s">
        <v>33</v>
      </c>
      <c r="D304" s="28">
        <v>0</v>
      </c>
      <c r="E304" s="29" t="s">
        <v>34</v>
      </c>
      <c r="F304" s="30">
        <v>0</v>
      </c>
      <c r="G304" s="28">
        <v>0</v>
      </c>
      <c r="H304" s="31">
        <v>0</v>
      </c>
      <c r="I304" s="31">
        <v>0</v>
      </c>
      <c r="J304" s="31">
        <v>0</v>
      </c>
      <c r="K304" s="31">
        <v>0</v>
      </c>
      <c r="L304" s="31">
        <v>0</v>
      </c>
      <c r="M304" s="31">
        <v>0</v>
      </c>
      <c r="N304" s="31">
        <v>0</v>
      </c>
      <c r="O304" s="31">
        <v>0</v>
      </c>
      <c r="P304" s="31">
        <v>0</v>
      </c>
      <c r="Q304" s="31">
        <v>0</v>
      </c>
      <c r="R304" s="31">
        <v>0</v>
      </c>
      <c r="S304" s="31">
        <v>0</v>
      </c>
      <c r="T304" s="32">
        <v>0</v>
      </c>
      <c r="U304" s="31">
        <v>0</v>
      </c>
      <c r="V304" s="32">
        <v>0</v>
      </c>
      <c r="W304" s="31">
        <v>0</v>
      </c>
      <c r="X304" s="32">
        <v>0</v>
      </c>
      <c r="Y304" s="31">
        <v>0</v>
      </c>
      <c r="Z304" s="32">
        <v>0</v>
      </c>
      <c r="AA304" s="31">
        <v>0</v>
      </c>
      <c r="AB304" s="32">
        <v>0</v>
      </c>
      <c r="AC304" s="33" t="s">
        <v>34</v>
      </c>
    </row>
    <row r="305" spans="1:29" ht="94.5" x14ac:dyDescent="0.25">
      <c r="A305" s="26" t="s">
        <v>562</v>
      </c>
      <c r="B305" s="34" t="s">
        <v>78</v>
      </c>
      <c r="C305" s="28" t="s">
        <v>33</v>
      </c>
      <c r="D305" s="28">
        <f>SUM(D306:D307)</f>
        <v>761.6981394280001</v>
      </c>
      <c r="E305" s="29" t="s">
        <v>34</v>
      </c>
      <c r="F305" s="30">
        <f t="shared" ref="F305" si="257">SUM(F306:F307)</f>
        <v>183.66786103999999</v>
      </c>
      <c r="G305" s="28">
        <f>SUM(G306:G307)</f>
        <v>578.03027838800006</v>
      </c>
      <c r="H305" s="31">
        <f>SUM(H306:H307)</f>
        <v>0.68977922000000003</v>
      </c>
      <c r="I305" s="31">
        <f t="shared" ref="I305:AA305" si="258">SUM(I306:I307)</f>
        <v>0</v>
      </c>
      <c r="J305" s="31">
        <f t="shared" si="258"/>
        <v>0</v>
      </c>
      <c r="K305" s="31">
        <f t="shared" si="258"/>
        <v>0</v>
      </c>
      <c r="L305" s="31">
        <f t="shared" si="258"/>
        <v>0.68977922000000003</v>
      </c>
      <c r="M305" s="31">
        <f t="shared" si="258"/>
        <v>0.68977922000000003</v>
      </c>
      <c r="N305" s="31">
        <f t="shared" si="258"/>
        <v>0</v>
      </c>
      <c r="O305" s="31">
        <f t="shared" si="258"/>
        <v>0</v>
      </c>
      <c r="P305" s="31">
        <f t="shared" si="258"/>
        <v>0</v>
      </c>
      <c r="Q305" s="31">
        <f t="shared" si="258"/>
        <v>0.68977922000000003</v>
      </c>
      <c r="R305" s="31">
        <f t="shared" si="258"/>
        <v>577.34049916800006</v>
      </c>
      <c r="S305" s="31">
        <f t="shared" si="258"/>
        <v>0</v>
      </c>
      <c r="T305" s="32">
        <f t="shared" ref="T305" si="259">S305/H305</f>
        <v>0</v>
      </c>
      <c r="U305" s="31">
        <f t="shared" si="258"/>
        <v>0</v>
      </c>
      <c r="V305" s="32">
        <v>0</v>
      </c>
      <c r="W305" s="31">
        <f t="shared" si="258"/>
        <v>0</v>
      </c>
      <c r="X305" s="32">
        <v>0</v>
      </c>
      <c r="Y305" s="31">
        <f t="shared" si="258"/>
        <v>0</v>
      </c>
      <c r="Z305" s="32">
        <v>0</v>
      </c>
      <c r="AA305" s="31">
        <f t="shared" si="258"/>
        <v>0</v>
      </c>
      <c r="AB305" s="32">
        <f t="shared" ref="AB305" si="260">AA305/L305</f>
        <v>0</v>
      </c>
      <c r="AC305" s="33" t="s">
        <v>34</v>
      </c>
    </row>
    <row r="306" spans="1:29" ht="31.5" x14ac:dyDescent="0.25">
      <c r="A306" s="35" t="s">
        <v>562</v>
      </c>
      <c r="B306" s="49" t="s">
        <v>563</v>
      </c>
      <c r="C306" s="38" t="s">
        <v>564</v>
      </c>
      <c r="D306" s="38">
        <v>747.51740885800007</v>
      </c>
      <c r="E306" s="37" t="s">
        <v>34</v>
      </c>
      <c r="F306" s="39">
        <v>170.17690969</v>
      </c>
      <c r="G306" s="40">
        <f>D306-F306</f>
        <v>577.34049916800006</v>
      </c>
      <c r="H306" s="41">
        <v>0</v>
      </c>
      <c r="I306" s="41">
        <v>0</v>
      </c>
      <c r="J306" s="41">
        <v>0</v>
      </c>
      <c r="K306" s="41">
        <v>0</v>
      </c>
      <c r="L306" s="41">
        <v>0</v>
      </c>
      <c r="M306" s="41">
        <v>0</v>
      </c>
      <c r="N306" s="41">
        <v>0</v>
      </c>
      <c r="O306" s="41">
        <v>0</v>
      </c>
      <c r="P306" s="41">
        <f>M306-Q306</f>
        <v>0</v>
      </c>
      <c r="Q306" s="41">
        <v>0</v>
      </c>
      <c r="R306" s="42">
        <f t="shared" ref="R306:R307" si="261">G306-M306</f>
        <v>577.34049916800006</v>
      </c>
      <c r="S306" s="40">
        <f t="shared" ref="S306:S307" si="262">M306-H306</f>
        <v>0</v>
      </c>
      <c r="T306" s="43">
        <v>0</v>
      </c>
      <c r="U306" s="40">
        <f t="shared" ref="U306:U307" si="263">N306-I306</f>
        <v>0</v>
      </c>
      <c r="V306" s="43">
        <v>0</v>
      </c>
      <c r="W306" s="40">
        <f t="shared" ref="W306:W307" si="264">O306-J306</f>
        <v>0</v>
      </c>
      <c r="X306" s="43">
        <v>0</v>
      </c>
      <c r="Y306" s="40">
        <f t="shared" ref="Y306:Y307" si="265">P306-K306</f>
        <v>0</v>
      </c>
      <c r="Z306" s="43">
        <v>0</v>
      </c>
      <c r="AA306" s="40">
        <f t="shared" ref="AA306:AA307" si="266">Q306-L306</f>
        <v>0</v>
      </c>
      <c r="AB306" s="43">
        <v>0</v>
      </c>
      <c r="AC306" s="33" t="s">
        <v>34</v>
      </c>
    </row>
    <row r="307" spans="1:29" ht="31.5" x14ac:dyDescent="0.25">
      <c r="A307" s="35" t="s">
        <v>562</v>
      </c>
      <c r="B307" s="49" t="s">
        <v>565</v>
      </c>
      <c r="C307" s="38" t="s">
        <v>566</v>
      </c>
      <c r="D307" s="40">
        <v>14.18073057</v>
      </c>
      <c r="E307" s="37" t="s">
        <v>34</v>
      </c>
      <c r="F307" s="39">
        <v>13.49095135</v>
      </c>
      <c r="G307" s="40">
        <f>D307-F307</f>
        <v>0.68977922000000014</v>
      </c>
      <c r="H307" s="41">
        <v>0.68977922000000003</v>
      </c>
      <c r="I307" s="41">
        <v>0</v>
      </c>
      <c r="J307" s="41">
        <v>0</v>
      </c>
      <c r="K307" s="41">
        <v>0</v>
      </c>
      <c r="L307" s="41">
        <v>0.68977922000000003</v>
      </c>
      <c r="M307" s="41">
        <v>0.68977922000000003</v>
      </c>
      <c r="N307" s="41">
        <v>0</v>
      </c>
      <c r="O307" s="41">
        <v>0</v>
      </c>
      <c r="P307" s="41">
        <f t="shared" ref="P307:P330" si="267">M307-Q307</f>
        <v>0</v>
      </c>
      <c r="Q307" s="41">
        <v>0.68977922000000003</v>
      </c>
      <c r="R307" s="42">
        <f t="shared" si="261"/>
        <v>0</v>
      </c>
      <c r="S307" s="40">
        <f t="shared" si="262"/>
        <v>0</v>
      </c>
      <c r="T307" s="43">
        <f t="shared" ref="T307" si="268">S307/H307</f>
        <v>0</v>
      </c>
      <c r="U307" s="40">
        <f t="shared" si="263"/>
        <v>0</v>
      </c>
      <c r="V307" s="43">
        <v>0</v>
      </c>
      <c r="W307" s="40">
        <f t="shared" si="264"/>
        <v>0</v>
      </c>
      <c r="X307" s="43">
        <v>0</v>
      </c>
      <c r="Y307" s="40">
        <f t="shared" si="265"/>
        <v>0</v>
      </c>
      <c r="Z307" s="43">
        <v>0</v>
      </c>
      <c r="AA307" s="40">
        <f t="shared" si="266"/>
        <v>0</v>
      </c>
      <c r="AB307" s="43">
        <f t="shared" ref="AB307" si="269">AA307/L307</f>
        <v>0</v>
      </c>
      <c r="AC307" s="33" t="s">
        <v>34</v>
      </c>
    </row>
    <row r="308" spans="1:29" ht="78.75" x14ac:dyDescent="0.25">
      <c r="A308" s="26" t="s">
        <v>567</v>
      </c>
      <c r="B308" s="34" t="s">
        <v>83</v>
      </c>
      <c r="C308" s="28" t="s">
        <v>33</v>
      </c>
      <c r="D308" s="28">
        <f>SUM(D309:D330)</f>
        <v>513.46428067414911</v>
      </c>
      <c r="E308" s="29" t="s">
        <v>34</v>
      </c>
      <c r="F308" s="30">
        <f t="shared" ref="F308" si="270">SUM(F309:F330)</f>
        <v>228.82047179000003</v>
      </c>
      <c r="G308" s="71">
        <f>SUM(G309:G330)</f>
        <v>284.64380888414917</v>
      </c>
      <c r="H308" s="31">
        <f>SUM(H309:H330)</f>
        <v>211.04857621000002</v>
      </c>
      <c r="I308" s="31">
        <f t="shared" ref="I308:AA308" si="271">SUM(I309:I330)</f>
        <v>0</v>
      </c>
      <c r="J308" s="31">
        <f t="shared" si="271"/>
        <v>0</v>
      </c>
      <c r="K308" s="31">
        <f t="shared" si="271"/>
        <v>120.1635205520904</v>
      </c>
      <c r="L308" s="31">
        <f t="shared" si="271"/>
        <v>90.885055657909618</v>
      </c>
      <c r="M308" s="31">
        <f t="shared" si="271"/>
        <v>159.92227301</v>
      </c>
      <c r="N308" s="31">
        <f t="shared" si="271"/>
        <v>0</v>
      </c>
      <c r="O308" s="31">
        <f t="shared" si="271"/>
        <v>0</v>
      </c>
      <c r="P308" s="31">
        <f t="shared" si="271"/>
        <v>97.463550219999973</v>
      </c>
      <c r="Q308" s="31">
        <f t="shared" si="271"/>
        <v>62.458722790000003</v>
      </c>
      <c r="R308" s="31">
        <f t="shared" si="271"/>
        <v>124.72153587414914</v>
      </c>
      <c r="S308" s="31">
        <f t="shared" si="271"/>
        <v>-51.126303200000009</v>
      </c>
      <c r="T308" s="32">
        <f>S308/H308</f>
        <v>-0.24224898418233212</v>
      </c>
      <c r="U308" s="31">
        <f t="shared" si="271"/>
        <v>0</v>
      </c>
      <c r="V308" s="32">
        <v>0</v>
      </c>
      <c r="W308" s="31">
        <f t="shared" si="271"/>
        <v>0</v>
      </c>
      <c r="X308" s="32">
        <v>0</v>
      </c>
      <c r="Y308" s="31">
        <f t="shared" si="271"/>
        <v>-22.699970332090409</v>
      </c>
      <c r="Z308" s="32">
        <f>Y308/K308</f>
        <v>-0.18890899856957888</v>
      </c>
      <c r="AA308" s="31">
        <f t="shared" si="271"/>
        <v>-28.426332867909597</v>
      </c>
      <c r="AB308" s="32">
        <f>AA308/L308</f>
        <v>-0.3127723547301991</v>
      </c>
      <c r="AC308" s="33" t="s">
        <v>34</v>
      </c>
    </row>
    <row r="309" spans="1:29" ht="31.5" x14ac:dyDescent="0.25">
      <c r="A309" s="35" t="s">
        <v>567</v>
      </c>
      <c r="B309" s="49" t="s">
        <v>568</v>
      </c>
      <c r="C309" s="38" t="s">
        <v>569</v>
      </c>
      <c r="D309" s="40">
        <v>15.593738380000001</v>
      </c>
      <c r="E309" s="37" t="s">
        <v>34</v>
      </c>
      <c r="F309" s="39">
        <v>14.827781560000002</v>
      </c>
      <c r="G309" s="72">
        <f>D309-F309</f>
        <v>0.76595681999999954</v>
      </c>
      <c r="H309" s="41">
        <v>0.76595681999999998</v>
      </c>
      <c r="I309" s="41">
        <v>0</v>
      </c>
      <c r="J309" s="41">
        <v>0</v>
      </c>
      <c r="K309" s="41">
        <v>0.64911595</v>
      </c>
      <c r="L309" s="41">
        <v>0.11684086999999999</v>
      </c>
      <c r="M309" s="41">
        <v>0.76595681999999998</v>
      </c>
      <c r="N309" s="41">
        <v>0</v>
      </c>
      <c r="O309" s="41">
        <v>0</v>
      </c>
      <c r="P309" s="41">
        <f>M309-Q309</f>
        <v>0.64911595</v>
      </c>
      <c r="Q309" s="41">
        <v>0.11684087</v>
      </c>
      <c r="R309" s="42">
        <f t="shared" ref="R309:R330" si="272">G309-M309</f>
        <v>0</v>
      </c>
      <c r="S309" s="40">
        <f t="shared" ref="S309:S330" si="273">M309-H309</f>
        <v>0</v>
      </c>
      <c r="T309" s="43">
        <f t="shared" ref="T309:T372" si="274">S309/H309</f>
        <v>0</v>
      </c>
      <c r="U309" s="40">
        <f t="shared" ref="U309:U330" si="275">N309-I309</f>
        <v>0</v>
      </c>
      <c r="V309" s="43">
        <v>0</v>
      </c>
      <c r="W309" s="40">
        <f t="shared" ref="W309:W330" si="276">O309-J309</f>
        <v>0</v>
      </c>
      <c r="X309" s="43">
        <v>0</v>
      </c>
      <c r="Y309" s="40">
        <f t="shared" ref="Y309:Y330" si="277">P309-K309</f>
        <v>0</v>
      </c>
      <c r="Z309" s="43">
        <f t="shared" ref="Z309:Z372" si="278">Y309/K309</f>
        <v>0</v>
      </c>
      <c r="AA309" s="40">
        <f t="shared" ref="AA309:AA330" si="279">Q309-L309</f>
        <v>0</v>
      </c>
      <c r="AB309" s="43">
        <f t="shared" ref="AB309:AB372" si="280">AA309/L309</f>
        <v>0</v>
      </c>
      <c r="AC309" s="33" t="s">
        <v>34</v>
      </c>
    </row>
    <row r="310" spans="1:29" ht="31.5" x14ac:dyDescent="0.25">
      <c r="A310" s="35" t="s">
        <v>567</v>
      </c>
      <c r="B310" s="49" t="s">
        <v>570</v>
      </c>
      <c r="C310" s="38" t="s">
        <v>571</v>
      </c>
      <c r="D310" s="40">
        <v>27.076310300000003</v>
      </c>
      <c r="E310" s="37" t="s">
        <v>34</v>
      </c>
      <c r="F310" s="39">
        <v>25.327827260000003</v>
      </c>
      <c r="G310" s="72">
        <f t="shared" ref="G310:G330" si="281">D310-F310</f>
        <v>1.74848304</v>
      </c>
      <c r="H310" s="41">
        <v>1.74848304</v>
      </c>
      <c r="I310" s="41">
        <v>0</v>
      </c>
      <c r="J310" s="41">
        <v>0</v>
      </c>
      <c r="K310" s="41">
        <v>1.4817652899999998</v>
      </c>
      <c r="L310" s="41">
        <v>0.2667177500000002</v>
      </c>
      <c r="M310" s="41">
        <v>1.74848304</v>
      </c>
      <c r="N310" s="41">
        <v>0</v>
      </c>
      <c r="O310" s="41">
        <v>0</v>
      </c>
      <c r="P310" s="41">
        <f t="shared" si="267"/>
        <v>1.48176529</v>
      </c>
      <c r="Q310" s="41">
        <v>0.26671775000000003</v>
      </c>
      <c r="R310" s="42">
        <f t="shared" si="272"/>
        <v>0</v>
      </c>
      <c r="S310" s="40">
        <f t="shared" si="273"/>
        <v>0</v>
      </c>
      <c r="T310" s="43">
        <f t="shared" si="274"/>
        <v>0</v>
      </c>
      <c r="U310" s="40">
        <f t="shared" si="275"/>
        <v>0</v>
      </c>
      <c r="V310" s="43">
        <v>0</v>
      </c>
      <c r="W310" s="40">
        <f t="shared" si="276"/>
        <v>0</v>
      </c>
      <c r="X310" s="43">
        <v>0</v>
      </c>
      <c r="Y310" s="40">
        <f t="shared" si="277"/>
        <v>0</v>
      </c>
      <c r="Z310" s="43">
        <f t="shared" si="278"/>
        <v>0</v>
      </c>
      <c r="AA310" s="40">
        <f t="shared" si="279"/>
        <v>0</v>
      </c>
      <c r="AB310" s="43">
        <f t="shared" si="280"/>
        <v>0</v>
      </c>
      <c r="AC310" s="33" t="s">
        <v>34</v>
      </c>
    </row>
    <row r="311" spans="1:29" ht="31.5" x14ac:dyDescent="0.25">
      <c r="A311" s="35" t="s">
        <v>567</v>
      </c>
      <c r="B311" s="49" t="s">
        <v>572</v>
      </c>
      <c r="C311" s="38" t="s">
        <v>573</v>
      </c>
      <c r="D311" s="40">
        <v>16.268693599999999</v>
      </c>
      <c r="E311" s="37" t="s">
        <v>34</v>
      </c>
      <c r="F311" s="39">
        <v>15.4882379</v>
      </c>
      <c r="G311" s="72">
        <f t="shared" si="281"/>
        <v>0.7804556999999992</v>
      </c>
      <c r="H311" s="41">
        <v>0.78045569999999997</v>
      </c>
      <c r="I311" s="41">
        <v>0</v>
      </c>
      <c r="J311" s="41">
        <v>0</v>
      </c>
      <c r="K311" s="41">
        <v>0.66140313000000006</v>
      </c>
      <c r="L311" s="41">
        <v>0.11905256999999991</v>
      </c>
      <c r="M311" s="41">
        <v>0.78045569999999997</v>
      </c>
      <c r="N311" s="41">
        <v>0</v>
      </c>
      <c r="O311" s="41">
        <v>0</v>
      </c>
      <c r="P311" s="41">
        <f t="shared" si="267"/>
        <v>0.66140312999999995</v>
      </c>
      <c r="Q311" s="41">
        <v>0.11905257</v>
      </c>
      <c r="R311" s="42">
        <f t="shared" si="272"/>
        <v>0</v>
      </c>
      <c r="S311" s="40">
        <f t="shared" si="273"/>
        <v>0</v>
      </c>
      <c r="T311" s="43">
        <f t="shared" si="274"/>
        <v>0</v>
      </c>
      <c r="U311" s="40">
        <f t="shared" si="275"/>
        <v>0</v>
      </c>
      <c r="V311" s="43">
        <v>0</v>
      </c>
      <c r="W311" s="40">
        <f t="shared" si="276"/>
        <v>0</v>
      </c>
      <c r="X311" s="43">
        <v>0</v>
      </c>
      <c r="Y311" s="40">
        <f t="shared" si="277"/>
        <v>0</v>
      </c>
      <c r="Z311" s="43">
        <f t="shared" si="278"/>
        <v>0</v>
      </c>
      <c r="AA311" s="40">
        <f t="shared" si="279"/>
        <v>0</v>
      </c>
      <c r="AB311" s="43">
        <f t="shared" si="280"/>
        <v>0</v>
      </c>
      <c r="AC311" s="33" t="s">
        <v>34</v>
      </c>
    </row>
    <row r="312" spans="1:29" ht="47.25" x14ac:dyDescent="0.25">
      <c r="A312" s="35" t="s">
        <v>567</v>
      </c>
      <c r="B312" s="49" t="s">
        <v>574</v>
      </c>
      <c r="C312" s="38" t="s">
        <v>575</v>
      </c>
      <c r="D312" s="40">
        <v>35.56890636</v>
      </c>
      <c r="E312" s="37" t="s">
        <v>34</v>
      </c>
      <c r="F312" s="39">
        <v>32.467954290000002</v>
      </c>
      <c r="G312" s="72">
        <f t="shared" si="281"/>
        <v>3.1009520699999982</v>
      </c>
      <c r="H312" s="41">
        <v>3.1009520699999999</v>
      </c>
      <c r="I312" s="41">
        <v>0</v>
      </c>
      <c r="J312" s="41">
        <v>0</v>
      </c>
      <c r="K312" s="41">
        <v>2.62792549</v>
      </c>
      <c r="L312" s="41">
        <v>0.47302657999999997</v>
      </c>
      <c r="M312" s="41">
        <v>3.1009520699999999</v>
      </c>
      <c r="N312" s="41">
        <v>0</v>
      </c>
      <c r="O312" s="41">
        <v>0</v>
      </c>
      <c r="P312" s="41">
        <f t="shared" si="267"/>
        <v>2.62792549</v>
      </c>
      <c r="Q312" s="41">
        <v>0.4730265800000002</v>
      </c>
      <c r="R312" s="42">
        <f t="shared" si="272"/>
        <v>0</v>
      </c>
      <c r="S312" s="40">
        <f t="shared" si="273"/>
        <v>0</v>
      </c>
      <c r="T312" s="43">
        <f t="shared" si="274"/>
        <v>0</v>
      </c>
      <c r="U312" s="40">
        <f t="shared" si="275"/>
        <v>0</v>
      </c>
      <c r="V312" s="43">
        <v>0</v>
      </c>
      <c r="W312" s="40">
        <f t="shared" si="276"/>
        <v>0</v>
      </c>
      <c r="X312" s="43">
        <v>0</v>
      </c>
      <c r="Y312" s="40">
        <f t="shared" si="277"/>
        <v>0</v>
      </c>
      <c r="Z312" s="43">
        <f t="shared" si="278"/>
        <v>0</v>
      </c>
      <c r="AA312" s="40">
        <f t="shared" si="279"/>
        <v>0</v>
      </c>
      <c r="AB312" s="43">
        <f t="shared" si="280"/>
        <v>0</v>
      </c>
      <c r="AC312" s="33" t="s">
        <v>34</v>
      </c>
    </row>
    <row r="313" spans="1:29" ht="31.5" x14ac:dyDescent="0.25">
      <c r="A313" s="35" t="s">
        <v>567</v>
      </c>
      <c r="B313" s="49" t="s">
        <v>576</v>
      </c>
      <c r="C313" s="38" t="s">
        <v>577</v>
      </c>
      <c r="D313" s="40">
        <v>18.657786320000003</v>
      </c>
      <c r="E313" s="37" t="s">
        <v>34</v>
      </c>
      <c r="F313" s="39">
        <v>17.761549610000003</v>
      </c>
      <c r="G313" s="72">
        <f t="shared" si="281"/>
        <v>0.89623671000000016</v>
      </c>
      <c r="H313" s="41">
        <v>0.89623671000000005</v>
      </c>
      <c r="I313" s="41">
        <v>0</v>
      </c>
      <c r="J313" s="41">
        <v>0</v>
      </c>
      <c r="K313" s="41">
        <v>0.75952264000000003</v>
      </c>
      <c r="L313" s="41">
        <v>0.13671407000000002</v>
      </c>
      <c r="M313" s="41">
        <v>0.89623671000000005</v>
      </c>
      <c r="N313" s="41">
        <v>0</v>
      </c>
      <c r="O313" s="41">
        <v>0</v>
      </c>
      <c r="P313" s="41">
        <f t="shared" si="267"/>
        <v>0.75952264000000003</v>
      </c>
      <c r="Q313" s="41">
        <v>0.13671406999999999</v>
      </c>
      <c r="R313" s="42">
        <f t="shared" si="272"/>
        <v>0</v>
      </c>
      <c r="S313" s="40">
        <f t="shared" si="273"/>
        <v>0</v>
      </c>
      <c r="T313" s="43">
        <f t="shared" si="274"/>
        <v>0</v>
      </c>
      <c r="U313" s="40">
        <f t="shared" si="275"/>
        <v>0</v>
      </c>
      <c r="V313" s="43">
        <v>0</v>
      </c>
      <c r="W313" s="40">
        <f t="shared" si="276"/>
        <v>0</v>
      </c>
      <c r="X313" s="43">
        <v>0</v>
      </c>
      <c r="Y313" s="40">
        <f t="shared" si="277"/>
        <v>0</v>
      </c>
      <c r="Z313" s="43">
        <f t="shared" si="278"/>
        <v>0</v>
      </c>
      <c r="AA313" s="40">
        <f t="shared" si="279"/>
        <v>0</v>
      </c>
      <c r="AB313" s="43">
        <f t="shared" si="280"/>
        <v>0</v>
      </c>
      <c r="AC313" s="33" t="s">
        <v>34</v>
      </c>
    </row>
    <row r="314" spans="1:29" ht="47.25" x14ac:dyDescent="0.25">
      <c r="A314" s="35" t="s">
        <v>567</v>
      </c>
      <c r="B314" s="49" t="s">
        <v>578</v>
      </c>
      <c r="C314" s="38" t="s">
        <v>579</v>
      </c>
      <c r="D314" s="38">
        <v>63.606765599999996</v>
      </c>
      <c r="E314" s="37" t="s">
        <v>34</v>
      </c>
      <c r="F314" s="39">
        <v>0</v>
      </c>
      <c r="G314" s="72">
        <f t="shared" si="281"/>
        <v>63.606765599999996</v>
      </c>
      <c r="H314" s="41">
        <v>4.0675656</v>
      </c>
      <c r="I314" s="41">
        <v>0</v>
      </c>
      <c r="J314" s="41">
        <v>0</v>
      </c>
      <c r="K314" s="41">
        <v>0</v>
      </c>
      <c r="L314" s="41">
        <v>4.0675656</v>
      </c>
      <c r="M314" s="41">
        <v>1.8580901600000002</v>
      </c>
      <c r="N314" s="41">
        <v>0</v>
      </c>
      <c r="O314" s="41">
        <v>0</v>
      </c>
      <c r="P314" s="41">
        <f t="shared" si="267"/>
        <v>0</v>
      </c>
      <c r="Q314" s="41">
        <v>1.8580901600000002</v>
      </c>
      <c r="R314" s="42">
        <f t="shared" si="272"/>
        <v>61.748675439999992</v>
      </c>
      <c r="S314" s="40">
        <f t="shared" si="273"/>
        <v>-2.2094754399999998</v>
      </c>
      <c r="T314" s="43">
        <f t="shared" si="274"/>
        <v>-0.54319356029562249</v>
      </c>
      <c r="U314" s="40">
        <f t="shared" si="275"/>
        <v>0</v>
      </c>
      <c r="V314" s="43">
        <v>0</v>
      </c>
      <c r="W314" s="40">
        <f t="shared" si="276"/>
        <v>0</v>
      </c>
      <c r="X314" s="43">
        <v>0</v>
      </c>
      <c r="Y314" s="40">
        <f t="shared" si="277"/>
        <v>0</v>
      </c>
      <c r="Z314" s="43">
        <v>0</v>
      </c>
      <c r="AA314" s="40">
        <f t="shared" si="279"/>
        <v>-2.2094754399999998</v>
      </c>
      <c r="AB314" s="43">
        <f t="shared" si="280"/>
        <v>-0.54319356029562249</v>
      </c>
      <c r="AC314" s="64" t="s">
        <v>34</v>
      </c>
    </row>
    <row r="315" spans="1:29" ht="47.25" x14ac:dyDescent="0.25">
      <c r="A315" s="35" t="s">
        <v>567</v>
      </c>
      <c r="B315" s="49" t="s">
        <v>580</v>
      </c>
      <c r="C315" s="38" t="s">
        <v>581</v>
      </c>
      <c r="D315" s="38">
        <v>23.609965200000005</v>
      </c>
      <c r="E315" s="37" t="s">
        <v>34</v>
      </c>
      <c r="F315" s="39">
        <v>22.485295480000005</v>
      </c>
      <c r="G315" s="72">
        <f t="shared" si="281"/>
        <v>1.12466972</v>
      </c>
      <c r="H315" s="41">
        <v>1.1246697199999998</v>
      </c>
      <c r="I315" s="41">
        <v>0</v>
      </c>
      <c r="J315" s="41">
        <v>0</v>
      </c>
      <c r="K315" s="41">
        <v>0</v>
      </c>
      <c r="L315" s="41">
        <v>1.1246697199999998</v>
      </c>
      <c r="M315" s="41">
        <v>1.12466972</v>
      </c>
      <c r="N315" s="41">
        <v>0</v>
      </c>
      <c r="O315" s="41">
        <v>0</v>
      </c>
      <c r="P315" s="41">
        <f t="shared" si="267"/>
        <v>0</v>
      </c>
      <c r="Q315" s="41">
        <v>1.12466972</v>
      </c>
      <c r="R315" s="42">
        <f t="shared" si="272"/>
        <v>0</v>
      </c>
      <c r="S315" s="40">
        <f t="shared" si="273"/>
        <v>0</v>
      </c>
      <c r="T315" s="43">
        <f t="shared" si="274"/>
        <v>0</v>
      </c>
      <c r="U315" s="40">
        <f t="shared" si="275"/>
        <v>0</v>
      </c>
      <c r="V315" s="43">
        <v>0</v>
      </c>
      <c r="W315" s="40">
        <f t="shared" si="276"/>
        <v>0</v>
      </c>
      <c r="X315" s="43">
        <v>0</v>
      </c>
      <c r="Y315" s="40">
        <f t="shared" si="277"/>
        <v>0</v>
      </c>
      <c r="Z315" s="43">
        <v>0</v>
      </c>
      <c r="AA315" s="40">
        <f t="shared" si="279"/>
        <v>0</v>
      </c>
      <c r="AB315" s="43">
        <f t="shared" si="280"/>
        <v>0</v>
      </c>
      <c r="AC315" s="64" t="s">
        <v>34</v>
      </c>
    </row>
    <row r="316" spans="1:29" ht="47.25" x14ac:dyDescent="0.25">
      <c r="A316" s="35" t="s">
        <v>567</v>
      </c>
      <c r="B316" s="49" t="s">
        <v>582</v>
      </c>
      <c r="C316" s="38" t="s">
        <v>583</v>
      </c>
      <c r="D316" s="38">
        <v>19.829319690000002</v>
      </c>
      <c r="E316" s="37" t="s">
        <v>34</v>
      </c>
      <c r="F316" s="39">
        <v>19.140776170000002</v>
      </c>
      <c r="G316" s="72">
        <f t="shared" si="281"/>
        <v>0.68854351999999963</v>
      </c>
      <c r="H316" s="41">
        <v>0.68854351999999996</v>
      </c>
      <c r="I316" s="41">
        <v>0</v>
      </c>
      <c r="J316" s="41">
        <v>0</v>
      </c>
      <c r="K316" s="41">
        <v>0</v>
      </c>
      <c r="L316" s="41">
        <v>0.68854351999999996</v>
      </c>
      <c r="M316" s="41">
        <v>0.68854351999999996</v>
      </c>
      <c r="N316" s="41">
        <v>0</v>
      </c>
      <c r="O316" s="41">
        <v>0</v>
      </c>
      <c r="P316" s="41">
        <f t="shared" si="267"/>
        <v>0</v>
      </c>
      <c r="Q316" s="41">
        <v>0.68854351999999996</v>
      </c>
      <c r="R316" s="42">
        <f t="shared" si="272"/>
        <v>0</v>
      </c>
      <c r="S316" s="40">
        <f t="shared" si="273"/>
        <v>0</v>
      </c>
      <c r="T316" s="43">
        <f t="shared" si="274"/>
        <v>0</v>
      </c>
      <c r="U316" s="40">
        <f t="shared" si="275"/>
        <v>0</v>
      </c>
      <c r="V316" s="43">
        <v>0</v>
      </c>
      <c r="W316" s="40">
        <f t="shared" si="276"/>
        <v>0</v>
      </c>
      <c r="X316" s="43">
        <v>0</v>
      </c>
      <c r="Y316" s="40">
        <f t="shared" si="277"/>
        <v>0</v>
      </c>
      <c r="Z316" s="43">
        <v>0</v>
      </c>
      <c r="AA316" s="40">
        <f t="shared" si="279"/>
        <v>0</v>
      </c>
      <c r="AB316" s="43">
        <f t="shared" si="280"/>
        <v>0</v>
      </c>
      <c r="AC316" s="69" t="s">
        <v>34</v>
      </c>
    </row>
    <row r="317" spans="1:29" ht="47.25" x14ac:dyDescent="0.25">
      <c r="A317" s="73" t="s">
        <v>567</v>
      </c>
      <c r="B317" s="36" t="s">
        <v>584</v>
      </c>
      <c r="C317" s="40" t="s">
        <v>585</v>
      </c>
      <c r="D317" s="38">
        <v>41.718107759999995</v>
      </c>
      <c r="E317" s="37" t="s">
        <v>34</v>
      </c>
      <c r="F317" s="39">
        <v>13.493163119999998</v>
      </c>
      <c r="G317" s="72">
        <f t="shared" si="281"/>
        <v>28.224944639999997</v>
      </c>
      <c r="H317" s="41">
        <v>26.629938110000001</v>
      </c>
      <c r="I317" s="41">
        <v>0</v>
      </c>
      <c r="J317" s="41">
        <v>0</v>
      </c>
      <c r="K317" s="41">
        <v>22.222180635225996</v>
      </c>
      <c r="L317" s="41">
        <v>4.4077574747740051</v>
      </c>
      <c r="M317" s="41">
        <v>25.25779429</v>
      </c>
      <c r="N317" s="41">
        <v>0</v>
      </c>
      <c r="O317" s="41">
        <v>0</v>
      </c>
      <c r="P317" s="41">
        <f t="shared" si="267"/>
        <v>21.23398839</v>
      </c>
      <c r="Q317" s="41">
        <v>4.0238059000000002</v>
      </c>
      <c r="R317" s="42">
        <f t="shared" si="272"/>
        <v>2.9671503499999972</v>
      </c>
      <c r="S317" s="40">
        <f t="shared" si="273"/>
        <v>-1.3721438200000016</v>
      </c>
      <c r="T317" s="43">
        <f t="shared" si="274"/>
        <v>-5.15263615834217E-2</v>
      </c>
      <c r="U317" s="40">
        <f t="shared" si="275"/>
        <v>0</v>
      </c>
      <c r="V317" s="43">
        <v>0</v>
      </c>
      <c r="W317" s="40">
        <f t="shared" si="276"/>
        <v>0</v>
      </c>
      <c r="X317" s="43">
        <v>0</v>
      </c>
      <c r="Y317" s="40">
        <f t="shared" si="277"/>
        <v>-0.98819224522599569</v>
      </c>
      <c r="Z317" s="43">
        <f t="shared" si="278"/>
        <v>-4.4468734254618572E-2</v>
      </c>
      <c r="AA317" s="40">
        <f t="shared" si="279"/>
        <v>-0.38395157477400499</v>
      </c>
      <c r="AB317" s="43">
        <f t="shared" si="280"/>
        <v>-8.7108144441111965E-2</v>
      </c>
      <c r="AC317" s="64" t="s">
        <v>34</v>
      </c>
    </row>
    <row r="318" spans="1:29" ht="47.25" x14ac:dyDescent="0.25">
      <c r="A318" s="73" t="s">
        <v>567</v>
      </c>
      <c r="B318" s="36" t="s">
        <v>586</v>
      </c>
      <c r="C318" s="40" t="s">
        <v>587</v>
      </c>
      <c r="D318" s="38">
        <v>9.4226262599999995</v>
      </c>
      <c r="E318" s="37" t="s">
        <v>34</v>
      </c>
      <c r="F318" s="39">
        <v>8.6282964299999989</v>
      </c>
      <c r="G318" s="72">
        <f t="shared" si="281"/>
        <v>0.79432983000000057</v>
      </c>
      <c r="H318" s="41">
        <v>0.79432983000000001</v>
      </c>
      <c r="I318" s="41">
        <v>0</v>
      </c>
      <c r="J318" s="41">
        <v>0</v>
      </c>
      <c r="K318" s="41">
        <v>0.67316088000000007</v>
      </c>
      <c r="L318" s="41">
        <v>0.12116894999999994</v>
      </c>
      <c r="M318" s="41">
        <v>0.79432983000000001</v>
      </c>
      <c r="N318" s="41">
        <v>0</v>
      </c>
      <c r="O318" s="41">
        <v>0</v>
      </c>
      <c r="P318" s="41">
        <f t="shared" si="267"/>
        <v>0.67316087999999996</v>
      </c>
      <c r="Q318" s="41">
        <v>0.12116895000000001</v>
      </c>
      <c r="R318" s="42">
        <f t="shared" si="272"/>
        <v>0</v>
      </c>
      <c r="S318" s="40">
        <f t="shared" si="273"/>
        <v>0</v>
      </c>
      <c r="T318" s="43">
        <f t="shared" si="274"/>
        <v>0</v>
      </c>
      <c r="U318" s="40">
        <f t="shared" si="275"/>
        <v>0</v>
      </c>
      <c r="V318" s="43">
        <v>0</v>
      </c>
      <c r="W318" s="40">
        <f t="shared" si="276"/>
        <v>0</v>
      </c>
      <c r="X318" s="43">
        <v>0</v>
      </c>
      <c r="Y318" s="40">
        <f t="shared" si="277"/>
        <v>0</v>
      </c>
      <c r="Z318" s="43">
        <f t="shared" si="278"/>
        <v>0</v>
      </c>
      <c r="AA318" s="40">
        <f t="shared" si="279"/>
        <v>0</v>
      </c>
      <c r="AB318" s="43">
        <f t="shared" si="280"/>
        <v>0</v>
      </c>
      <c r="AC318" s="64" t="s">
        <v>34</v>
      </c>
    </row>
    <row r="319" spans="1:29" ht="47.25" x14ac:dyDescent="0.25">
      <c r="A319" s="73" t="s">
        <v>567</v>
      </c>
      <c r="B319" s="36" t="s">
        <v>588</v>
      </c>
      <c r="C319" s="40" t="s">
        <v>589</v>
      </c>
      <c r="D319" s="38">
        <v>10.838476006</v>
      </c>
      <c r="E319" s="37" t="s">
        <v>34</v>
      </c>
      <c r="F319" s="39">
        <v>7.9291860099999996</v>
      </c>
      <c r="G319" s="72">
        <f t="shared" si="281"/>
        <v>2.9092899960000009</v>
      </c>
      <c r="H319" s="41">
        <v>2.2911672800000003</v>
      </c>
      <c r="I319" s="41">
        <v>0</v>
      </c>
      <c r="J319" s="41">
        <v>0</v>
      </c>
      <c r="K319" s="41">
        <v>1.9031972107344637</v>
      </c>
      <c r="L319" s="41">
        <v>0.38797006926553657</v>
      </c>
      <c r="M319" s="41">
        <v>1.24560092</v>
      </c>
      <c r="N319" s="41">
        <v>0</v>
      </c>
      <c r="O319" s="41">
        <v>0</v>
      </c>
      <c r="P319" s="41">
        <f t="shared" si="267"/>
        <v>1.0412451300000001</v>
      </c>
      <c r="Q319" s="41">
        <v>0.20435579000000001</v>
      </c>
      <c r="R319" s="42">
        <f t="shared" si="272"/>
        <v>1.6636890760000009</v>
      </c>
      <c r="S319" s="40">
        <f t="shared" si="273"/>
        <v>-1.0455663600000002</v>
      </c>
      <c r="T319" s="43">
        <f t="shared" si="274"/>
        <v>-0.45634658330141664</v>
      </c>
      <c r="U319" s="40">
        <f t="shared" si="275"/>
        <v>0</v>
      </c>
      <c r="V319" s="43">
        <v>0</v>
      </c>
      <c r="W319" s="40">
        <f t="shared" si="276"/>
        <v>0</v>
      </c>
      <c r="X319" s="43">
        <v>0</v>
      </c>
      <c r="Y319" s="40">
        <f t="shared" si="277"/>
        <v>-0.86195208073446361</v>
      </c>
      <c r="Z319" s="43">
        <f t="shared" si="278"/>
        <v>-0.4528968810341138</v>
      </c>
      <c r="AA319" s="40">
        <f t="shared" si="279"/>
        <v>-0.18361427926553656</v>
      </c>
      <c r="AB319" s="43">
        <f t="shared" si="280"/>
        <v>-0.47326918701005843</v>
      </c>
      <c r="AC319" s="64" t="s">
        <v>34</v>
      </c>
    </row>
    <row r="320" spans="1:29" ht="47.25" x14ac:dyDescent="0.25">
      <c r="A320" s="73" t="s">
        <v>567</v>
      </c>
      <c r="B320" s="36" t="s">
        <v>590</v>
      </c>
      <c r="C320" s="40" t="s">
        <v>591</v>
      </c>
      <c r="D320" s="38">
        <v>26.641469241599992</v>
      </c>
      <c r="E320" s="37" t="s">
        <v>34</v>
      </c>
      <c r="F320" s="39">
        <v>8.8085278799999998</v>
      </c>
      <c r="G320" s="72">
        <f t="shared" si="281"/>
        <v>17.832941361599993</v>
      </c>
      <c r="H320" s="41">
        <v>16.885747989999999</v>
      </c>
      <c r="I320" s="41">
        <v>0</v>
      </c>
      <c r="J320" s="41">
        <v>0</v>
      </c>
      <c r="K320" s="41">
        <v>14.037863012796608</v>
      </c>
      <c r="L320" s="41">
        <v>2.8478849772033907</v>
      </c>
      <c r="M320" s="41">
        <v>16.635257849999999</v>
      </c>
      <c r="N320" s="41">
        <v>0</v>
      </c>
      <c r="O320" s="41">
        <v>0</v>
      </c>
      <c r="P320" s="41">
        <f t="shared" si="267"/>
        <v>13.930339359999998</v>
      </c>
      <c r="Q320" s="41">
        <v>2.7049184899999998</v>
      </c>
      <c r="R320" s="42">
        <f t="shared" si="272"/>
        <v>1.197683511599994</v>
      </c>
      <c r="S320" s="40">
        <f t="shared" si="273"/>
        <v>-0.25049014000000014</v>
      </c>
      <c r="T320" s="43">
        <f t="shared" si="274"/>
        <v>-1.4834411845323303E-2</v>
      </c>
      <c r="U320" s="40">
        <f t="shared" si="275"/>
        <v>0</v>
      </c>
      <c r="V320" s="43">
        <v>0</v>
      </c>
      <c r="W320" s="40">
        <f t="shared" si="276"/>
        <v>0</v>
      </c>
      <c r="X320" s="43">
        <v>0</v>
      </c>
      <c r="Y320" s="40">
        <f t="shared" si="277"/>
        <v>-0.10752365279661014</v>
      </c>
      <c r="Z320" s="43">
        <f t="shared" si="278"/>
        <v>-7.6595456657892963E-3</v>
      </c>
      <c r="AA320" s="40">
        <f t="shared" si="279"/>
        <v>-0.14296648720339089</v>
      </c>
      <c r="AB320" s="43">
        <f t="shared" si="280"/>
        <v>-5.0200934499743485E-2</v>
      </c>
      <c r="AC320" s="64" t="s">
        <v>34</v>
      </c>
    </row>
    <row r="321" spans="1:29" ht="47.25" x14ac:dyDescent="0.25">
      <c r="A321" s="73" t="s">
        <v>567</v>
      </c>
      <c r="B321" s="36" t="s">
        <v>592</v>
      </c>
      <c r="C321" s="40" t="s">
        <v>593</v>
      </c>
      <c r="D321" s="38">
        <v>17.958063750000001</v>
      </c>
      <c r="E321" s="37" t="s">
        <v>34</v>
      </c>
      <c r="F321" s="39">
        <v>14.16431697</v>
      </c>
      <c r="G321" s="72">
        <f t="shared" si="281"/>
        <v>3.7937467800000011</v>
      </c>
      <c r="H321" s="41">
        <v>3.7937467799999998</v>
      </c>
      <c r="I321" s="41">
        <v>0</v>
      </c>
      <c r="J321" s="41">
        <v>0</v>
      </c>
      <c r="K321" s="41">
        <v>3.2150396499999996</v>
      </c>
      <c r="L321" s="41">
        <v>0.57870713000000018</v>
      </c>
      <c r="M321" s="41">
        <v>3.7937467800000002</v>
      </c>
      <c r="N321" s="41">
        <v>0</v>
      </c>
      <c r="O321" s="41">
        <v>0</v>
      </c>
      <c r="P321" s="41">
        <v>3.2150396500000005</v>
      </c>
      <c r="Q321" s="41">
        <v>0.57870712999999996</v>
      </c>
      <c r="R321" s="42">
        <f t="shared" si="272"/>
        <v>0</v>
      </c>
      <c r="S321" s="40">
        <f t="shared" si="273"/>
        <v>0</v>
      </c>
      <c r="T321" s="43">
        <f t="shared" si="274"/>
        <v>0</v>
      </c>
      <c r="U321" s="40">
        <f t="shared" si="275"/>
        <v>0</v>
      </c>
      <c r="V321" s="43">
        <v>0</v>
      </c>
      <c r="W321" s="40">
        <f t="shared" si="276"/>
        <v>0</v>
      </c>
      <c r="X321" s="43">
        <v>0</v>
      </c>
      <c r="Y321" s="40">
        <f t="shared" si="277"/>
        <v>0</v>
      </c>
      <c r="Z321" s="43">
        <f t="shared" si="278"/>
        <v>0</v>
      </c>
      <c r="AA321" s="40">
        <f t="shared" si="279"/>
        <v>0</v>
      </c>
      <c r="AB321" s="43">
        <f t="shared" si="280"/>
        <v>0</v>
      </c>
      <c r="AC321" s="64" t="s">
        <v>34</v>
      </c>
    </row>
    <row r="322" spans="1:29" ht="47.25" x14ac:dyDescent="0.25">
      <c r="A322" s="73" t="s">
        <v>567</v>
      </c>
      <c r="B322" s="36" t="s">
        <v>594</v>
      </c>
      <c r="C322" s="40" t="s">
        <v>595</v>
      </c>
      <c r="D322" s="38">
        <v>10.820466289999999</v>
      </c>
      <c r="E322" s="37" t="s">
        <v>34</v>
      </c>
      <c r="F322" s="39">
        <v>10.087208759999999</v>
      </c>
      <c r="G322" s="72">
        <f t="shared" si="281"/>
        <v>0.73325752999999949</v>
      </c>
      <c r="H322" s="41">
        <v>0.73325752999999994</v>
      </c>
      <c r="I322" s="41">
        <v>0</v>
      </c>
      <c r="J322" s="41">
        <v>0</v>
      </c>
      <c r="K322" s="41">
        <v>0.62140468000000015</v>
      </c>
      <c r="L322" s="41">
        <v>0.11185284999999978</v>
      </c>
      <c r="M322" s="41">
        <v>0.73325753000000005</v>
      </c>
      <c r="N322" s="41">
        <v>0</v>
      </c>
      <c r="O322" s="41">
        <v>0</v>
      </c>
      <c r="P322" s="41">
        <v>0.62140468000000004</v>
      </c>
      <c r="Q322" s="41">
        <v>0.11185284999999999</v>
      </c>
      <c r="R322" s="42">
        <f t="shared" si="272"/>
        <v>0</v>
      </c>
      <c r="S322" s="40">
        <f t="shared" si="273"/>
        <v>0</v>
      </c>
      <c r="T322" s="43">
        <f t="shared" si="274"/>
        <v>0</v>
      </c>
      <c r="U322" s="40">
        <f t="shared" si="275"/>
        <v>0</v>
      </c>
      <c r="V322" s="43">
        <v>0</v>
      </c>
      <c r="W322" s="40">
        <f t="shared" si="276"/>
        <v>0</v>
      </c>
      <c r="X322" s="43">
        <v>0</v>
      </c>
      <c r="Y322" s="40">
        <f t="shared" si="277"/>
        <v>0</v>
      </c>
      <c r="Z322" s="43">
        <f t="shared" si="278"/>
        <v>0</v>
      </c>
      <c r="AA322" s="40">
        <f t="shared" si="279"/>
        <v>2.0816681711721685E-16</v>
      </c>
      <c r="AB322" s="43">
        <f t="shared" si="280"/>
        <v>1.8610774523601077E-15</v>
      </c>
      <c r="AC322" s="69" t="s">
        <v>34</v>
      </c>
    </row>
    <row r="323" spans="1:29" ht="47.25" x14ac:dyDescent="0.25">
      <c r="A323" s="35" t="s">
        <v>567</v>
      </c>
      <c r="B323" s="49" t="s">
        <v>596</v>
      </c>
      <c r="C323" s="38" t="s">
        <v>597</v>
      </c>
      <c r="D323" s="40">
        <v>19.172149060000002</v>
      </c>
      <c r="E323" s="37" t="s">
        <v>34</v>
      </c>
      <c r="F323" s="39">
        <v>18.210350350000002</v>
      </c>
      <c r="G323" s="72">
        <f t="shared" si="281"/>
        <v>0.96179871000000006</v>
      </c>
      <c r="H323" s="41">
        <v>0.96179871000000006</v>
      </c>
      <c r="I323" s="41">
        <v>0</v>
      </c>
      <c r="J323" s="41">
        <v>0</v>
      </c>
      <c r="K323" s="41">
        <v>0.81508365000000005</v>
      </c>
      <c r="L323" s="41">
        <v>0.14671506000000001</v>
      </c>
      <c r="M323" s="41">
        <v>0.96179870999999995</v>
      </c>
      <c r="N323" s="41">
        <v>0</v>
      </c>
      <c r="O323" s="41">
        <v>0</v>
      </c>
      <c r="P323" s="41">
        <v>0.81508364999999994</v>
      </c>
      <c r="Q323" s="41">
        <v>0.14671506000000001</v>
      </c>
      <c r="R323" s="42">
        <f t="shared" si="272"/>
        <v>0</v>
      </c>
      <c r="S323" s="40">
        <f t="shared" si="273"/>
        <v>0</v>
      </c>
      <c r="T323" s="43">
        <f t="shared" si="274"/>
        <v>0</v>
      </c>
      <c r="U323" s="40">
        <f t="shared" si="275"/>
        <v>0</v>
      </c>
      <c r="V323" s="43">
        <v>0</v>
      </c>
      <c r="W323" s="40">
        <f t="shared" si="276"/>
        <v>0</v>
      </c>
      <c r="X323" s="43">
        <v>0</v>
      </c>
      <c r="Y323" s="40">
        <f t="shared" si="277"/>
        <v>0</v>
      </c>
      <c r="Z323" s="43">
        <f t="shared" si="278"/>
        <v>0</v>
      </c>
      <c r="AA323" s="40">
        <f t="shared" si="279"/>
        <v>0</v>
      </c>
      <c r="AB323" s="43">
        <f t="shared" si="280"/>
        <v>0</v>
      </c>
      <c r="AC323" s="69" t="s">
        <v>34</v>
      </c>
    </row>
    <row r="324" spans="1:29" ht="47.25" x14ac:dyDescent="0.25">
      <c r="A324" s="35" t="s">
        <v>567</v>
      </c>
      <c r="B324" s="49" t="s">
        <v>598</v>
      </c>
      <c r="C324" s="38" t="s">
        <v>599</v>
      </c>
      <c r="D324" s="40">
        <v>13.407502367999999</v>
      </c>
      <c r="E324" s="37" t="s">
        <v>34</v>
      </c>
      <c r="F324" s="39">
        <v>0</v>
      </c>
      <c r="G324" s="72">
        <f t="shared" si="281"/>
        <v>13.407502367999999</v>
      </c>
      <c r="H324" s="41">
        <v>12.470279999999999</v>
      </c>
      <c r="I324" s="41">
        <v>0</v>
      </c>
      <c r="J324" s="41">
        <v>0</v>
      </c>
      <c r="K324" s="41">
        <v>0</v>
      </c>
      <c r="L324" s="41">
        <v>12.470279999999999</v>
      </c>
      <c r="M324" s="41">
        <v>9.8810857500000004</v>
      </c>
      <c r="N324" s="41">
        <v>0</v>
      </c>
      <c r="O324" s="41">
        <v>0</v>
      </c>
      <c r="P324" s="41">
        <f t="shared" si="267"/>
        <v>0.10563244999999988</v>
      </c>
      <c r="Q324" s="41">
        <v>9.7754533000000006</v>
      </c>
      <c r="R324" s="42">
        <f t="shared" si="272"/>
        <v>3.5264166179999989</v>
      </c>
      <c r="S324" s="40">
        <f t="shared" si="273"/>
        <v>-2.5891942499999985</v>
      </c>
      <c r="T324" s="43">
        <f t="shared" si="274"/>
        <v>-0.20762919918397973</v>
      </c>
      <c r="U324" s="40">
        <f t="shared" si="275"/>
        <v>0</v>
      </c>
      <c r="V324" s="43">
        <v>0</v>
      </c>
      <c r="W324" s="40">
        <f t="shared" si="276"/>
        <v>0</v>
      </c>
      <c r="X324" s="43">
        <v>0</v>
      </c>
      <c r="Y324" s="40">
        <f t="shared" si="277"/>
        <v>0.10563244999999988</v>
      </c>
      <c r="Z324" s="43">
        <v>1</v>
      </c>
      <c r="AA324" s="40">
        <f t="shared" si="279"/>
        <v>-2.6948266999999984</v>
      </c>
      <c r="AB324" s="43">
        <f t="shared" si="280"/>
        <v>-0.21609993520594553</v>
      </c>
      <c r="AC324" s="33" t="s">
        <v>34</v>
      </c>
    </row>
    <row r="325" spans="1:29" ht="47.25" x14ac:dyDescent="0.25">
      <c r="A325" s="35" t="s">
        <v>567</v>
      </c>
      <c r="B325" s="49" t="s">
        <v>600</v>
      </c>
      <c r="C325" s="38" t="s">
        <v>601</v>
      </c>
      <c r="D325" s="40">
        <v>15.98560638</v>
      </c>
      <c r="E325" s="37" t="s">
        <v>34</v>
      </c>
      <c r="F325" s="39">
        <v>0</v>
      </c>
      <c r="G325" s="72">
        <f>D325-F325</f>
        <v>15.98560638</v>
      </c>
      <c r="H325" s="41">
        <v>14.939630000000001</v>
      </c>
      <c r="I325" s="41">
        <v>0</v>
      </c>
      <c r="J325" s="41">
        <v>0</v>
      </c>
      <c r="K325" s="41">
        <v>0</v>
      </c>
      <c r="L325" s="41">
        <v>14.939630000000001</v>
      </c>
      <c r="M325" s="41">
        <v>10.833548700000001</v>
      </c>
      <c r="N325" s="41">
        <v>0</v>
      </c>
      <c r="O325" s="41">
        <v>0</v>
      </c>
      <c r="P325" s="41">
        <f t="shared" si="267"/>
        <v>9.986538000000067E-2</v>
      </c>
      <c r="Q325" s="41">
        <v>10.733683320000001</v>
      </c>
      <c r="R325" s="42">
        <f t="shared" si="272"/>
        <v>5.1520576799999986</v>
      </c>
      <c r="S325" s="40">
        <f t="shared" si="273"/>
        <v>-4.1060812999999996</v>
      </c>
      <c r="T325" s="43">
        <f t="shared" si="274"/>
        <v>-0.27484491249113929</v>
      </c>
      <c r="U325" s="40">
        <f t="shared" si="275"/>
        <v>0</v>
      </c>
      <c r="V325" s="43">
        <v>0</v>
      </c>
      <c r="W325" s="40">
        <f t="shared" si="276"/>
        <v>0</v>
      </c>
      <c r="X325" s="43">
        <v>0</v>
      </c>
      <c r="Y325" s="40">
        <f t="shared" si="277"/>
        <v>9.986538000000067E-2</v>
      </c>
      <c r="Z325" s="43">
        <v>1</v>
      </c>
      <c r="AA325" s="40">
        <f t="shared" si="279"/>
        <v>-4.2059466800000003</v>
      </c>
      <c r="AB325" s="43">
        <f t="shared" si="280"/>
        <v>-0.28152950775889363</v>
      </c>
      <c r="AC325" s="33" t="s">
        <v>34</v>
      </c>
    </row>
    <row r="326" spans="1:29" ht="31.5" x14ac:dyDescent="0.25">
      <c r="A326" s="35" t="s">
        <v>567</v>
      </c>
      <c r="B326" s="36" t="s">
        <v>602</v>
      </c>
      <c r="C326" s="50" t="s">
        <v>603</v>
      </c>
      <c r="D326" s="38">
        <v>21.412753200000001</v>
      </c>
      <c r="E326" s="37" t="s">
        <v>34</v>
      </c>
      <c r="F326" s="39">
        <v>0</v>
      </c>
      <c r="G326" s="72">
        <f t="shared" si="281"/>
        <v>21.412753200000001</v>
      </c>
      <c r="H326" s="41">
        <v>19.271476800000002</v>
      </c>
      <c r="I326" s="41">
        <v>0</v>
      </c>
      <c r="J326" s="41">
        <v>0</v>
      </c>
      <c r="K326" s="41">
        <v>0</v>
      </c>
      <c r="L326" s="41">
        <v>19.271476800000002</v>
      </c>
      <c r="M326" s="41">
        <v>8.3962181699999991</v>
      </c>
      <c r="N326" s="41">
        <v>0</v>
      </c>
      <c r="O326" s="41">
        <v>0</v>
      </c>
      <c r="P326" s="41">
        <f t="shared" si="267"/>
        <v>0.11843071999999921</v>
      </c>
      <c r="Q326" s="41">
        <v>8.2777874499999999</v>
      </c>
      <c r="R326" s="42">
        <f t="shared" si="272"/>
        <v>13.016535030000002</v>
      </c>
      <c r="S326" s="40">
        <f t="shared" si="273"/>
        <v>-10.875258630000003</v>
      </c>
      <c r="T326" s="43">
        <f t="shared" si="274"/>
        <v>-0.5643189021196342</v>
      </c>
      <c r="U326" s="40">
        <f t="shared" si="275"/>
        <v>0</v>
      </c>
      <c r="V326" s="43">
        <v>0</v>
      </c>
      <c r="W326" s="40">
        <f t="shared" si="276"/>
        <v>0</v>
      </c>
      <c r="X326" s="43">
        <v>0</v>
      </c>
      <c r="Y326" s="40">
        <f t="shared" si="277"/>
        <v>0.11843071999999921</v>
      </c>
      <c r="Z326" s="43">
        <v>1</v>
      </c>
      <c r="AA326" s="40">
        <f t="shared" si="279"/>
        <v>-10.993689350000002</v>
      </c>
      <c r="AB326" s="43">
        <f t="shared" si="280"/>
        <v>-0.57046429103969865</v>
      </c>
      <c r="AC326" s="33" t="s">
        <v>34</v>
      </c>
    </row>
    <row r="327" spans="1:29" ht="47.25" x14ac:dyDescent="0.25">
      <c r="A327" s="35" t="s">
        <v>567</v>
      </c>
      <c r="B327" s="36" t="s">
        <v>604</v>
      </c>
      <c r="C327" s="50" t="s">
        <v>605</v>
      </c>
      <c r="D327" s="40">
        <v>15.044202887599997</v>
      </c>
      <c r="E327" s="37" t="s">
        <v>34</v>
      </c>
      <c r="F327" s="39">
        <v>0</v>
      </c>
      <c r="G327" s="72">
        <f t="shared" si="281"/>
        <v>15.044202887599997</v>
      </c>
      <c r="H327" s="41">
        <v>14.509310000000001</v>
      </c>
      <c r="I327" s="41">
        <v>0</v>
      </c>
      <c r="J327" s="41">
        <v>0</v>
      </c>
      <c r="K327" s="41">
        <v>0</v>
      </c>
      <c r="L327" s="41">
        <v>14.509310000000001</v>
      </c>
      <c r="M327" s="41">
        <v>11.32431227</v>
      </c>
      <c r="N327" s="41">
        <v>0</v>
      </c>
      <c r="O327" s="41">
        <v>0</v>
      </c>
      <c r="P327" s="41">
        <f t="shared" si="267"/>
        <v>6.3985879999998829E-2</v>
      </c>
      <c r="Q327" s="41">
        <v>11.260326390000001</v>
      </c>
      <c r="R327" s="42">
        <f t="shared" si="272"/>
        <v>3.7198906175999973</v>
      </c>
      <c r="S327" s="40">
        <f t="shared" si="273"/>
        <v>-3.184997730000001</v>
      </c>
      <c r="T327" s="43">
        <f t="shared" si="274"/>
        <v>-0.21951407268850143</v>
      </c>
      <c r="U327" s="40">
        <f t="shared" si="275"/>
        <v>0</v>
      </c>
      <c r="V327" s="43">
        <v>0</v>
      </c>
      <c r="W327" s="40">
        <f t="shared" si="276"/>
        <v>0</v>
      </c>
      <c r="X327" s="43">
        <v>0</v>
      </c>
      <c r="Y327" s="40">
        <f t="shared" si="277"/>
        <v>6.3985879999998829E-2</v>
      </c>
      <c r="Z327" s="43">
        <v>1</v>
      </c>
      <c r="AA327" s="40">
        <f t="shared" si="279"/>
        <v>-3.2489836099999998</v>
      </c>
      <c r="AB327" s="43">
        <f t="shared" si="280"/>
        <v>-0.22392406048254532</v>
      </c>
      <c r="AC327" s="69" t="s">
        <v>34</v>
      </c>
    </row>
    <row r="328" spans="1:29" ht="31.5" x14ac:dyDescent="0.25">
      <c r="A328" s="35" t="s">
        <v>567</v>
      </c>
      <c r="B328" s="36" t="s">
        <v>606</v>
      </c>
      <c r="C328" s="50" t="s">
        <v>607</v>
      </c>
      <c r="D328" s="40">
        <v>23.399652442372883</v>
      </c>
      <c r="E328" s="37" t="s">
        <v>34</v>
      </c>
      <c r="F328" s="39">
        <v>0</v>
      </c>
      <c r="G328" s="72">
        <f t="shared" si="281"/>
        <v>23.399652442372883</v>
      </c>
      <c r="H328" s="41">
        <v>21.921380000000003</v>
      </c>
      <c r="I328" s="41">
        <v>0</v>
      </c>
      <c r="J328" s="41">
        <v>0</v>
      </c>
      <c r="K328" s="41">
        <v>18.267816666666668</v>
      </c>
      <c r="L328" s="41">
        <v>3.6535633333333344</v>
      </c>
      <c r="M328" s="41">
        <v>21.048644360000001</v>
      </c>
      <c r="N328" s="41">
        <v>0</v>
      </c>
      <c r="O328" s="41">
        <v>0</v>
      </c>
      <c r="P328" s="41">
        <f t="shared" si="267"/>
        <v>17.580328139999999</v>
      </c>
      <c r="Q328" s="41">
        <v>3.4683162200000002</v>
      </c>
      <c r="R328" s="42">
        <f t="shared" si="272"/>
        <v>2.3510080823728821</v>
      </c>
      <c r="S328" s="40">
        <f t="shared" si="273"/>
        <v>-0.87273564000000192</v>
      </c>
      <c r="T328" s="43">
        <f t="shared" si="274"/>
        <v>-3.9812075699613883E-2</v>
      </c>
      <c r="U328" s="40">
        <f t="shared" si="275"/>
        <v>0</v>
      </c>
      <c r="V328" s="43">
        <v>0</v>
      </c>
      <c r="W328" s="40">
        <f t="shared" si="276"/>
        <v>0</v>
      </c>
      <c r="X328" s="43">
        <v>0</v>
      </c>
      <c r="Y328" s="40">
        <f t="shared" si="277"/>
        <v>-0.68748852666666949</v>
      </c>
      <c r="Z328" s="43">
        <f t="shared" si="278"/>
        <v>-3.7633863926450038E-2</v>
      </c>
      <c r="AA328" s="40">
        <f t="shared" si="279"/>
        <v>-0.18524711333333421</v>
      </c>
      <c r="AB328" s="43">
        <f t="shared" si="280"/>
        <v>-5.0703134565433607E-2</v>
      </c>
      <c r="AC328" s="33" t="s">
        <v>34</v>
      </c>
    </row>
    <row r="329" spans="1:29" ht="31.5" x14ac:dyDescent="0.25">
      <c r="A329" s="35" t="s">
        <v>567</v>
      </c>
      <c r="B329" s="36" t="s">
        <v>608</v>
      </c>
      <c r="C329" s="50" t="s">
        <v>609</v>
      </c>
      <c r="D329" s="40">
        <v>29.795359235593221</v>
      </c>
      <c r="E329" s="37" t="s">
        <v>34</v>
      </c>
      <c r="F329" s="39">
        <v>0</v>
      </c>
      <c r="G329" s="72">
        <f t="shared" si="281"/>
        <v>29.795359235593221</v>
      </c>
      <c r="H329" s="41">
        <v>27.331729999999997</v>
      </c>
      <c r="I329" s="41">
        <v>0</v>
      </c>
      <c r="J329" s="41">
        <v>0</v>
      </c>
      <c r="K329" s="41">
        <v>22.776441666666667</v>
      </c>
      <c r="L329" s="41">
        <v>4.5552883333333298</v>
      </c>
      <c r="M329" s="41">
        <v>23.838402129999999</v>
      </c>
      <c r="N329" s="41">
        <v>0</v>
      </c>
      <c r="O329" s="41">
        <v>0</v>
      </c>
      <c r="P329" s="41">
        <f t="shared" si="267"/>
        <v>19.915840059999997</v>
      </c>
      <c r="Q329" s="41">
        <v>3.9225620700000001</v>
      </c>
      <c r="R329" s="42">
        <f t="shared" si="272"/>
        <v>5.9569571055932222</v>
      </c>
      <c r="S329" s="40">
        <f t="shared" si="273"/>
        <v>-3.4933278699999981</v>
      </c>
      <c r="T329" s="43">
        <f t="shared" si="274"/>
        <v>-0.12781217544590109</v>
      </c>
      <c r="U329" s="40">
        <f t="shared" si="275"/>
        <v>0</v>
      </c>
      <c r="V329" s="43">
        <v>0</v>
      </c>
      <c r="W329" s="40">
        <f t="shared" si="276"/>
        <v>0</v>
      </c>
      <c r="X329" s="43">
        <v>0</v>
      </c>
      <c r="Y329" s="40">
        <f t="shared" si="277"/>
        <v>-2.8606016066666697</v>
      </c>
      <c r="Z329" s="43">
        <f t="shared" si="278"/>
        <v>-0.12559475481427643</v>
      </c>
      <c r="AA329" s="40">
        <f t="shared" si="279"/>
        <v>-0.63272626333332971</v>
      </c>
      <c r="AB329" s="43">
        <f t="shared" si="280"/>
        <v>-0.13889927860402473</v>
      </c>
      <c r="AC329" s="33" t="s">
        <v>34</v>
      </c>
    </row>
    <row r="330" spans="1:29" ht="31.5" x14ac:dyDescent="0.25">
      <c r="A330" s="35" t="s">
        <v>567</v>
      </c>
      <c r="B330" s="36" t="s">
        <v>610</v>
      </c>
      <c r="C330" s="50" t="s">
        <v>611</v>
      </c>
      <c r="D330" s="38">
        <v>37.636360342983053</v>
      </c>
      <c r="E330" s="37" t="s">
        <v>34</v>
      </c>
      <c r="F330" s="39">
        <v>0</v>
      </c>
      <c r="G330" s="72">
        <f t="shared" si="281"/>
        <v>37.636360342983053</v>
      </c>
      <c r="H330" s="41">
        <v>35.341920000000002</v>
      </c>
      <c r="I330" s="41">
        <v>0</v>
      </c>
      <c r="J330" s="41">
        <v>0</v>
      </c>
      <c r="K330" s="41">
        <v>29.451599999999999</v>
      </c>
      <c r="L330" s="41">
        <v>5.8903200000000027</v>
      </c>
      <c r="M330" s="41">
        <v>14.214887979999999</v>
      </c>
      <c r="N330" s="41">
        <v>0</v>
      </c>
      <c r="O330" s="41">
        <v>0</v>
      </c>
      <c r="P330" s="41">
        <f t="shared" si="267"/>
        <v>11.869473349999998</v>
      </c>
      <c r="Q330" s="41">
        <v>2.3454146300000001</v>
      </c>
      <c r="R330" s="42">
        <f t="shared" si="272"/>
        <v>23.421472362983053</v>
      </c>
      <c r="S330" s="40">
        <f t="shared" si="273"/>
        <v>-21.127032020000001</v>
      </c>
      <c r="T330" s="43">
        <f t="shared" si="274"/>
        <v>-0.59778959434009249</v>
      </c>
      <c r="U330" s="40">
        <f t="shared" si="275"/>
        <v>0</v>
      </c>
      <c r="V330" s="43">
        <v>0</v>
      </c>
      <c r="W330" s="40">
        <f t="shared" si="276"/>
        <v>0</v>
      </c>
      <c r="X330" s="43">
        <v>0</v>
      </c>
      <c r="Y330" s="40">
        <f t="shared" si="277"/>
        <v>-17.582126649999999</v>
      </c>
      <c r="Z330" s="43">
        <f t="shared" si="278"/>
        <v>-0.59698375130722947</v>
      </c>
      <c r="AA330" s="40">
        <f t="shared" si="279"/>
        <v>-3.5449053700000026</v>
      </c>
      <c r="AB330" s="43">
        <f t="shared" si="280"/>
        <v>-0.60181880950440736</v>
      </c>
      <c r="AC330" s="37" t="s">
        <v>34</v>
      </c>
    </row>
    <row r="331" spans="1:29" ht="31.5" x14ac:dyDescent="0.25">
      <c r="A331" s="26" t="s">
        <v>612</v>
      </c>
      <c r="B331" s="34" t="s">
        <v>100</v>
      </c>
      <c r="C331" s="28" t="s">
        <v>33</v>
      </c>
      <c r="D331" s="28">
        <v>0</v>
      </c>
      <c r="E331" s="29" t="s">
        <v>34</v>
      </c>
      <c r="F331" s="30">
        <v>0</v>
      </c>
      <c r="G331" s="28">
        <v>0</v>
      </c>
      <c r="H331" s="31">
        <v>0</v>
      </c>
      <c r="I331" s="31">
        <v>0</v>
      </c>
      <c r="J331" s="31">
        <v>0</v>
      </c>
      <c r="K331" s="31">
        <v>0</v>
      </c>
      <c r="L331" s="31">
        <v>0</v>
      </c>
      <c r="M331" s="31">
        <v>0</v>
      </c>
      <c r="N331" s="31">
        <v>0</v>
      </c>
      <c r="O331" s="31">
        <v>0</v>
      </c>
      <c r="P331" s="31">
        <v>0</v>
      </c>
      <c r="Q331" s="31">
        <v>0</v>
      </c>
      <c r="R331" s="31">
        <v>0</v>
      </c>
      <c r="S331" s="31">
        <v>0</v>
      </c>
      <c r="T331" s="32">
        <v>0</v>
      </c>
      <c r="U331" s="31">
        <v>0</v>
      </c>
      <c r="V331" s="32">
        <v>0</v>
      </c>
      <c r="W331" s="31">
        <v>0</v>
      </c>
      <c r="X331" s="32">
        <v>0</v>
      </c>
      <c r="Y331" s="31">
        <v>0</v>
      </c>
      <c r="Z331" s="32">
        <v>0</v>
      </c>
      <c r="AA331" s="31">
        <v>0</v>
      </c>
      <c r="AB331" s="32">
        <v>0</v>
      </c>
      <c r="AC331" s="33" t="s">
        <v>34</v>
      </c>
    </row>
    <row r="332" spans="1:29" ht="63" x14ac:dyDescent="0.25">
      <c r="A332" s="26" t="s">
        <v>613</v>
      </c>
      <c r="B332" s="34" t="s">
        <v>102</v>
      </c>
      <c r="C332" s="28" t="s">
        <v>33</v>
      </c>
      <c r="D332" s="28">
        <f>D333+D339+D337+D338</f>
        <v>2077.7896347825117</v>
      </c>
      <c r="E332" s="29" t="s">
        <v>34</v>
      </c>
      <c r="F332" s="30">
        <f t="shared" ref="F332" si="282">F333+F339+F337+F338</f>
        <v>646.71389589</v>
      </c>
      <c r="G332" s="28">
        <f>G333+G339+G337+G338</f>
        <v>1431.0757388925115</v>
      </c>
      <c r="H332" s="31">
        <f t="shared" ref="H332:AA332" si="283">H333+H339+H337+H338</f>
        <v>239.42678861600001</v>
      </c>
      <c r="I332" s="31">
        <f t="shared" si="283"/>
        <v>0</v>
      </c>
      <c r="J332" s="31">
        <f t="shared" si="283"/>
        <v>0</v>
      </c>
      <c r="K332" s="31">
        <f t="shared" si="283"/>
        <v>202.55502628322319</v>
      </c>
      <c r="L332" s="31">
        <f t="shared" si="283"/>
        <v>36.871762332776832</v>
      </c>
      <c r="M332" s="31">
        <f t="shared" si="283"/>
        <v>190.36140233</v>
      </c>
      <c r="N332" s="31">
        <f t="shared" si="283"/>
        <v>0</v>
      </c>
      <c r="O332" s="31">
        <f t="shared" si="283"/>
        <v>0</v>
      </c>
      <c r="P332" s="31">
        <f t="shared" si="283"/>
        <v>149.94609387</v>
      </c>
      <c r="Q332" s="31">
        <f t="shared" si="283"/>
        <v>40.415308459999977</v>
      </c>
      <c r="R332" s="31">
        <f t="shared" si="283"/>
        <v>1240.7143365625116</v>
      </c>
      <c r="S332" s="31">
        <f t="shared" si="283"/>
        <v>-49.065386286000013</v>
      </c>
      <c r="T332" s="32">
        <f t="shared" si="274"/>
        <v>-0.2049285569489577</v>
      </c>
      <c r="U332" s="31">
        <f t="shared" si="283"/>
        <v>0</v>
      </c>
      <c r="V332" s="32">
        <v>0</v>
      </c>
      <c r="W332" s="31">
        <f t="shared" si="283"/>
        <v>0</v>
      </c>
      <c r="X332" s="32">
        <v>0</v>
      </c>
      <c r="Y332" s="31">
        <f t="shared" si="283"/>
        <v>-52.608932413223165</v>
      </c>
      <c r="Z332" s="32">
        <f t="shared" si="278"/>
        <v>-0.25972662035876892</v>
      </c>
      <c r="AA332" s="31">
        <f t="shared" si="283"/>
        <v>3.5435461272231432</v>
      </c>
      <c r="AB332" s="32">
        <f t="shared" si="280"/>
        <v>9.6104604256280382E-2</v>
      </c>
      <c r="AC332" s="33" t="s">
        <v>34</v>
      </c>
    </row>
    <row r="333" spans="1:29" ht="31.5" x14ac:dyDescent="0.25">
      <c r="A333" s="26" t="s">
        <v>614</v>
      </c>
      <c r="B333" s="34" t="s">
        <v>104</v>
      </c>
      <c r="C333" s="28" t="s">
        <v>33</v>
      </c>
      <c r="D333" s="28">
        <f>SUM(D334:D336)</f>
        <v>688.23538652851164</v>
      </c>
      <c r="E333" s="29" t="s">
        <v>34</v>
      </c>
      <c r="F333" s="30">
        <f t="shared" ref="F333" si="284">SUM(F334:F336)</f>
        <v>86.401388760000003</v>
      </c>
      <c r="G333" s="28">
        <f>SUM(G334:G336)</f>
        <v>601.83399776851161</v>
      </c>
      <c r="H333" s="31">
        <f t="shared" ref="H333:AA333" si="285">SUM(H334:H336)</f>
        <v>71.765730943999998</v>
      </c>
      <c r="I333" s="31">
        <f t="shared" si="285"/>
        <v>0</v>
      </c>
      <c r="J333" s="31">
        <f t="shared" si="285"/>
        <v>0</v>
      </c>
      <c r="K333" s="31">
        <f t="shared" si="285"/>
        <v>60.212636503333336</v>
      </c>
      <c r="L333" s="31">
        <f t="shared" si="285"/>
        <v>11.553094440666667</v>
      </c>
      <c r="M333" s="31">
        <f t="shared" si="285"/>
        <v>44.709887449999997</v>
      </c>
      <c r="N333" s="31">
        <f t="shared" si="285"/>
        <v>0</v>
      </c>
      <c r="O333" s="31">
        <f t="shared" si="285"/>
        <v>0</v>
      </c>
      <c r="P333" s="31">
        <f t="shared" si="285"/>
        <v>27.08944254</v>
      </c>
      <c r="Q333" s="31">
        <f t="shared" si="285"/>
        <v>17.62044491</v>
      </c>
      <c r="R333" s="31">
        <f t="shared" si="285"/>
        <v>557.12411031851161</v>
      </c>
      <c r="S333" s="31">
        <f t="shared" si="285"/>
        <v>-27.055843494000001</v>
      </c>
      <c r="T333" s="32">
        <f t="shared" si="274"/>
        <v>-0.37700227027732958</v>
      </c>
      <c r="U333" s="31">
        <f t="shared" si="285"/>
        <v>0</v>
      </c>
      <c r="V333" s="32">
        <v>0</v>
      </c>
      <c r="W333" s="31">
        <f t="shared" si="285"/>
        <v>0</v>
      </c>
      <c r="X333" s="32">
        <v>0</v>
      </c>
      <c r="Y333" s="31">
        <f t="shared" si="285"/>
        <v>-33.123193963333335</v>
      </c>
      <c r="Z333" s="32">
        <f t="shared" si="278"/>
        <v>-0.55010369727789044</v>
      </c>
      <c r="AA333" s="31">
        <f t="shared" si="285"/>
        <v>6.0673504693333316</v>
      </c>
      <c r="AB333" s="32">
        <f t="shared" si="280"/>
        <v>0.52517102673171057</v>
      </c>
      <c r="AC333" s="33" t="s">
        <v>34</v>
      </c>
    </row>
    <row r="334" spans="1:29" ht="31.5" x14ac:dyDescent="0.25">
      <c r="A334" s="35" t="s">
        <v>614</v>
      </c>
      <c r="B334" s="36" t="s">
        <v>615</v>
      </c>
      <c r="C334" s="40" t="s">
        <v>616</v>
      </c>
      <c r="D334" s="40">
        <v>531.38386212851162</v>
      </c>
      <c r="E334" s="37" t="s">
        <v>34</v>
      </c>
      <c r="F334" s="39">
        <v>86.401388760000003</v>
      </c>
      <c r="G334" s="40">
        <f>D334-F334</f>
        <v>444.98247336851159</v>
      </c>
      <c r="H334" s="41">
        <v>54.747406544</v>
      </c>
      <c r="I334" s="41">
        <v>0</v>
      </c>
      <c r="J334" s="41">
        <v>0</v>
      </c>
      <c r="K334" s="41">
        <v>46.013199503333333</v>
      </c>
      <c r="L334" s="41">
        <v>8.7342070406666679</v>
      </c>
      <c r="M334" s="41">
        <f>N334+O334+P334+Q334</f>
        <v>42.78262745</v>
      </c>
      <c r="N334" s="41">
        <v>0</v>
      </c>
      <c r="O334" s="41">
        <v>0</v>
      </c>
      <c r="P334" s="41">
        <v>25.483392540000001</v>
      </c>
      <c r="Q334" s="41">
        <v>17.299234909999999</v>
      </c>
      <c r="R334" s="42">
        <f t="shared" ref="R334:R336" si="286">G334-M334</f>
        <v>402.19984591851158</v>
      </c>
      <c r="S334" s="40">
        <f t="shared" ref="S334:S336" si="287">M334-H334</f>
        <v>-11.964779094000001</v>
      </c>
      <c r="T334" s="43">
        <f t="shared" si="274"/>
        <v>-0.21854513024985056</v>
      </c>
      <c r="U334" s="40">
        <f t="shared" ref="U334:U336" si="288">N334-I334</f>
        <v>0</v>
      </c>
      <c r="V334" s="43">
        <v>0</v>
      </c>
      <c r="W334" s="40">
        <f t="shared" ref="W334:W336" si="289">O334-J334</f>
        <v>0</v>
      </c>
      <c r="X334" s="43">
        <v>0</v>
      </c>
      <c r="Y334" s="40">
        <f t="shared" ref="Y334:Y336" si="290">P334-K334</f>
        <v>-20.529806963333332</v>
      </c>
      <c r="Z334" s="43">
        <f t="shared" si="278"/>
        <v>-0.44617212419332181</v>
      </c>
      <c r="AA334" s="40">
        <f t="shared" ref="AA334:AA336" si="291">Q334-L334</f>
        <v>8.5650278693333313</v>
      </c>
      <c r="AB334" s="43">
        <f t="shared" si="280"/>
        <v>0.98063027696210603</v>
      </c>
      <c r="AC334" s="33" t="s">
        <v>34</v>
      </c>
    </row>
    <row r="335" spans="1:29" ht="31.5" x14ac:dyDescent="0.25">
      <c r="A335" s="35" t="s">
        <v>614</v>
      </c>
      <c r="B335" s="36" t="s">
        <v>617</v>
      </c>
      <c r="C335" s="40" t="s">
        <v>618</v>
      </c>
      <c r="D335" s="38">
        <v>24.851524399999999</v>
      </c>
      <c r="E335" s="37" t="s">
        <v>34</v>
      </c>
      <c r="F335" s="39">
        <v>0</v>
      </c>
      <c r="G335" s="40">
        <f t="shared" ref="G335:G336" si="292">D335-F335</f>
        <v>24.851524399999999</v>
      </c>
      <c r="H335" s="41">
        <v>11.018324400000001</v>
      </c>
      <c r="I335" s="41">
        <v>0</v>
      </c>
      <c r="J335" s="41">
        <v>0</v>
      </c>
      <c r="K335" s="41">
        <v>9.1994370000000014</v>
      </c>
      <c r="L335" s="41">
        <v>1.8188873999999995</v>
      </c>
      <c r="M335" s="41">
        <f>N335+O335+P335+Q335</f>
        <v>0</v>
      </c>
      <c r="N335" s="41">
        <v>0</v>
      </c>
      <c r="O335" s="41">
        <v>0</v>
      </c>
      <c r="P335" s="41">
        <v>0</v>
      </c>
      <c r="Q335" s="41">
        <v>0</v>
      </c>
      <c r="R335" s="42">
        <f t="shared" si="286"/>
        <v>24.851524399999999</v>
      </c>
      <c r="S335" s="40">
        <f t="shared" si="287"/>
        <v>-11.018324400000001</v>
      </c>
      <c r="T335" s="43">
        <f t="shared" si="274"/>
        <v>-1</v>
      </c>
      <c r="U335" s="40">
        <f t="shared" si="288"/>
        <v>0</v>
      </c>
      <c r="V335" s="43">
        <v>0</v>
      </c>
      <c r="W335" s="40">
        <f t="shared" si="289"/>
        <v>0</v>
      </c>
      <c r="X335" s="43">
        <v>0</v>
      </c>
      <c r="Y335" s="40">
        <f t="shared" si="290"/>
        <v>-9.1994370000000014</v>
      </c>
      <c r="Z335" s="43">
        <f t="shared" si="278"/>
        <v>-1</v>
      </c>
      <c r="AA335" s="40">
        <f t="shared" si="291"/>
        <v>-1.8188873999999995</v>
      </c>
      <c r="AB335" s="43">
        <f t="shared" si="280"/>
        <v>-1</v>
      </c>
      <c r="AC335" s="33" t="s">
        <v>34</v>
      </c>
    </row>
    <row r="336" spans="1:29" ht="31.5" x14ac:dyDescent="0.25">
      <c r="A336" s="35" t="s">
        <v>614</v>
      </c>
      <c r="B336" s="74" t="s">
        <v>619</v>
      </c>
      <c r="C336" s="40" t="s">
        <v>620</v>
      </c>
      <c r="D336" s="38">
        <v>132</v>
      </c>
      <c r="E336" s="37" t="s">
        <v>34</v>
      </c>
      <c r="F336" s="39">
        <v>0</v>
      </c>
      <c r="G336" s="40">
        <f t="shared" si="292"/>
        <v>132</v>
      </c>
      <c r="H336" s="41">
        <v>6</v>
      </c>
      <c r="I336" s="41">
        <v>0</v>
      </c>
      <c r="J336" s="41">
        <v>0</v>
      </c>
      <c r="K336" s="41">
        <v>5</v>
      </c>
      <c r="L336" s="41">
        <v>1</v>
      </c>
      <c r="M336" s="41">
        <f>N336+O336+P336+Q336</f>
        <v>1.92726</v>
      </c>
      <c r="N336" s="41">
        <v>0</v>
      </c>
      <c r="O336" s="41">
        <v>0</v>
      </c>
      <c r="P336" s="41">
        <v>1.60605</v>
      </c>
      <c r="Q336" s="41">
        <v>0.32121</v>
      </c>
      <c r="R336" s="42">
        <f t="shared" si="286"/>
        <v>130.07274000000001</v>
      </c>
      <c r="S336" s="40">
        <f t="shared" si="287"/>
        <v>-4.0727399999999996</v>
      </c>
      <c r="T336" s="43">
        <f t="shared" si="274"/>
        <v>-0.67878999999999989</v>
      </c>
      <c r="U336" s="40">
        <f t="shared" si="288"/>
        <v>0</v>
      </c>
      <c r="V336" s="43">
        <v>0</v>
      </c>
      <c r="W336" s="40">
        <f t="shared" si="289"/>
        <v>0</v>
      </c>
      <c r="X336" s="43">
        <v>0</v>
      </c>
      <c r="Y336" s="40">
        <f t="shared" si="290"/>
        <v>-3.3939500000000002</v>
      </c>
      <c r="Z336" s="43">
        <f t="shared" si="278"/>
        <v>-0.67879</v>
      </c>
      <c r="AA336" s="40">
        <f t="shared" si="291"/>
        <v>-0.67879</v>
      </c>
      <c r="AB336" s="43">
        <f t="shared" si="280"/>
        <v>-0.67879</v>
      </c>
      <c r="AC336" s="33" t="s">
        <v>34</v>
      </c>
    </row>
    <row r="337" spans="1:29" x14ac:dyDescent="0.25">
      <c r="A337" s="26" t="s">
        <v>621</v>
      </c>
      <c r="B337" s="34" t="s">
        <v>118</v>
      </c>
      <c r="C337" s="28" t="s">
        <v>33</v>
      </c>
      <c r="D337" s="28">
        <v>0</v>
      </c>
      <c r="E337" s="29" t="s">
        <v>34</v>
      </c>
      <c r="F337" s="30">
        <v>0</v>
      </c>
      <c r="G337" s="28">
        <v>0</v>
      </c>
      <c r="H337" s="31">
        <v>0</v>
      </c>
      <c r="I337" s="31">
        <v>0</v>
      </c>
      <c r="J337" s="31">
        <v>0</v>
      </c>
      <c r="K337" s="31">
        <v>0</v>
      </c>
      <c r="L337" s="31">
        <v>0</v>
      </c>
      <c r="M337" s="31">
        <v>0</v>
      </c>
      <c r="N337" s="31">
        <v>0</v>
      </c>
      <c r="O337" s="31">
        <v>0</v>
      </c>
      <c r="P337" s="31">
        <v>0</v>
      </c>
      <c r="Q337" s="31">
        <v>0</v>
      </c>
      <c r="R337" s="31">
        <v>0</v>
      </c>
      <c r="S337" s="31">
        <v>0</v>
      </c>
      <c r="T337" s="32">
        <v>0</v>
      </c>
      <c r="U337" s="31">
        <v>0</v>
      </c>
      <c r="V337" s="32">
        <v>0</v>
      </c>
      <c r="W337" s="31">
        <v>0</v>
      </c>
      <c r="X337" s="32">
        <v>0</v>
      </c>
      <c r="Y337" s="31">
        <v>0</v>
      </c>
      <c r="Z337" s="32">
        <v>0</v>
      </c>
      <c r="AA337" s="31">
        <v>0</v>
      </c>
      <c r="AB337" s="32">
        <v>0</v>
      </c>
      <c r="AC337" s="64" t="s">
        <v>34</v>
      </c>
    </row>
    <row r="338" spans="1:29" ht="31.5" x14ac:dyDescent="0.25">
      <c r="A338" s="26" t="s">
        <v>622</v>
      </c>
      <c r="B338" s="34" t="s">
        <v>124</v>
      </c>
      <c r="C338" s="28" t="s">
        <v>33</v>
      </c>
      <c r="D338" s="28">
        <v>0</v>
      </c>
      <c r="E338" s="29" t="s">
        <v>34</v>
      </c>
      <c r="F338" s="30">
        <v>0</v>
      </c>
      <c r="G338" s="28">
        <v>0</v>
      </c>
      <c r="H338" s="31">
        <v>0</v>
      </c>
      <c r="I338" s="31">
        <v>0</v>
      </c>
      <c r="J338" s="31">
        <v>0</v>
      </c>
      <c r="K338" s="31">
        <v>0</v>
      </c>
      <c r="L338" s="31">
        <v>0</v>
      </c>
      <c r="M338" s="31">
        <v>0</v>
      </c>
      <c r="N338" s="31">
        <v>0</v>
      </c>
      <c r="O338" s="31">
        <v>0</v>
      </c>
      <c r="P338" s="31">
        <v>0</v>
      </c>
      <c r="Q338" s="31">
        <v>0</v>
      </c>
      <c r="R338" s="31">
        <v>0</v>
      </c>
      <c r="S338" s="31">
        <v>0</v>
      </c>
      <c r="T338" s="32">
        <v>0</v>
      </c>
      <c r="U338" s="31">
        <v>0</v>
      </c>
      <c r="V338" s="32">
        <v>0</v>
      </c>
      <c r="W338" s="31">
        <v>0</v>
      </c>
      <c r="X338" s="32">
        <v>0</v>
      </c>
      <c r="Y338" s="31">
        <v>0</v>
      </c>
      <c r="Z338" s="32">
        <v>0</v>
      </c>
      <c r="AA338" s="31">
        <v>0</v>
      </c>
      <c r="AB338" s="32">
        <v>0</v>
      </c>
      <c r="AC338" s="33" t="s">
        <v>34</v>
      </c>
    </row>
    <row r="339" spans="1:29" ht="31.5" x14ac:dyDescent="0.25">
      <c r="A339" s="26" t="s">
        <v>623</v>
      </c>
      <c r="B339" s="34" t="s">
        <v>132</v>
      </c>
      <c r="C339" s="28" t="s">
        <v>33</v>
      </c>
      <c r="D339" s="28">
        <f>SUM(D340:D343)</f>
        <v>1389.554248254</v>
      </c>
      <c r="E339" s="29" t="s">
        <v>34</v>
      </c>
      <c r="F339" s="30">
        <f t="shared" ref="F339" si="293">SUM(F340:F343)</f>
        <v>560.31250712999997</v>
      </c>
      <c r="G339" s="28">
        <f>SUM(G340:G343)</f>
        <v>829.24174112399987</v>
      </c>
      <c r="H339" s="31">
        <f t="shared" ref="H339:AA339" si="294">SUM(H340:H343)</f>
        <v>167.661057672</v>
      </c>
      <c r="I339" s="31">
        <f t="shared" si="294"/>
        <v>0</v>
      </c>
      <c r="J339" s="31">
        <f t="shared" si="294"/>
        <v>0</v>
      </c>
      <c r="K339" s="31">
        <f t="shared" si="294"/>
        <v>142.34238977988986</v>
      </c>
      <c r="L339" s="31">
        <f t="shared" si="294"/>
        <v>25.318667892110167</v>
      </c>
      <c r="M339" s="31">
        <f t="shared" si="294"/>
        <v>145.65151488000001</v>
      </c>
      <c r="N339" s="31">
        <f t="shared" si="294"/>
        <v>0</v>
      </c>
      <c r="O339" s="31">
        <f t="shared" si="294"/>
        <v>0</v>
      </c>
      <c r="P339" s="31">
        <f t="shared" si="294"/>
        <v>122.85665133000001</v>
      </c>
      <c r="Q339" s="31">
        <f t="shared" si="294"/>
        <v>22.794863549999977</v>
      </c>
      <c r="R339" s="31">
        <f t="shared" si="294"/>
        <v>683.59022624399995</v>
      </c>
      <c r="S339" s="31">
        <f t="shared" si="294"/>
        <v>-22.009542792000012</v>
      </c>
      <c r="T339" s="32">
        <f t="shared" si="274"/>
        <v>-0.13127403046125294</v>
      </c>
      <c r="U339" s="31">
        <f t="shared" si="294"/>
        <v>0</v>
      </c>
      <c r="V339" s="32">
        <v>0</v>
      </c>
      <c r="W339" s="31">
        <f t="shared" si="294"/>
        <v>0</v>
      </c>
      <c r="X339" s="32">
        <v>0</v>
      </c>
      <c r="Y339" s="31">
        <f t="shared" si="294"/>
        <v>-19.48573844988983</v>
      </c>
      <c r="Z339" s="32">
        <f t="shared" si="278"/>
        <v>-0.13689343336177975</v>
      </c>
      <c r="AA339" s="31">
        <f t="shared" si="294"/>
        <v>-2.5238043421101883</v>
      </c>
      <c r="AB339" s="32">
        <f t="shared" si="280"/>
        <v>-9.9681561165256213E-2</v>
      </c>
      <c r="AC339" s="33" t="s">
        <v>34</v>
      </c>
    </row>
    <row r="340" spans="1:29" ht="31.5" x14ac:dyDescent="0.25">
      <c r="A340" s="52" t="s">
        <v>623</v>
      </c>
      <c r="B340" s="53" t="s">
        <v>624</v>
      </c>
      <c r="C340" s="75" t="s">
        <v>625</v>
      </c>
      <c r="D340" s="40">
        <v>93.985443662000009</v>
      </c>
      <c r="E340" s="37" t="s">
        <v>34</v>
      </c>
      <c r="F340" s="39">
        <v>0.3639430300000015</v>
      </c>
      <c r="G340" s="40">
        <f>D340-F340</f>
        <v>93.621500632000007</v>
      </c>
      <c r="H340" s="41">
        <v>3.0923033920000003</v>
      </c>
      <c r="I340" s="41">
        <v>0</v>
      </c>
      <c r="J340" s="41">
        <v>0</v>
      </c>
      <c r="K340" s="41">
        <v>2.5769194933361588</v>
      </c>
      <c r="L340" s="41">
        <v>0.51538389866384149</v>
      </c>
      <c r="M340" s="41">
        <v>3.09230334</v>
      </c>
      <c r="N340" s="41">
        <v>0</v>
      </c>
      <c r="O340" s="41">
        <v>0</v>
      </c>
      <c r="P340" s="41">
        <f>M340-Q340</f>
        <v>2.5769194500000001</v>
      </c>
      <c r="Q340" s="41">
        <v>0.51538388999999962</v>
      </c>
      <c r="R340" s="42">
        <f t="shared" ref="R340:R343" si="295">G340-M340</f>
        <v>90.529197292000006</v>
      </c>
      <c r="S340" s="40">
        <f t="shared" ref="S340:S343" si="296">M340-H340</f>
        <v>-5.2000000305696403E-8</v>
      </c>
      <c r="T340" s="43">
        <f t="shared" si="274"/>
        <v>-1.6815943881904974E-8</v>
      </c>
      <c r="U340" s="40">
        <f t="shared" ref="U340:U343" si="297">N340-I340</f>
        <v>0</v>
      </c>
      <c r="V340" s="43">
        <v>0</v>
      </c>
      <c r="W340" s="40">
        <f t="shared" ref="W340:W343" si="298">O340-J340</f>
        <v>0</v>
      </c>
      <c r="X340" s="43">
        <v>0</v>
      </c>
      <c r="Y340" s="40">
        <f t="shared" ref="Y340:Y343" si="299">P340-K340</f>
        <v>-4.3336158661588797E-8</v>
      </c>
      <c r="Z340" s="43">
        <f t="shared" si="278"/>
        <v>-1.681704018059349E-8</v>
      </c>
      <c r="AA340" s="40">
        <f t="shared" ref="AA340:AA343" si="300">Q340-L340</f>
        <v>-8.663841866152211E-9</v>
      </c>
      <c r="AB340" s="43">
        <f t="shared" si="280"/>
        <v>-1.6810462819295779E-8</v>
      </c>
      <c r="AC340" s="33" t="s">
        <v>34</v>
      </c>
    </row>
    <row r="341" spans="1:29" ht="31.5" x14ac:dyDescent="0.25">
      <c r="A341" s="35" t="s">
        <v>623</v>
      </c>
      <c r="B341" s="74" t="s">
        <v>626</v>
      </c>
      <c r="C341" s="40" t="s">
        <v>627</v>
      </c>
      <c r="D341" s="40">
        <v>684.27756317000001</v>
      </c>
      <c r="E341" s="37" t="s">
        <v>34</v>
      </c>
      <c r="F341" s="39">
        <v>523.73074509000003</v>
      </c>
      <c r="G341" s="40">
        <f t="shared" ref="G341:G343" si="301">D341-F341</f>
        <v>160.54681807999998</v>
      </c>
      <c r="H341" s="41">
        <v>54.965829530000001</v>
      </c>
      <c r="I341" s="41">
        <v>0</v>
      </c>
      <c r="J341" s="41">
        <v>0</v>
      </c>
      <c r="K341" s="41">
        <v>46.201495566610177</v>
      </c>
      <c r="L341" s="41">
        <v>8.7643339633898236</v>
      </c>
      <c r="M341" s="41">
        <v>42.75788223</v>
      </c>
      <c r="N341" s="76">
        <v>0</v>
      </c>
      <c r="O341" s="76">
        <v>0</v>
      </c>
      <c r="P341" s="41">
        <f>M341-Q341</f>
        <v>36.378572599999998</v>
      </c>
      <c r="Q341" s="76">
        <v>6.3793096299999998</v>
      </c>
      <c r="R341" s="42">
        <f t="shared" si="295"/>
        <v>117.78893584999997</v>
      </c>
      <c r="S341" s="40">
        <f t="shared" si="296"/>
        <v>-12.207947300000001</v>
      </c>
      <c r="T341" s="43">
        <f t="shared" si="274"/>
        <v>-0.22210066516574595</v>
      </c>
      <c r="U341" s="40">
        <f t="shared" si="297"/>
        <v>0</v>
      </c>
      <c r="V341" s="43">
        <v>0</v>
      </c>
      <c r="W341" s="40">
        <f t="shared" si="298"/>
        <v>0</v>
      </c>
      <c r="X341" s="43">
        <v>0</v>
      </c>
      <c r="Y341" s="40">
        <f t="shared" si="299"/>
        <v>-9.8229229666101787</v>
      </c>
      <c r="Z341" s="43">
        <f t="shared" si="278"/>
        <v>-0.21261049769369816</v>
      </c>
      <c r="AA341" s="40">
        <f t="shared" si="300"/>
        <v>-2.3850243333898238</v>
      </c>
      <c r="AB341" s="43">
        <f t="shared" si="280"/>
        <v>-0.2721284176701268</v>
      </c>
      <c r="AC341" s="33" t="s">
        <v>34</v>
      </c>
    </row>
    <row r="342" spans="1:29" ht="31.5" x14ac:dyDescent="0.25">
      <c r="A342" s="35" t="s">
        <v>623</v>
      </c>
      <c r="B342" s="74" t="s">
        <v>628</v>
      </c>
      <c r="C342" s="40" t="s">
        <v>629</v>
      </c>
      <c r="D342" s="40">
        <v>379.88497462999999</v>
      </c>
      <c r="E342" s="37" t="s">
        <v>34</v>
      </c>
      <c r="F342" s="39">
        <v>36.217819010000007</v>
      </c>
      <c r="G342" s="40">
        <f t="shared" si="301"/>
        <v>343.66715561999996</v>
      </c>
      <c r="H342" s="41">
        <v>106.00292488000001</v>
      </c>
      <c r="I342" s="41">
        <v>0</v>
      </c>
      <c r="J342" s="41">
        <v>0</v>
      </c>
      <c r="K342" s="41">
        <v>90.563974828276841</v>
      </c>
      <c r="L342" s="41">
        <v>15.438950051723168</v>
      </c>
      <c r="M342" s="41">
        <v>99.80132931</v>
      </c>
      <c r="N342" s="76">
        <v>0</v>
      </c>
      <c r="O342" s="76">
        <v>0</v>
      </c>
      <c r="P342" s="41">
        <f>M342-Q342</f>
        <v>83.901159280000016</v>
      </c>
      <c r="Q342" s="76">
        <v>15.900170029999979</v>
      </c>
      <c r="R342" s="42">
        <f t="shared" si="295"/>
        <v>243.86582630999996</v>
      </c>
      <c r="S342" s="40">
        <f t="shared" si="296"/>
        <v>-6.2015955700000092</v>
      </c>
      <c r="T342" s="43">
        <f t="shared" si="274"/>
        <v>-5.8504004271773533E-2</v>
      </c>
      <c r="U342" s="40">
        <f t="shared" si="297"/>
        <v>0</v>
      </c>
      <c r="V342" s="43">
        <v>0</v>
      </c>
      <c r="W342" s="40">
        <f t="shared" si="298"/>
        <v>0</v>
      </c>
      <c r="X342" s="43">
        <v>0</v>
      </c>
      <c r="Y342" s="40">
        <f t="shared" si="299"/>
        <v>-6.662815548276825</v>
      </c>
      <c r="Z342" s="43">
        <f t="shared" si="278"/>
        <v>-7.357026412445504E-2</v>
      </c>
      <c r="AA342" s="40">
        <f t="shared" si="300"/>
        <v>0.46121997827681049</v>
      </c>
      <c r="AB342" s="43">
        <f t="shared" si="280"/>
        <v>2.9873791723636862E-2</v>
      </c>
      <c r="AC342" s="33" t="s">
        <v>34</v>
      </c>
    </row>
    <row r="343" spans="1:29" ht="31.5" x14ac:dyDescent="0.25">
      <c r="A343" s="35" t="s">
        <v>623</v>
      </c>
      <c r="B343" s="74" t="s">
        <v>630</v>
      </c>
      <c r="C343" s="40" t="s">
        <v>631</v>
      </c>
      <c r="D343" s="40">
        <v>231.40626679200003</v>
      </c>
      <c r="E343" s="37" t="s">
        <v>34</v>
      </c>
      <c r="F343" s="39">
        <v>0</v>
      </c>
      <c r="G343" s="40">
        <f t="shared" si="301"/>
        <v>231.40626679200003</v>
      </c>
      <c r="H343" s="41">
        <v>3.59999987</v>
      </c>
      <c r="I343" s="41">
        <v>0</v>
      </c>
      <c r="J343" s="41">
        <v>0</v>
      </c>
      <c r="K343" s="41">
        <v>2.999999891666667</v>
      </c>
      <c r="L343" s="41">
        <v>0.59999997833333296</v>
      </c>
      <c r="M343" s="41">
        <v>0</v>
      </c>
      <c r="N343" s="41">
        <v>0</v>
      </c>
      <c r="O343" s="41">
        <v>0</v>
      </c>
      <c r="P343" s="41">
        <f>M343-Q343</f>
        <v>0</v>
      </c>
      <c r="Q343" s="41">
        <v>0</v>
      </c>
      <c r="R343" s="42">
        <f t="shared" si="295"/>
        <v>231.40626679200003</v>
      </c>
      <c r="S343" s="40">
        <f t="shared" si="296"/>
        <v>-3.59999987</v>
      </c>
      <c r="T343" s="43">
        <f t="shared" si="274"/>
        <v>-1</v>
      </c>
      <c r="U343" s="40">
        <f t="shared" si="297"/>
        <v>0</v>
      </c>
      <c r="V343" s="43">
        <v>0</v>
      </c>
      <c r="W343" s="40">
        <f t="shared" si="298"/>
        <v>0</v>
      </c>
      <c r="X343" s="43">
        <v>0</v>
      </c>
      <c r="Y343" s="40">
        <f t="shared" si="299"/>
        <v>-2.999999891666667</v>
      </c>
      <c r="Z343" s="43">
        <f t="shared" si="278"/>
        <v>-1</v>
      </c>
      <c r="AA343" s="40">
        <f t="shared" si="300"/>
        <v>-0.59999997833333296</v>
      </c>
      <c r="AB343" s="43">
        <f t="shared" si="280"/>
        <v>-1</v>
      </c>
      <c r="AC343" s="64" t="s">
        <v>34</v>
      </c>
    </row>
    <row r="344" spans="1:29" ht="31.5" x14ac:dyDescent="0.25">
      <c r="A344" s="26" t="s">
        <v>632</v>
      </c>
      <c r="B344" s="34" t="s">
        <v>149</v>
      </c>
      <c r="C344" s="28" t="s">
        <v>33</v>
      </c>
      <c r="D344" s="28">
        <f>D345+D363+D364+D389</f>
        <v>5628.8576217181853</v>
      </c>
      <c r="E344" s="29" t="s">
        <v>34</v>
      </c>
      <c r="F344" s="30">
        <f t="shared" ref="F344" si="302">F345+F363+F364+F389</f>
        <v>1355.27649772</v>
      </c>
      <c r="G344" s="28">
        <f>G345+G363+G364+G389</f>
        <v>4273.5811239981858</v>
      </c>
      <c r="H344" s="31">
        <f t="shared" ref="H344:AA344" si="303">H345+H363+H364+H389</f>
        <v>937.87303463999979</v>
      </c>
      <c r="I344" s="31">
        <f t="shared" si="303"/>
        <v>0</v>
      </c>
      <c r="J344" s="31">
        <f t="shared" si="303"/>
        <v>0</v>
      </c>
      <c r="K344" s="31">
        <f t="shared" si="303"/>
        <v>784.58218823946322</v>
      </c>
      <c r="L344" s="31">
        <f t="shared" si="303"/>
        <v>153.29084640053665</v>
      </c>
      <c r="M344" s="31">
        <f t="shared" si="303"/>
        <v>927.82010247000005</v>
      </c>
      <c r="N344" s="31">
        <f t="shared" si="303"/>
        <v>0</v>
      </c>
      <c r="O344" s="31">
        <f t="shared" si="303"/>
        <v>0</v>
      </c>
      <c r="P344" s="31">
        <f t="shared" si="303"/>
        <v>634.39953252000009</v>
      </c>
      <c r="Q344" s="31">
        <f t="shared" si="303"/>
        <v>293.42056995000007</v>
      </c>
      <c r="R344" s="31">
        <f t="shared" si="303"/>
        <v>3470.094677048186</v>
      </c>
      <c r="S344" s="31">
        <f t="shared" si="303"/>
        <v>-134.3865876899998</v>
      </c>
      <c r="T344" s="32">
        <f t="shared" si="274"/>
        <v>-0.14328867845271162</v>
      </c>
      <c r="U344" s="31">
        <f t="shared" si="303"/>
        <v>0</v>
      </c>
      <c r="V344" s="32">
        <v>0</v>
      </c>
      <c r="W344" s="31">
        <f t="shared" si="303"/>
        <v>0</v>
      </c>
      <c r="X344" s="32">
        <v>0</v>
      </c>
      <c r="Y344" s="31">
        <f t="shared" si="303"/>
        <v>-189.35098174946316</v>
      </c>
      <c r="Z344" s="32">
        <f t="shared" si="278"/>
        <v>-0.24133989349713753</v>
      </c>
      <c r="AA344" s="31">
        <f t="shared" si="303"/>
        <v>54.964394059463366</v>
      </c>
      <c r="AB344" s="32">
        <f t="shared" si="280"/>
        <v>0.35856279321366541</v>
      </c>
      <c r="AC344" s="33" t="s">
        <v>34</v>
      </c>
    </row>
    <row r="345" spans="1:29" ht="47.25" x14ac:dyDescent="0.25">
      <c r="A345" s="26" t="s">
        <v>633</v>
      </c>
      <c r="B345" s="34" t="s">
        <v>151</v>
      </c>
      <c r="C345" s="28" t="s">
        <v>33</v>
      </c>
      <c r="D345" s="28">
        <f>SUM(D346:D362)</f>
        <v>3128.3623586941999</v>
      </c>
      <c r="E345" s="29" t="s">
        <v>34</v>
      </c>
      <c r="F345" s="30">
        <f t="shared" ref="F345" si="304">SUM(F346:F362)</f>
        <v>1090.52923545</v>
      </c>
      <c r="G345" s="28">
        <f>SUM(G346:G362)</f>
        <v>2037.8331232442001</v>
      </c>
      <c r="H345" s="31">
        <f t="shared" ref="H345:AA345" si="305">SUM(H346:H362)</f>
        <v>550.35312254999997</v>
      </c>
      <c r="I345" s="31">
        <f t="shared" si="305"/>
        <v>0</v>
      </c>
      <c r="J345" s="31">
        <f t="shared" si="305"/>
        <v>0</v>
      </c>
      <c r="K345" s="31">
        <f t="shared" si="305"/>
        <v>460.18897561951979</v>
      </c>
      <c r="L345" s="31">
        <f t="shared" si="305"/>
        <v>90.164146930480186</v>
      </c>
      <c r="M345" s="31">
        <f t="shared" si="305"/>
        <v>534.55150244000004</v>
      </c>
      <c r="N345" s="31">
        <f t="shared" si="305"/>
        <v>0</v>
      </c>
      <c r="O345" s="31">
        <f t="shared" si="305"/>
        <v>0</v>
      </c>
      <c r="P345" s="31">
        <f t="shared" si="305"/>
        <v>375.90496933000003</v>
      </c>
      <c r="Q345" s="31">
        <f t="shared" si="305"/>
        <v>158.64653311000004</v>
      </c>
      <c r="R345" s="31">
        <f t="shared" si="305"/>
        <v>1503.2816208042</v>
      </c>
      <c r="S345" s="31">
        <f t="shared" si="305"/>
        <v>-15.801620109999973</v>
      </c>
      <c r="T345" s="32">
        <f t="shared" si="274"/>
        <v>-2.8711784239153444E-2</v>
      </c>
      <c r="U345" s="31">
        <f t="shared" si="305"/>
        <v>0</v>
      </c>
      <c r="V345" s="32">
        <v>0</v>
      </c>
      <c r="W345" s="31">
        <f t="shared" si="305"/>
        <v>0</v>
      </c>
      <c r="X345" s="32">
        <v>0</v>
      </c>
      <c r="Y345" s="31">
        <f t="shared" si="305"/>
        <v>-84.284006289519795</v>
      </c>
      <c r="Z345" s="32">
        <f t="shared" si="278"/>
        <v>-0.18315085922267957</v>
      </c>
      <c r="AA345" s="31">
        <f t="shared" si="305"/>
        <v>68.482386179519807</v>
      </c>
      <c r="AB345" s="32">
        <f t="shared" si="280"/>
        <v>0.75953012933535768</v>
      </c>
      <c r="AC345" s="33" t="s">
        <v>34</v>
      </c>
    </row>
    <row r="346" spans="1:29" ht="47.25" x14ac:dyDescent="0.25">
      <c r="A346" s="35" t="s">
        <v>633</v>
      </c>
      <c r="B346" s="74" t="s">
        <v>634</v>
      </c>
      <c r="C346" s="40" t="s">
        <v>635</v>
      </c>
      <c r="D346" s="40">
        <v>91.864371449999993</v>
      </c>
      <c r="E346" s="37" t="s">
        <v>34</v>
      </c>
      <c r="F346" s="39">
        <v>80.053166579999996</v>
      </c>
      <c r="G346" s="40">
        <f>D346-F346</f>
        <v>11.811204869999997</v>
      </c>
      <c r="H346" s="41">
        <v>10.6372584</v>
      </c>
      <c r="I346" s="41">
        <v>0</v>
      </c>
      <c r="J346" s="41">
        <v>0</v>
      </c>
      <c r="K346" s="41">
        <v>8.9453526783333341</v>
      </c>
      <c r="L346" s="41">
        <v>1.6919057216666662</v>
      </c>
      <c r="M346" s="41">
        <v>9.5986564899999998</v>
      </c>
      <c r="N346" s="76">
        <v>0</v>
      </c>
      <c r="O346" s="76">
        <v>0</v>
      </c>
      <c r="P346" s="41">
        <f>M346-Q346</f>
        <v>8.0952932700000009</v>
      </c>
      <c r="Q346" s="76">
        <v>1.5033632199999993</v>
      </c>
      <c r="R346" s="42">
        <f t="shared" ref="R346:R362" si="306">G346-M346</f>
        <v>2.2125483799999976</v>
      </c>
      <c r="S346" s="40">
        <f t="shared" ref="S346:S362" si="307">M346-H346</f>
        <v>-1.0386019100000006</v>
      </c>
      <c r="T346" s="43">
        <f t="shared" si="274"/>
        <v>-9.7638119799740936E-2</v>
      </c>
      <c r="U346" s="40">
        <f t="shared" ref="U346:U362" si="308">N346-I346</f>
        <v>0</v>
      </c>
      <c r="V346" s="43">
        <v>0</v>
      </c>
      <c r="W346" s="40">
        <f t="shared" ref="W346:W362" si="309">O346-J346</f>
        <v>0</v>
      </c>
      <c r="X346" s="43">
        <v>0</v>
      </c>
      <c r="Y346" s="40">
        <f t="shared" ref="Y346:Y362" si="310">P346-K346</f>
        <v>-0.85005940833333327</v>
      </c>
      <c r="Z346" s="43">
        <f t="shared" si="278"/>
        <v>-9.502804851867655E-2</v>
      </c>
      <c r="AA346" s="40">
        <f t="shared" ref="AA346:AA362" si="311">Q346-L346</f>
        <v>-0.18854250166666686</v>
      </c>
      <c r="AB346" s="43">
        <f t="shared" si="280"/>
        <v>-0.11143794790228441</v>
      </c>
      <c r="AC346" s="33" t="s">
        <v>34</v>
      </c>
    </row>
    <row r="347" spans="1:29" x14ac:dyDescent="0.25">
      <c r="A347" s="77" t="s">
        <v>633</v>
      </c>
      <c r="B347" s="77" t="s">
        <v>636</v>
      </c>
      <c r="C347" s="77" t="s">
        <v>637</v>
      </c>
      <c r="D347" s="40">
        <v>26.968524160000001</v>
      </c>
      <c r="E347" s="37" t="s">
        <v>34</v>
      </c>
      <c r="F347" s="39">
        <v>26.372482560000002</v>
      </c>
      <c r="G347" s="40">
        <f t="shared" ref="G347:G362" si="312">D347-F347</f>
        <v>0.59604159999999951</v>
      </c>
      <c r="H347" s="41">
        <v>0.59604160000000006</v>
      </c>
      <c r="I347" s="41">
        <v>0</v>
      </c>
      <c r="J347" s="41">
        <v>0</v>
      </c>
      <c r="K347" s="41">
        <v>0.50512000000000001</v>
      </c>
      <c r="L347" s="41">
        <v>9.0921600000000047E-2</v>
      </c>
      <c r="M347" s="41">
        <v>0.59604159999999995</v>
      </c>
      <c r="N347" s="41">
        <v>0</v>
      </c>
      <c r="O347" s="41">
        <v>0</v>
      </c>
      <c r="P347" s="41">
        <f>M347-Q347</f>
        <v>0.5051199999999999</v>
      </c>
      <c r="Q347" s="41">
        <v>9.0921600000000019E-2</v>
      </c>
      <c r="R347" s="42">
        <f t="shared" si="306"/>
        <v>0</v>
      </c>
      <c r="S347" s="40">
        <f t="shared" si="307"/>
        <v>0</v>
      </c>
      <c r="T347" s="43">
        <f t="shared" si="274"/>
        <v>0</v>
      </c>
      <c r="U347" s="40">
        <f t="shared" si="308"/>
        <v>0</v>
      </c>
      <c r="V347" s="43">
        <v>0</v>
      </c>
      <c r="W347" s="40">
        <f t="shared" si="309"/>
        <v>0</v>
      </c>
      <c r="X347" s="43">
        <v>0</v>
      </c>
      <c r="Y347" s="40">
        <f t="shared" si="310"/>
        <v>0</v>
      </c>
      <c r="Z347" s="43">
        <f t="shared" si="278"/>
        <v>0</v>
      </c>
      <c r="AA347" s="40">
        <f t="shared" si="311"/>
        <v>0</v>
      </c>
      <c r="AB347" s="43">
        <f t="shared" si="280"/>
        <v>0</v>
      </c>
      <c r="AC347" s="33" t="s">
        <v>34</v>
      </c>
    </row>
    <row r="348" spans="1:29" x14ac:dyDescent="0.25">
      <c r="A348" s="35" t="s">
        <v>633</v>
      </c>
      <c r="B348" s="74" t="s">
        <v>638</v>
      </c>
      <c r="C348" s="40" t="s">
        <v>639</v>
      </c>
      <c r="D348" s="40">
        <v>60.839097080000009</v>
      </c>
      <c r="E348" s="37" t="s">
        <v>34</v>
      </c>
      <c r="F348" s="39">
        <v>59.231107480000006</v>
      </c>
      <c r="G348" s="40">
        <f t="shared" si="312"/>
        <v>1.6079896000000033</v>
      </c>
      <c r="H348" s="41">
        <v>1.6079896</v>
      </c>
      <c r="I348" s="41">
        <v>0</v>
      </c>
      <c r="J348" s="41">
        <v>0</v>
      </c>
      <c r="K348" s="41">
        <v>1.3627030508474578</v>
      </c>
      <c r="L348" s="41">
        <v>0.24528654915254222</v>
      </c>
      <c r="M348" s="41">
        <v>1.6079896</v>
      </c>
      <c r="N348" s="41">
        <v>0</v>
      </c>
      <c r="O348" s="41">
        <v>0</v>
      </c>
      <c r="P348" s="41">
        <f>M348-Q348</f>
        <v>1.3627030499999999</v>
      </c>
      <c r="Q348" s="41">
        <v>0.24528655000000005</v>
      </c>
      <c r="R348" s="42">
        <f t="shared" si="306"/>
        <v>3.3306690738754696E-15</v>
      </c>
      <c r="S348" s="40">
        <f t="shared" si="307"/>
        <v>0</v>
      </c>
      <c r="T348" s="43">
        <f t="shared" si="274"/>
        <v>0</v>
      </c>
      <c r="U348" s="40">
        <f t="shared" si="308"/>
        <v>0</v>
      </c>
      <c r="V348" s="43">
        <v>0</v>
      </c>
      <c r="W348" s="40">
        <f t="shared" si="309"/>
        <v>0</v>
      </c>
      <c r="X348" s="43">
        <v>0</v>
      </c>
      <c r="Y348" s="40">
        <f t="shared" si="310"/>
        <v>-8.4745788164752867E-10</v>
      </c>
      <c r="Z348" s="43">
        <f t="shared" si="278"/>
        <v>-6.2189475624971935E-10</v>
      </c>
      <c r="AA348" s="40">
        <f t="shared" si="311"/>
        <v>8.4745782613637743E-10</v>
      </c>
      <c r="AB348" s="43">
        <f t="shared" si="280"/>
        <v>3.4549706417425627E-9</v>
      </c>
      <c r="AC348" s="33" t="s">
        <v>34</v>
      </c>
    </row>
    <row r="349" spans="1:29" ht="31.5" x14ac:dyDescent="0.25">
      <c r="A349" s="35" t="s">
        <v>633</v>
      </c>
      <c r="B349" s="74" t="s">
        <v>640</v>
      </c>
      <c r="C349" s="40" t="s">
        <v>641</v>
      </c>
      <c r="D349" s="40">
        <v>1670.8609419940001</v>
      </c>
      <c r="E349" s="37" t="s">
        <v>34</v>
      </c>
      <c r="F349" s="39">
        <v>651.86662239000009</v>
      </c>
      <c r="G349" s="40">
        <f t="shared" si="312"/>
        <v>1018.994319604</v>
      </c>
      <c r="H349" s="41">
        <v>198.52400653000001</v>
      </c>
      <c r="I349" s="41">
        <v>0</v>
      </c>
      <c r="J349" s="41">
        <v>0</v>
      </c>
      <c r="K349" s="41">
        <v>166.33695876067799</v>
      </c>
      <c r="L349" s="41">
        <v>32.187047769322021</v>
      </c>
      <c r="M349" s="41">
        <f>N349+O349+P349+Q349</f>
        <v>205.64559150000002</v>
      </c>
      <c r="N349" s="76">
        <v>0</v>
      </c>
      <c r="O349" s="76">
        <v>0</v>
      </c>
      <c r="P349" s="76">
        <v>156.72027832000001</v>
      </c>
      <c r="Q349" s="76">
        <v>48.925313180000003</v>
      </c>
      <c r="R349" s="42">
        <f t="shared" si="306"/>
        <v>813.34872810399997</v>
      </c>
      <c r="S349" s="40">
        <f t="shared" si="307"/>
        <v>7.1215849700000149</v>
      </c>
      <c r="T349" s="43">
        <f t="shared" si="274"/>
        <v>3.5872663938624642E-2</v>
      </c>
      <c r="U349" s="40">
        <f t="shared" si="308"/>
        <v>0</v>
      </c>
      <c r="V349" s="43">
        <v>0</v>
      </c>
      <c r="W349" s="40">
        <f t="shared" si="309"/>
        <v>0</v>
      </c>
      <c r="X349" s="43">
        <v>0</v>
      </c>
      <c r="Y349" s="40">
        <f t="shared" si="310"/>
        <v>-9.6166804406779818</v>
      </c>
      <c r="Z349" s="43">
        <f t="shared" si="278"/>
        <v>-5.7814453939333189E-2</v>
      </c>
      <c r="AA349" s="40">
        <f t="shared" si="311"/>
        <v>16.738265410677982</v>
      </c>
      <c r="AB349" s="43">
        <f t="shared" si="280"/>
        <v>0.52003108612624871</v>
      </c>
      <c r="AC349" s="33" t="s">
        <v>170</v>
      </c>
    </row>
    <row r="350" spans="1:29" x14ac:dyDescent="0.25">
      <c r="A350" s="52" t="s">
        <v>633</v>
      </c>
      <c r="B350" s="78" t="s">
        <v>642</v>
      </c>
      <c r="C350" s="79" t="s">
        <v>643</v>
      </c>
      <c r="D350" s="40">
        <v>88.549295640000011</v>
      </c>
      <c r="E350" s="37" t="s">
        <v>34</v>
      </c>
      <c r="F350" s="39">
        <v>92.16029309000001</v>
      </c>
      <c r="G350" s="40">
        <f>D350-F350</f>
        <v>-3.6109974499999993</v>
      </c>
      <c r="H350" s="41">
        <v>-3.6109974499999997</v>
      </c>
      <c r="I350" s="41">
        <v>0</v>
      </c>
      <c r="J350" s="41">
        <v>0</v>
      </c>
      <c r="K350" s="41">
        <v>-3.0601673305084747</v>
      </c>
      <c r="L350" s="41">
        <v>-0.55083011949152505</v>
      </c>
      <c r="M350" s="41">
        <f t="shared" ref="M350:M362" si="313">N350+O350+P350+Q350</f>
        <v>-3.6109974499999997</v>
      </c>
      <c r="N350" s="41">
        <v>0</v>
      </c>
      <c r="O350" s="41">
        <v>0</v>
      </c>
      <c r="P350" s="41">
        <v>-3.0601673300000001</v>
      </c>
      <c r="Q350" s="41">
        <v>-0.55083011999999965</v>
      </c>
      <c r="R350" s="42">
        <f t="shared" si="306"/>
        <v>0</v>
      </c>
      <c r="S350" s="40">
        <f t="shared" si="307"/>
        <v>0</v>
      </c>
      <c r="T350" s="43">
        <f t="shared" si="274"/>
        <v>0</v>
      </c>
      <c r="U350" s="40">
        <f t="shared" si="308"/>
        <v>0</v>
      </c>
      <c r="V350" s="43">
        <v>0</v>
      </c>
      <c r="W350" s="40">
        <f t="shared" si="309"/>
        <v>0</v>
      </c>
      <c r="X350" s="43">
        <v>0</v>
      </c>
      <c r="Y350" s="40">
        <f t="shared" si="310"/>
        <v>5.0847459576175424E-10</v>
      </c>
      <c r="Z350" s="43">
        <f t="shared" si="278"/>
        <v>-1.6615908244379126E-10</v>
      </c>
      <c r="AA350" s="40">
        <f t="shared" si="311"/>
        <v>-5.0847459576175424E-10</v>
      </c>
      <c r="AB350" s="43">
        <f t="shared" si="280"/>
        <v>9.2310601357661879E-10</v>
      </c>
      <c r="AC350" s="33" t="s">
        <v>34</v>
      </c>
    </row>
    <row r="351" spans="1:29" ht="31.5" x14ac:dyDescent="0.25">
      <c r="A351" s="35" t="s">
        <v>633</v>
      </c>
      <c r="B351" s="74" t="s">
        <v>644</v>
      </c>
      <c r="C351" s="40" t="s">
        <v>645</v>
      </c>
      <c r="D351" s="40">
        <v>73.206429999999997</v>
      </c>
      <c r="E351" s="37" t="s">
        <v>34</v>
      </c>
      <c r="F351" s="39">
        <v>0</v>
      </c>
      <c r="G351" s="40">
        <f t="shared" si="312"/>
        <v>73.206429999999997</v>
      </c>
      <c r="H351" s="41">
        <v>26.630629999999996</v>
      </c>
      <c r="I351" s="41">
        <v>0</v>
      </c>
      <c r="J351" s="41">
        <v>0</v>
      </c>
      <c r="K351" s="41">
        <v>22.267524999999999</v>
      </c>
      <c r="L351" s="41">
        <v>4.3631049999999973</v>
      </c>
      <c r="M351" s="41">
        <f t="shared" si="313"/>
        <v>23.286483860000001</v>
      </c>
      <c r="N351" s="76">
        <v>0</v>
      </c>
      <c r="O351" s="76">
        <v>0</v>
      </c>
      <c r="P351" s="76">
        <v>6.5334361400000001</v>
      </c>
      <c r="Q351" s="76">
        <v>16.753047720000001</v>
      </c>
      <c r="R351" s="42">
        <f t="shared" si="306"/>
        <v>49.919946139999993</v>
      </c>
      <c r="S351" s="40">
        <f t="shared" si="307"/>
        <v>-3.3441461399999959</v>
      </c>
      <c r="T351" s="43">
        <f t="shared" si="274"/>
        <v>-0.12557517940807245</v>
      </c>
      <c r="U351" s="40">
        <f t="shared" si="308"/>
        <v>0</v>
      </c>
      <c r="V351" s="43">
        <v>0</v>
      </c>
      <c r="W351" s="40">
        <f t="shared" si="309"/>
        <v>0</v>
      </c>
      <c r="X351" s="43">
        <v>0</v>
      </c>
      <c r="Y351" s="40">
        <f t="shared" si="310"/>
        <v>-15.73408886</v>
      </c>
      <c r="Z351" s="43">
        <f t="shared" si="278"/>
        <v>-0.7065935194863372</v>
      </c>
      <c r="AA351" s="40">
        <f t="shared" si="311"/>
        <v>12.389942720000004</v>
      </c>
      <c r="AB351" s="43">
        <f t="shared" si="280"/>
        <v>2.8397076669023575</v>
      </c>
      <c r="AC351" s="33" t="s">
        <v>34</v>
      </c>
    </row>
    <row r="352" spans="1:29" ht="31.5" x14ac:dyDescent="0.25">
      <c r="A352" s="35" t="s">
        <v>633</v>
      </c>
      <c r="B352" s="74" t="s">
        <v>646</v>
      </c>
      <c r="C352" s="40" t="s">
        <v>647</v>
      </c>
      <c r="D352" s="40">
        <v>32.644852770000007</v>
      </c>
      <c r="E352" s="37" t="s">
        <v>34</v>
      </c>
      <c r="F352" s="39">
        <v>41.639327400000006</v>
      </c>
      <c r="G352" s="40">
        <f t="shared" si="312"/>
        <v>-8.9944746299999991</v>
      </c>
      <c r="H352" s="41">
        <v>-8.9944746300000009</v>
      </c>
      <c r="I352" s="41">
        <v>0</v>
      </c>
      <c r="J352" s="41">
        <v>0</v>
      </c>
      <c r="K352" s="41">
        <v>-7.6224361271186449</v>
      </c>
      <c r="L352" s="41">
        <v>-1.372038502881356</v>
      </c>
      <c r="M352" s="41">
        <f t="shared" si="313"/>
        <v>-8.9944746299999991</v>
      </c>
      <c r="N352" s="76">
        <v>0</v>
      </c>
      <c r="O352" s="76">
        <v>0</v>
      </c>
      <c r="P352" s="76">
        <v>-7.6224361199999997</v>
      </c>
      <c r="Q352" s="76">
        <v>-1.3720385099999994</v>
      </c>
      <c r="R352" s="42">
        <f t="shared" si="306"/>
        <v>0</v>
      </c>
      <c r="S352" s="40">
        <f t="shared" si="307"/>
        <v>0</v>
      </c>
      <c r="T352" s="43">
        <f t="shared" si="274"/>
        <v>0</v>
      </c>
      <c r="U352" s="40">
        <f t="shared" si="308"/>
        <v>0</v>
      </c>
      <c r="V352" s="43">
        <v>0</v>
      </c>
      <c r="W352" s="40">
        <f t="shared" si="309"/>
        <v>0</v>
      </c>
      <c r="X352" s="43">
        <v>0</v>
      </c>
      <c r="Y352" s="40">
        <f t="shared" si="310"/>
        <v>7.1186452288429791E-9</v>
      </c>
      <c r="Z352" s="43">
        <f t="shared" si="278"/>
        <v>-9.3390683898507081E-10</v>
      </c>
      <c r="AA352" s="40">
        <f t="shared" si="311"/>
        <v>-7.1186434524861397E-9</v>
      </c>
      <c r="AB352" s="43">
        <f t="shared" si="280"/>
        <v>5.1883700330104426E-9</v>
      </c>
      <c r="AC352" s="33" t="s">
        <v>34</v>
      </c>
    </row>
    <row r="353" spans="1:29" ht="31.5" x14ac:dyDescent="0.25">
      <c r="A353" s="35" t="s">
        <v>633</v>
      </c>
      <c r="B353" s="74" t="s">
        <v>648</v>
      </c>
      <c r="C353" s="40" t="s">
        <v>649</v>
      </c>
      <c r="D353" s="40">
        <v>182.52458665399999</v>
      </c>
      <c r="E353" s="37" t="s">
        <v>34</v>
      </c>
      <c r="F353" s="39">
        <v>51.186947029999999</v>
      </c>
      <c r="G353" s="40">
        <f t="shared" si="312"/>
        <v>131.33763962399999</v>
      </c>
      <c r="H353" s="41">
        <v>32.588723620000003</v>
      </c>
      <c r="I353" s="41">
        <v>0</v>
      </c>
      <c r="J353" s="41">
        <v>0</v>
      </c>
      <c r="K353" s="41">
        <v>27.205877471751418</v>
      </c>
      <c r="L353" s="41">
        <v>5.3828461482485856</v>
      </c>
      <c r="M353" s="41">
        <f t="shared" si="313"/>
        <v>25.358485229999999</v>
      </c>
      <c r="N353" s="41">
        <v>0</v>
      </c>
      <c r="O353" s="41">
        <v>0</v>
      </c>
      <c r="P353" s="41">
        <v>3.9614601899999999</v>
      </c>
      <c r="Q353" s="41">
        <v>21.397025039999999</v>
      </c>
      <c r="R353" s="42">
        <f t="shared" si="306"/>
        <v>105.97915439399999</v>
      </c>
      <c r="S353" s="40">
        <f t="shared" si="307"/>
        <v>-7.2302383900000038</v>
      </c>
      <c r="T353" s="43">
        <f t="shared" si="274"/>
        <v>-0.2218631964328526</v>
      </c>
      <c r="U353" s="40">
        <f t="shared" si="308"/>
        <v>0</v>
      </c>
      <c r="V353" s="43">
        <v>0</v>
      </c>
      <c r="W353" s="40">
        <f t="shared" si="309"/>
        <v>0</v>
      </c>
      <c r="X353" s="43">
        <v>0</v>
      </c>
      <c r="Y353" s="40">
        <f t="shared" si="310"/>
        <v>-23.244417281751417</v>
      </c>
      <c r="Z353" s="43">
        <f t="shared" si="278"/>
        <v>-0.85438954526964661</v>
      </c>
      <c r="AA353" s="40">
        <f t="shared" si="311"/>
        <v>16.014178891751413</v>
      </c>
      <c r="AB353" s="43">
        <f t="shared" si="280"/>
        <v>2.9750393101913084</v>
      </c>
      <c r="AC353" s="33" t="s">
        <v>34</v>
      </c>
    </row>
    <row r="354" spans="1:29" ht="31.5" x14ac:dyDescent="0.25">
      <c r="A354" s="35" t="s">
        <v>633</v>
      </c>
      <c r="B354" s="74" t="s">
        <v>650</v>
      </c>
      <c r="C354" s="40" t="s">
        <v>651</v>
      </c>
      <c r="D354" s="40">
        <v>39.856633290000005</v>
      </c>
      <c r="E354" s="37" t="s">
        <v>34</v>
      </c>
      <c r="F354" s="39">
        <v>3.79712454</v>
      </c>
      <c r="G354" s="40">
        <f t="shared" si="312"/>
        <v>36.059508750000006</v>
      </c>
      <c r="H354" s="41">
        <v>0.82225979000000005</v>
      </c>
      <c r="I354" s="41">
        <v>0</v>
      </c>
      <c r="J354" s="41">
        <v>0</v>
      </c>
      <c r="K354" s="41">
        <v>0.69683033050847465</v>
      </c>
      <c r="L354" s="41">
        <v>0.1254294594915254</v>
      </c>
      <c r="M354" s="41">
        <f t="shared" si="313"/>
        <v>0.82225978999999993</v>
      </c>
      <c r="N354" s="76">
        <v>0</v>
      </c>
      <c r="O354" s="76">
        <v>0</v>
      </c>
      <c r="P354" s="76">
        <v>0.69683033000000005</v>
      </c>
      <c r="Q354" s="76">
        <v>0.12542945999999988</v>
      </c>
      <c r="R354" s="42">
        <f t="shared" si="306"/>
        <v>35.237248960000009</v>
      </c>
      <c r="S354" s="40">
        <f t="shared" si="307"/>
        <v>0</v>
      </c>
      <c r="T354" s="43">
        <f t="shared" si="274"/>
        <v>0</v>
      </c>
      <c r="U354" s="40">
        <f t="shared" si="308"/>
        <v>0</v>
      </c>
      <c r="V354" s="43">
        <v>0</v>
      </c>
      <c r="W354" s="40">
        <f t="shared" si="309"/>
        <v>0</v>
      </c>
      <c r="X354" s="43">
        <v>0</v>
      </c>
      <c r="Y354" s="40">
        <f t="shared" si="310"/>
        <v>-5.0847459576175424E-10</v>
      </c>
      <c r="Z354" s="43">
        <f t="shared" si="278"/>
        <v>-7.2969641747758329E-10</v>
      </c>
      <c r="AA354" s="40">
        <f t="shared" si="311"/>
        <v>5.0847448473945178E-10</v>
      </c>
      <c r="AB354" s="43">
        <f t="shared" si="280"/>
        <v>4.0538681008492006E-9</v>
      </c>
      <c r="AC354" s="33" t="s">
        <v>34</v>
      </c>
    </row>
    <row r="355" spans="1:29" ht="31.5" x14ac:dyDescent="0.25">
      <c r="A355" s="35" t="s">
        <v>633</v>
      </c>
      <c r="B355" s="74" t="s">
        <v>652</v>
      </c>
      <c r="C355" s="40" t="s">
        <v>653</v>
      </c>
      <c r="D355" s="40">
        <v>9.2471999999999994</v>
      </c>
      <c r="E355" s="37" t="s">
        <v>34</v>
      </c>
      <c r="F355" s="39">
        <v>0</v>
      </c>
      <c r="G355" s="40">
        <f t="shared" si="312"/>
        <v>9.2471999999999994</v>
      </c>
      <c r="H355" s="41">
        <v>9.2471999999999994</v>
      </c>
      <c r="I355" s="41">
        <v>0</v>
      </c>
      <c r="J355" s="41">
        <v>0</v>
      </c>
      <c r="K355" s="41">
        <v>7.7059999999999995</v>
      </c>
      <c r="L355" s="41">
        <v>1.5411999999999999</v>
      </c>
      <c r="M355" s="41">
        <f t="shared" si="313"/>
        <v>5.7338036099999998</v>
      </c>
      <c r="N355" s="76">
        <v>0</v>
      </c>
      <c r="O355" s="76">
        <v>0</v>
      </c>
      <c r="P355" s="76">
        <v>-0.41407650000000001</v>
      </c>
      <c r="Q355" s="76">
        <v>6.14788011</v>
      </c>
      <c r="R355" s="42">
        <f t="shared" si="306"/>
        <v>3.5133963899999996</v>
      </c>
      <c r="S355" s="40">
        <f t="shared" si="307"/>
        <v>-3.5133963899999996</v>
      </c>
      <c r="T355" s="43">
        <f t="shared" si="274"/>
        <v>-0.37994164611990655</v>
      </c>
      <c r="U355" s="40">
        <f t="shared" si="308"/>
        <v>0</v>
      </c>
      <c r="V355" s="43">
        <v>0</v>
      </c>
      <c r="W355" s="40">
        <f t="shared" si="309"/>
        <v>0</v>
      </c>
      <c r="X355" s="43">
        <v>0</v>
      </c>
      <c r="Y355" s="40">
        <f t="shared" si="310"/>
        <v>-8.1200764999999997</v>
      </c>
      <c r="Z355" s="43">
        <f t="shared" si="278"/>
        <v>-1.0537342979496496</v>
      </c>
      <c r="AA355" s="40">
        <f t="shared" si="311"/>
        <v>4.6066801100000001</v>
      </c>
      <c r="AB355" s="43">
        <f t="shared" si="280"/>
        <v>2.9890216130288088</v>
      </c>
      <c r="AC355" s="33" t="s">
        <v>34</v>
      </c>
    </row>
    <row r="356" spans="1:29" ht="31.5" x14ac:dyDescent="0.25">
      <c r="A356" s="35" t="s">
        <v>633</v>
      </c>
      <c r="B356" s="74" t="s">
        <v>654</v>
      </c>
      <c r="C356" s="40" t="s">
        <v>655</v>
      </c>
      <c r="D356" s="40">
        <v>7.9628000000000005</v>
      </c>
      <c r="E356" s="37" t="s">
        <v>34</v>
      </c>
      <c r="F356" s="39">
        <v>0</v>
      </c>
      <c r="G356" s="40">
        <f t="shared" si="312"/>
        <v>7.9628000000000005</v>
      </c>
      <c r="H356" s="41">
        <v>7.9628000000000005</v>
      </c>
      <c r="I356" s="41">
        <v>0</v>
      </c>
      <c r="J356" s="41">
        <v>0</v>
      </c>
      <c r="K356" s="41">
        <v>6.7069999999999999</v>
      </c>
      <c r="L356" s="41">
        <v>1.2558000000000007</v>
      </c>
      <c r="M356" s="41">
        <f t="shared" si="313"/>
        <v>6.4514462999999997</v>
      </c>
      <c r="N356" s="76">
        <v>0</v>
      </c>
      <c r="O356" s="76">
        <v>0</v>
      </c>
      <c r="P356" s="76">
        <v>5.3778984599999999</v>
      </c>
      <c r="Q356" s="76">
        <v>1.0735478399999998</v>
      </c>
      <c r="R356" s="42">
        <f t="shared" si="306"/>
        <v>1.5113537000000008</v>
      </c>
      <c r="S356" s="40">
        <f t="shared" si="307"/>
        <v>-1.5113537000000008</v>
      </c>
      <c r="T356" s="43">
        <f t="shared" si="274"/>
        <v>-0.18980179082734724</v>
      </c>
      <c r="U356" s="40">
        <f t="shared" si="308"/>
        <v>0</v>
      </c>
      <c r="V356" s="43">
        <v>0</v>
      </c>
      <c r="W356" s="40">
        <f t="shared" si="309"/>
        <v>0</v>
      </c>
      <c r="X356" s="43">
        <v>0</v>
      </c>
      <c r="Y356" s="40">
        <f t="shared" si="310"/>
        <v>-1.3291015399999999</v>
      </c>
      <c r="Z356" s="43">
        <f t="shared" si="278"/>
        <v>-0.19816632473535112</v>
      </c>
      <c r="AA356" s="40">
        <f t="shared" si="311"/>
        <v>-0.18225216000000088</v>
      </c>
      <c r="AB356" s="43">
        <f t="shared" si="280"/>
        <v>-0.14512833253702881</v>
      </c>
      <c r="AC356" s="33" t="s">
        <v>34</v>
      </c>
    </row>
    <row r="357" spans="1:29" ht="31.5" x14ac:dyDescent="0.25">
      <c r="A357" s="35" t="s">
        <v>633</v>
      </c>
      <c r="B357" s="74" t="s">
        <v>656</v>
      </c>
      <c r="C357" s="40" t="s">
        <v>657</v>
      </c>
      <c r="D357" s="40">
        <v>134.714946</v>
      </c>
      <c r="E357" s="37" t="s">
        <v>34</v>
      </c>
      <c r="F357" s="39">
        <v>0</v>
      </c>
      <c r="G357" s="40">
        <f t="shared" si="312"/>
        <v>134.714946</v>
      </c>
      <c r="H357" s="41">
        <v>126.56450599999999</v>
      </c>
      <c r="I357" s="41">
        <v>0</v>
      </c>
      <c r="J357" s="41">
        <v>0</v>
      </c>
      <c r="K357" s="41">
        <v>105.76192166666667</v>
      </c>
      <c r="L357" s="41">
        <v>20.802584333333328</v>
      </c>
      <c r="M357" s="41">
        <f t="shared" si="313"/>
        <v>126.35636319</v>
      </c>
      <c r="N357" s="76">
        <v>0</v>
      </c>
      <c r="O357" s="76">
        <v>0</v>
      </c>
      <c r="P357" s="76">
        <v>100.20641798</v>
      </c>
      <c r="Q357" s="76">
        <v>26.149945209999998</v>
      </c>
      <c r="R357" s="42">
        <f t="shared" si="306"/>
        <v>8.3585828100000015</v>
      </c>
      <c r="S357" s="40">
        <f t="shared" si="307"/>
        <v>-0.20814280999999824</v>
      </c>
      <c r="T357" s="43">
        <f t="shared" si="274"/>
        <v>-1.6445590993733918E-3</v>
      </c>
      <c r="U357" s="40">
        <f t="shared" si="308"/>
        <v>0</v>
      </c>
      <c r="V357" s="43">
        <v>0</v>
      </c>
      <c r="W357" s="40">
        <f t="shared" si="309"/>
        <v>0</v>
      </c>
      <c r="X357" s="43">
        <v>0</v>
      </c>
      <c r="Y357" s="40">
        <f t="shared" si="310"/>
        <v>-5.5555036866666683</v>
      </c>
      <c r="Z357" s="43">
        <f t="shared" si="278"/>
        <v>-5.2528392063224155E-2</v>
      </c>
      <c r="AA357" s="40">
        <f t="shared" si="311"/>
        <v>5.34736087666667</v>
      </c>
      <c r="AB357" s="43">
        <f t="shared" si="280"/>
        <v>0.25705271955553366</v>
      </c>
      <c r="AC357" s="33" t="s">
        <v>34</v>
      </c>
    </row>
    <row r="358" spans="1:29" ht="31.5" x14ac:dyDescent="0.25">
      <c r="A358" s="35" t="s">
        <v>633</v>
      </c>
      <c r="B358" s="74" t="s">
        <v>658</v>
      </c>
      <c r="C358" s="40" t="s">
        <v>659</v>
      </c>
      <c r="D358" s="40">
        <v>534.15168700619995</v>
      </c>
      <c r="E358" s="37" t="s">
        <v>34</v>
      </c>
      <c r="F358" s="39">
        <v>66.065780539999992</v>
      </c>
      <c r="G358" s="40">
        <f t="shared" si="312"/>
        <v>468.08590646619996</v>
      </c>
      <c r="H358" s="41">
        <v>-4.3374297199999994</v>
      </c>
      <c r="I358" s="41">
        <v>0</v>
      </c>
      <c r="J358" s="41">
        <v>0</v>
      </c>
      <c r="K358" s="41">
        <v>-3.6757878983050842</v>
      </c>
      <c r="L358" s="41">
        <v>-0.66164182169491514</v>
      </c>
      <c r="M358" s="41">
        <f t="shared" si="313"/>
        <v>-4.3374297199999994</v>
      </c>
      <c r="N358" s="76">
        <v>0</v>
      </c>
      <c r="O358" s="76">
        <v>0</v>
      </c>
      <c r="P358" s="76">
        <v>-3.6757879</v>
      </c>
      <c r="Q358" s="76">
        <v>-0.66164181999999938</v>
      </c>
      <c r="R358" s="42">
        <f t="shared" si="306"/>
        <v>472.42333618619995</v>
      </c>
      <c r="S358" s="40">
        <f t="shared" si="307"/>
        <v>0</v>
      </c>
      <c r="T358" s="43">
        <f t="shared" si="274"/>
        <v>0</v>
      </c>
      <c r="U358" s="40">
        <f t="shared" si="308"/>
        <v>0</v>
      </c>
      <c r="V358" s="43">
        <v>0</v>
      </c>
      <c r="W358" s="40">
        <f t="shared" si="309"/>
        <v>0</v>
      </c>
      <c r="X358" s="43">
        <v>0</v>
      </c>
      <c r="Y358" s="40">
        <f t="shared" si="310"/>
        <v>-1.6949157632950573E-9</v>
      </c>
      <c r="Z358" s="43">
        <f t="shared" si="278"/>
        <v>4.6110271054447609E-10</v>
      </c>
      <c r="AA358" s="40">
        <f t="shared" si="311"/>
        <v>1.6949157632950573E-9</v>
      </c>
      <c r="AB358" s="43">
        <f t="shared" si="280"/>
        <v>-2.5616817252470895E-9</v>
      </c>
      <c r="AC358" s="33" t="s">
        <v>34</v>
      </c>
    </row>
    <row r="359" spans="1:29" ht="47.25" x14ac:dyDescent="0.25">
      <c r="A359" s="35" t="s">
        <v>633</v>
      </c>
      <c r="B359" s="74" t="s">
        <v>660</v>
      </c>
      <c r="C359" s="40" t="s">
        <v>661</v>
      </c>
      <c r="D359" s="38">
        <v>28.659187629999998</v>
      </c>
      <c r="E359" s="37" t="s">
        <v>34</v>
      </c>
      <c r="F359" s="39">
        <v>18.15638384</v>
      </c>
      <c r="G359" s="40">
        <f t="shared" si="312"/>
        <v>10.502803789999998</v>
      </c>
      <c r="H359" s="41">
        <v>10.50280379</v>
      </c>
      <c r="I359" s="41">
        <v>0</v>
      </c>
      <c r="J359" s="41">
        <v>0</v>
      </c>
      <c r="K359" s="41">
        <v>8.7622405000000025</v>
      </c>
      <c r="L359" s="41">
        <v>1.7405632899999972</v>
      </c>
      <c r="M359" s="41">
        <f t="shared" si="313"/>
        <v>9.7145945600000001</v>
      </c>
      <c r="N359" s="76">
        <v>0</v>
      </c>
      <c r="O359" s="76">
        <v>0</v>
      </c>
      <c r="P359" s="76">
        <v>8.1927854500000006</v>
      </c>
      <c r="Q359" s="76">
        <v>1.5218091099999995</v>
      </c>
      <c r="R359" s="42">
        <f t="shared" si="306"/>
        <v>0.78820922999999787</v>
      </c>
      <c r="S359" s="40">
        <f t="shared" si="307"/>
        <v>-0.78820922999999965</v>
      </c>
      <c r="T359" s="43">
        <f t="shared" si="274"/>
        <v>-7.5047505957454408E-2</v>
      </c>
      <c r="U359" s="40">
        <f t="shared" si="308"/>
        <v>0</v>
      </c>
      <c r="V359" s="43">
        <v>0</v>
      </c>
      <c r="W359" s="40">
        <f t="shared" si="309"/>
        <v>0</v>
      </c>
      <c r="X359" s="43">
        <v>0</v>
      </c>
      <c r="Y359" s="40">
        <f t="shared" si="310"/>
        <v>-0.56945505000000196</v>
      </c>
      <c r="Z359" s="43">
        <f t="shared" si="278"/>
        <v>-6.4989662176015581E-2</v>
      </c>
      <c r="AA359" s="40">
        <f t="shared" si="311"/>
        <v>-0.21875417999999769</v>
      </c>
      <c r="AB359" s="43">
        <f t="shared" si="280"/>
        <v>-0.12568010669695212</v>
      </c>
      <c r="AC359" s="33" t="s">
        <v>34</v>
      </c>
    </row>
    <row r="360" spans="1:29" ht="31.5" x14ac:dyDescent="0.25">
      <c r="A360" s="35" t="s">
        <v>633</v>
      </c>
      <c r="B360" s="74" t="s">
        <v>662</v>
      </c>
      <c r="C360" s="40" t="s">
        <v>663</v>
      </c>
      <c r="D360" s="38">
        <v>40.965147619999996</v>
      </c>
      <c r="E360" s="37" t="s">
        <v>34</v>
      </c>
      <c r="F360" s="39">
        <v>0</v>
      </c>
      <c r="G360" s="40">
        <f t="shared" si="312"/>
        <v>40.965147619999996</v>
      </c>
      <c r="H360" s="41">
        <v>40.965147619999996</v>
      </c>
      <c r="I360" s="41">
        <v>0</v>
      </c>
      <c r="J360" s="41">
        <v>0</v>
      </c>
      <c r="K360" s="41">
        <v>34.220789683333329</v>
      </c>
      <c r="L360" s="41">
        <v>6.7443579366666668</v>
      </c>
      <c r="M360" s="41">
        <f t="shared" si="313"/>
        <v>35.199550689999995</v>
      </c>
      <c r="N360" s="76">
        <v>0</v>
      </c>
      <c r="O360" s="76">
        <v>0</v>
      </c>
      <c r="P360" s="76">
        <v>21.803589389999999</v>
      </c>
      <c r="Q360" s="76">
        <v>13.3959613</v>
      </c>
      <c r="R360" s="42">
        <f t="shared" si="306"/>
        <v>5.765596930000001</v>
      </c>
      <c r="S360" s="40">
        <f t="shared" si="307"/>
        <v>-5.765596930000001</v>
      </c>
      <c r="T360" s="43">
        <f t="shared" si="274"/>
        <v>-0.14074395589838232</v>
      </c>
      <c r="U360" s="40">
        <f t="shared" si="308"/>
        <v>0</v>
      </c>
      <c r="V360" s="43">
        <v>0</v>
      </c>
      <c r="W360" s="40">
        <f t="shared" si="309"/>
        <v>0</v>
      </c>
      <c r="X360" s="43">
        <v>0</v>
      </c>
      <c r="Y360" s="40">
        <f t="shared" si="310"/>
        <v>-12.41720029333333</v>
      </c>
      <c r="Z360" s="43">
        <f t="shared" si="278"/>
        <v>-0.36285545740579223</v>
      </c>
      <c r="AA360" s="40">
        <f t="shared" si="311"/>
        <v>6.6516033633333329</v>
      </c>
      <c r="AB360" s="43">
        <f t="shared" si="280"/>
        <v>0.98624708620088797</v>
      </c>
      <c r="AC360" s="33" t="s">
        <v>34</v>
      </c>
    </row>
    <row r="361" spans="1:29" x14ac:dyDescent="0.25">
      <c r="A361" s="35" t="s">
        <v>633</v>
      </c>
      <c r="B361" s="74" t="s">
        <v>664</v>
      </c>
      <c r="C361" s="40" t="s">
        <v>665</v>
      </c>
      <c r="D361" s="40">
        <v>82.143664399999992</v>
      </c>
      <c r="E361" s="37" t="s">
        <v>34</v>
      </c>
      <c r="F361" s="39">
        <v>0</v>
      </c>
      <c r="G361" s="40">
        <f t="shared" si="312"/>
        <v>82.143664399999992</v>
      </c>
      <c r="H361" s="41">
        <v>77.443664399999989</v>
      </c>
      <c r="I361" s="41">
        <v>0</v>
      </c>
      <c r="J361" s="41">
        <v>0</v>
      </c>
      <c r="K361" s="41">
        <v>64.733220333333335</v>
      </c>
      <c r="L361" s="41">
        <v>12.710444066666653</v>
      </c>
      <c r="M361" s="41">
        <f t="shared" si="313"/>
        <v>78.538610779999999</v>
      </c>
      <c r="N361" s="76">
        <v>0</v>
      </c>
      <c r="O361" s="76">
        <v>0</v>
      </c>
      <c r="P361" s="76">
        <v>60.9559797</v>
      </c>
      <c r="Q361" s="76">
        <v>17.582631079999999</v>
      </c>
      <c r="R361" s="42">
        <f t="shared" si="306"/>
        <v>3.6050536199999925</v>
      </c>
      <c r="S361" s="40">
        <f t="shared" si="307"/>
        <v>1.0949463800000103</v>
      </c>
      <c r="T361" s="43">
        <f t="shared" si="274"/>
        <v>1.4138617903519691E-2</v>
      </c>
      <c r="U361" s="40">
        <f t="shared" si="308"/>
        <v>0</v>
      </c>
      <c r="V361" s="43">
        <v>0</v>
      </c>
      <c r="W361" s="40">
        <f t="shared" si="309"/>
        <v>0</v>
      </c>
      <c r="X361" s="43">
        <v>0</v>
      </c>
      <c r="Y361" s="40">
        <f t="shared" si="310"/>
        <v>-3.777240633333335</v>
      </c>
      <c r="Z361" s="43">
        <f t="shared" si="278"/>
        <v>-5.8350884041965471E-2</v>
      </c>
      <c r="AA361" s="40">
        <f t="shared" si="311"/>
        <v>4.8721870133333454</v>
      </c>
      <c r="AB361" s="43">
        <f t="shared" si="280"/>
        <v>0.38332154154320502</v>
      </c>
      <c r="AC361" s="33" t="s">
        <v>666</v>
      </c>
    </row>
    <row r="362" spans="1:29" ht="31.5" x14ac:dyDescent="0.25">
      <c r="A362" s="35" t="s">
        <v>633</v>
      </c>
      <c r="B362" s="74" t="s">
        <v>667</v>
      </c>
      <c r="C362" s="40" t="s">
        <v>668</v>
      </c>
      <c r="D362" s="40">
        <v>23.202992999999999</v>
      </c>
      <c r="E362" s="37" t="s">
        <v>34</v>
      </c>
      <c r="F362" s="39">
        <v>0</v>
      </c>
      <c r="G362" s="40">
        <f t="shared" si="312"/>
        <v>23.202992999999999</v>
      </c>
      <c r="H362" s="41">
        <v>23.202992999999999</v>
      </c>
      <c r="I362" s="41">
        <v>0</v>
      </c>
      <c r="J362" s="41">
        <v>0</v>
      </c>
      <c r="K362" s="41">
        <v>19.335827500000001</v>
      </c>
      <c r="L362" s="41">
        <v>3.8671654999999987</v>
      </c>
      <c r="M362" s="41">
        <f t="shared" si="313"/>
        <v>22.584527040000001</v>
      </c>
      <c r="N362" s="76">
        <v>0</v>
      </c>
      <c r="O362" s="76">
        <v>0</v>
      </c>
      <c r="P362" s="76">
        <v>16.265644900000002</v>
      </c>
      <c r="Q362" s="76">
        <v>6.3188821400000004</v>
      </c>
      <c r="R362" s="42">
        <f t="shared" si="306"/>
        <v>0.6184659599999982</v>
      </c>
      <c r="S362" s="40">
        <f t="shared" si="307"/>
        <v>-0.6184659599999982</v>
      </c>
      <c r="T362" s="43">
        <f t="shared" si="274"/>
        <v>-2.6654576847047199E-2</v>
      </c>
      <c r="U362" s="40">
        <f t="shared" si="308"/>
        <v>0</v>
      </c>
      <c r="V362" s="43">
        <v>0</v>
      </c>
      <c r="W362" s="40">
        <f t="shared" si="309"/>
        <v>0</v>
      </c>
      <c r="X362" s="43">
        <v>0</v>
      </c>
      <c r="Y362" s="40">
        <f t="shared" si="310"/>
        <v>-3.070182599999999</v>
      </c>
      <c r="Z362" s="43">
        <f t="shared" si="278"/>
        <v>-0.15878206402079242</v>
      </c>
      <c r="AA362" s="40">
        <f t="shared" si="311"/>
        <v>2.4517166400000017</v>
      </c>
      <c r="AB362" s="43">
        <f t="shared" si="280"/>
        <v>0.63398285902167939</v>
      </c>
      <c r="AC362" s="69" t="s">
        <v>34</v>
      </c>
    </row>
    <row r="363" spans="1:29" ht="31.5" x14ac:dyDescent="0.25">
      <c r="A363" s="26" t="s">
        <v>669</v>
      </c>
      <c r="B363" s="34" t="s">
        <v>176</v>
      </c>
      <c r="C363" s="28" t="s">
        <v>33</v>
      </c>
      <c r="D363" s="28">
        <v>0</v>
      </c>
      <c r="E363" s="29" t="s">
        <v>34</v>
      </c>
      <c r="F363" s="30">
        <v>0</v>
      </c>
      <c r="G363" s="28">
        <v>0</v>
      </c>
      <c r="H363" s="31">
        <v>0</v>
      </c>
      <c r="I363" s="31">
        <v>0</v>
      </c>
      <c r="J363" s="31">
        <v>0</v>
      </c>
      <c r="K363" s="31">
        <v>0</v>
      </c>
      <c r="L363" s="31">
        <v>0</v>
      </c>
      <c r="M363" s="31">
        <v>0</v>
      </c>
      <c r="N363" s="31">
        <v>0</v>
      </c>
      <c r="O363" s="31">
        <v>0</v>
      </c>
      <c r="P363" s="31">
        <v>0</v>
      </c>
      <c r="Q363" s="31">
        <v>0</v>
      </c>
      <c r="R363" s="31">
        <v>0</v>
      </c>
      <c r="S363" s="31">
        <v>0</v>
      </c>
      <c r="T363" s="32">
        <v>0</v>
      </c>
      <c r="U363" s="31">
        <v>0</v>
      </c>
      <c r="V363" s="32">
        <v>0</v>
      </c>
      <c r="W363" s="31">
        <v>0</v>
      </c>
      <c r="X363" s="32">
        <v>0</v>
      </c>
      <c r="Y363" s="31">
        <v>0</v>
      </c>
      <c r="Z363" s="32">
        <v>0</v>
      </c>
      <c r="AA363" s="31">
        <v>0</v>
      </c>
      <c r="AB363" s="32">
        <v>0</v>
      </c>
      <c r="AC363" s="33" t="s">
        <v>34</v>
      </c>
    </row>
    <row r="364" spans="1:29" ht="31.5" x14ac:dyDescent="0.25">
      <c r="A364" s="26" t="s">
        <v>670</v>
      </c>
      <c r="B364" s="34" t="s">
        <v>178</v>
      </c>
      <c r="C364" s="28" t="s">
        <v>33</v>
      </c>
      <c r="D364" s="28">
        <f>SUM(D365:D388)</f>
        <v>409.21157530383039</v>
      </c>
      <c r="E364" s="29" t="s">
        <v>34</v>
      </c>
      <c r="F364" s="30">
        <f t="shared" ref="F364" si="314">SUM(F365:F388)</f>
        <v>129.14254976999999</v>
      </c>
      <c r="G364" s="28">
        <f>SUM(G365:G388)</f>
        <v>280.06902553383048</v>
      </c>
      <c r="H364" s="31">
        <f t="shared" ref="H364:AA364" si="315">SUM(H365:H388)</f>
        <v>228.10461743999986</v>
      </c>
      <c r="I364" s="31">
        <f t="shared" si="315"/>
        <v>0</v>
      </c>
      <c r="J364" s="31">
        <f t="shared" si="315"/>
        <v>0</v>
      </c>
      <c r="K364" s="31">
        <f t="shared" si="315"/>
        <v>191.22122978833323</v>
      </c>
      <c r="L364" s="31">
        <f t="shared" si="315"/>
        <v>36.883387651666638</v>
      </c>
      <c r="M364" s="31">
        <f t="shared" si="315"/>
        <v>175.25120162000002</v>
      </c>
      <c r="N364" s="31">
        <f t="shared" si="315"/>
        <v>0</v>
      </c>
      <c r="O364" s="31">
        <f t="shared" si="315"/>
        <v>0</v>
      </c>
      <c r="P364" s="31">
        <f t="shared" si="315"/>
        <v>147.16650425000003</v>
      </c>
      <c r="Q364" s="31">
        <f t="shared" si="315"/>
        <v>28.084697370000004</v>
      </c>
      <c r="R364" s="31">
        <f t="shared" si="315"/>
        <v>104.81782391383047</v>
      </c>
      <c r="S364" s="31">
        <f t="shared" si="315"/>
        <v>-52.853415819999839</v>
      </c>
      <c r="T364" s="32">
        <f t="shared" si="274"/>
        <v>-0.23170690893139104</v>
      </c>
      <c r="U364" s="31">
        <f t="shared" si="315"/>
        <v>0</v>
      </c>
      <c r="V364" s="32">
        <v>0</v>
      </c>
      <c r="W364" s="31">
        <f t="shared" si="315"/>
        <v>0</v>
      </c>
      <c r="X364" s="32">
        <v>0</v>
      </c>
      <c r="Y364" s="31">
        <f t="shared" si="315"/>
        <v>-44.054725538333209</v>
      </c>
      <c r="Z364" s="32">
        <f t="shared" si="278"/>
        <v>-0.23038616364458225</v>
      </c>
      <c r="AA364" s="31">
        <f t="shared" si="315"/>
        <v>-8.7986902816666248</v>
      </c>
      <c r="AB364" s="32">
        <f t="shared" si="280"/>
        <v>-0.23855428803782999</v>
      </c>
      <c r="AC364" s="33" t="s">
        <v>34</v>
      </c>
    </row>
    <row r="365" spans="1:29" ht="47.25" x14ac:dyDescent="0.25">
      <c r="A365" s="35" t="s">
        <v>670</v>
      </c>
      <c r="B365" s="36" t="s">
        <v>671</v>
      </c>
      <c r="C365" s="40" t="s">
        <v>672</v>
      </c>
      <c r="D365" s="40">
        <v>28.287038410000001</v>
      </c>
      <c r="E365" s="37" t="s">
        <v>34</v>
      </c>
      <c r="F365" s="39">
        <v>25.37308363</v>
      </c>
      <c r="G365" s="40">
        <f>D365-F365</f>
        <v>2.913954780000001</v>
      </c>
      <c r="H365" s="41">
        <v>2.9139547800000001</v>
      </c>
      <c r="I365" s="41">
        <v>0</v>
      </c>
      <c r="J365" s="41">
        <v>0</v>
      </c>
      <c r="K365" s="41">
        <v>2.4694532100000002</v>
      </c>
      <c r="L365" s="41">
        <v>0.4445015699999999</v>
      </c>
      <c r="M365" s="41">
        <v>2.9139547800000001</v>
      </c>
      <c r="N365" s="41">
        <v>0</v>
      </c>
      <c r="O365" s="41">
        <v>0</v>
      </c>
      <c r="P365" s="41">
        <f t="shared" ref="P365:P398" si="316">M365-Q365</f>
        <v>2.4694532100000002</v>
      </c>
      <c r="Q365" s="41">
        <v>0.4445015699999999</v>
      </c>
      <c r="R365" s="42">
        <f t="shared" ref="R365:R388" si="317">G365-M365</f>
        <v>0</v>
      </c>
      <c r="S365" s="40">
        <f t="shared" ref="S365:S388" si="318">M365-H365</f>
        <v>0</v>
      </c>
      <c r="T365" s="43">
        <f t="shared" si="274"/>
        <v>0</v>
      </c>
      <c r="U365" s="40">
        <f t="shared" ref="U365:U388" si="319">N365-I365</f>
        <v>0</v>
      </c>
      <c r="V365" s="43">
        <v>0</v>
      </c>
      <c r="W365" s="40">
        <f t="shared" ref="W365:W388" si="320">O365-J365</f>
        <v>0</v>
      </c>
      <c r="X365" s="43">
        <v>0</v>
      </c>
      <c r="Y365" s="40">
        <f t="shared" ref="Y365:Y388" si="321">P365-K365</f>
        <v>0</v>
      </c>
      <c r="Z365" s="43">
        <f t="shared" si="278"/>
        <v>0</v>
      </c>
      <c r="AA365" s="40">
        <f t="shared" ref="AA365:AA388" si="322">Q365-L365</f>
        <v>0</v>
      </c>
      <c r="AB365" s="43">
        <f t="shared" si="280"/>
        <v>0</v>
      </c>
      <c r="AC365" s="64" t="s">
        <v>34</v>
      </c>
    </row>
    <row r="366" spans="1:29" ht="47.25" x14ac:dyDescent="0.25">
      <c r="A366" s="35" t="s">
        <v>670</v>
      </c>
      <c r="B366" s="36" t="s">
        <v>673</v>
      </c>
      <c r="C366" s="40" t="s">
        <v>674</v>
      </c>
      <c r="D366" s="40">
        <v>2.8145655700000001</v>
      </c>
      <c r="E366" s="37" t="s">
        <v>34</v>
      </c>
      <c r="F366" s="39">
        <v>2.2975891499999999</v>
      </c>
      <c r="G366" s="40">
        <f t="shared" ref="G366:G387" si="323">D366-F366</f>
        <v>0.51697642000000021</v>
      </c>
      <c r="H366" s="41">
        <v>0.51697641999999999</v>
      </c>
      <c r="I366" s="41">
        <v>0</v>
      </c>
      <c r="J366" s="41">
        <v>0</v>
      </c>
      <c r="K366" s="41">
        <v>0.43811560999999999</v>
      </c>
      <c r="L366" s="41">
        <v>7.8860810000000003E-2</v>
      </c>
      <c r="M366" s="41">
        <v>0.51697641999999999</v>
      </c>
      <c r="N366" s="41">
        <v>0</v>
      </c>
      <c r="O366" s="41">
        <v>0</v>
      </c>
      <c r="P366" s="41">
        <f t="shared" si="316"/>
        <v>0.43811561000000004</v>
      </c>
      <c r="Q366" s="41">
        <v>7.8860809999999962E-2</v>
      </c>
      <c r="R366" s="42">
        <f t="shared" si="317"/>
        <v>0</v>
      </c>
      <c r="S366" s="40">
        <f t="shared" si="318"/>
        <v>0</v>
      </c>
      <c r="T366" s="43">
        <f t="shared" si="274"/>
        <v>0</v>
      </c>
      <c r="U366" s="40">
        <f t="shared" si="319"/>
        <v>0</v>
      </c>
      <c r="V366" s="43">
        <v>0</v>
      </c>
      <c r="W366" s="40">
        <f t="shared" si="320"/>
        <v>0</v>
      </c>
      <c r="X366" s="43">
        <v>0</v>
      </c>
      <c r="Y366" s="40">
        <f t="shared" si="321"/>
        <v>0</v>
      </c>
      <c r="Z366" s="43">
        <f t="shared" si="278"/>
        <v>0</v>
      </c>
      <c r="AA366" s="40">
        <f t="shared" si="322"/>
        <v>0</v>
      </c>
      <c r="AB366" s="43">
        <f t="shared" si="280"/>
        <v>0</v>
      </c>
      <c r="AC366" s="64" t="s">
        <v>34</v>
      </c>
    </row>
    <row r="367" spans="1:29" ht="47.25" x14ac:dyDescent="0.25">
      <c r="A367" s="35" t="s">
        <v>670</v>
      </c>
      <c r="B367" s="36" t="s">
        <v>675</v>
      </c>
      <c r="C367" s="40" t="s">
        <v>676</v>
      </c>
      <c r="D367" s="40">
        <v>15.74435476</v>
      </c>
      <c r="E367" s="37" t="s">
        <v>34</v>
      </c>
      <c r="F367" s="39">
        <v>14.882585950000001</v>
      </c>
      <c r="G367" s="40">
        <f t="shared" si="323"/>
        <v>0.86176880999999916</v>
      </c>
      <c r="H367" s="41">
        <v>0.86176881000000005</v>
      </c>
      <c r="I367" s="41">
        <v>0</v>
      </c>
      <c r="J367" s="41">
        <v>0</v>
      </c>
      <c r="K367" s="41">
        <v>0.73031255000000006</v>
      </c>
      <c r="L367" s="41">
        <v>0.13145625999999999</v>
      </c>
      <c r="M367" s="41">
        <v>0.86176881000000005</v>
      </c>
      <c r="N367" s="41">
        <v>0</v>
      </c>
      <c r="O367" s="41">
        <v>0</v>
      </c>
      <c r="P367" s="41">
        <f t="shared" si="316"/>
        <v>0.73031255000000006</v>
      </c>
      <c r="Q367" s="41">
        <v>0.13145625999999994</v>
      </c>
      <c r="R367" s="42">
        <f t="shared" si="317"/>
        <v>-8.8817841970012523E-16</v>
      </c>
      <c r="S367" s="40">
        <f t="shared" si="318"/>
        <v>0</v>
      </c>
      <c r="T367" s="43">
        <f t="shared" si="274"/>
        <v>0</v>
      </c>
      <c r="U367" s="40">
        <f t="shared" si="319"/>
        <v>0</v>
      </c>
      <c r="V367" s="43">
        <v>0</v>
      </c>
      <c r="W367" s="40">
        <f t="shared" si="320"/>
        <v>0</v>
      </c>
      <c r="X367" s="43">
        <v>0</v>
      </c>
      <c r="Y367" s="40">
        <f t="shared" si="321"/>
        <v>0</v>
      </c>
      <c r="Z367" s="43">
        <f t="shared" si="278"/>
        <v>0</v>
      </c>
      <c r="AA367" s="40">
        <f t="shared" si="322"/>
        <v>0</v>
      </c>
      <c r="AB367" s="43">
        <f t="shared" si="280"/>
        <v>0</v>
      </c>
      <c r="AC367" s="33" t="s">
        <v>34</v>
      </c>
    </row>
    <row r="368" spans="1:29" ht="47.25" x14ac:dyDescent="0.25">
      <c r="A368" s="35" t="s">
        <v>670</v>
      </c>
      <c r="B368" s="36" t="s">
        <v>677</v>
      </c>
      <c r="C368" s="40" t="s">
        <v>678</v>
      </c>
      <c r="D368" s="40">
        <v>6.5554590599999996</v>
      </c>
      <c r="E368" s="37" t="s">
        <v>34</v>
      </c>
      <c r="F368" s="39">
        <v>6.0045158799999996</v>
      </c>
      <c r="G368" s="40">
        <f t="shared" si="323"/>
        <v>0.55094317999999998</v>
      </c>
      <c r="H368" s="41">
        <v>0.55094317999999998</v>
      </c>
      <c r="I368" s="41">
        <v>0</v>
      </c>
      <c r="J368" s="41">
        <v>0</v>
      </c>
      <c r="K368" s="41">
        <v>0.46690100000000001</v>
      </c>
      <c r="L368" s="41">
        <v>8.4042179999999966E-2</v>
      </c>
      <c r="M368" s="41">
        <v>0.55094317999999998</v>
      </c>
      <c r="N368" s="41">
        <v>0</v>
      </c>
      <c r="O368" s="41">
        <v>0</v>
      </c>
      <c r="P368" s="41">
        <f t="shared" si="316"/>
        <v>0.46690100000000001</v>
      </c>
      <c r="Q368" s="41">
        <v>8.404217999999998E-2</v>
      </c>
      <c r="R368" s="42">
        <f t="shared" si="317"/>
        <v>0</v>
      </c>
      <c r="S368" s="40">
        <f t="shared" si="318"/>
        <v>0</v>
      </c>
      <c r="T368" s="43">
        <f t="shared" si="274"/>
        <v>0</v>
      </c>
      <c r="U368" s="40">
        <f t="shared" si="319"/>
        <v>0</v>
      </c>
      <c r="V368" s="43">
        <v>0</v>
      </c>
      <c r="W368" s="40">
        <f t="shared" si="320"/>
        <v>0</v>
      </c>
      <c r="X368" s="43">
        <v>0</v>
      </c>
      <c r="Y368" s="40">
        <f t="shared" si="321"/>
        <v>0</v>
      </c>
      <c r="Z368" s="43">
        <f t="shared" si="278"/>
        <v>0</v>
      </c>
      <c r="AA368" s="40">
        <f t="shared" si="322"/>
        <v>0</v>
      </c>
      <c r="AB368" s="43">
        <f t="shared" si="280"/>
        <v>0</v>
      </c>
      <c r="AC368" s="33" t="s">
        <v>34</v>
      </c>
    </row>
    <row r="369" spans="1:29" ht="47.25" x14ac:dyDescent="0.25">
      <c r="A369" s="35" t="s">
        <v>670</v>
      </c>
      <c r="B369" s="36" t="s">
        <v>679</v>
      </c>
      <c r="C369" s="40" t="s">
        <v>680</v>
      </c>
      <c r="D369" s="40">
        <v>24.68283821</v>
      </c>
      <c r="E369" s="37" t="s">
        <v>34</v>
      </c>
      <c r="F369" s="39">
        <v>21.773252859999999</v>
      </c>
      <c r="G369" s="40">
        <f t="shared" si="323"/>
        <v>2.9095853500000004</v>
      </c>
      <c r="H369" s="41">
        <v>2.90958535</v>
      </c>
      <c r="I369" s="41">
        <v>0</v>
      </c>
      <c r="J369" s="41">
        <v>0</v>
      </c>
      <c r="K369" s="41">
        <v>2.4657502800000004</v>
      </c>
      <c r="L369" s="41">
        <v>0.44383506999999955</v>
      </c>
      <c r="M369" s="41">
        <v>2.90958535</v>
      </c>
      <c r="N369" s="41">
        <v>0</v>
      </c>
      <c r="O369" s="41">
        <v>0</v>
      </c>
      <c r="P369" s="41">
        <f t="shared" si="316"/>
        <v>2.4657502800000004</v>
      </c>
      <c r="Q369" s="41">
        <v>0.44383506999999961</v>
      </c>
      <c r="R369" s="42">
        <f t="shared" si="317"/>
        <v>0</v>
      </c>
      <c r="S369" s="40">
        <f t="shared" si="318"/>
        <v>0</v>
      </c>
      <c r="T369" s="43">
        <f t="shared" si="274"/>
        <v>0</v>
      </c>
      <c r="U369" s="40">
        <f t="shared" si="319"/>
        <v>0</v>
      </c>
      <c r="V369" s="43">
        <v>0</v>
      </c>
      <c r="W369" s="40">
        <f t="shared" si="320"/>
        <v>0</v>
      </c>
      <c r="X369" s="43">
        <v>0</v>
      </c>
      <c r="Y369" s="40">
        <f t="shared" si="321"/>
        <v>0</v>
      </c>
      <c r="Z369" s="43">
        <f t="shared" si="278"/>
        <v>0</v>
      </c>
      <c r="AA369" s="40">
        <f t="shared" si="322"/>
        <v>0</v>
      </c>
      <c r="AB369" s="43">
        <f t="shared" si="280"/>
        <v>0</v>
      </c>
      <c r="AC369" s="33" t="s">
        <v>34</v>
      </c>
    </row>
    <row r="370" spans="1:29" ht="47.25" x14ac:dyDescent="0.25">
      <c r="A370" s="35" t="s">
        <v>670</v>
      </c>
      <c r="B370" s="36" t="s">
        <v>681</v>
      </c>
      <c r="C370" s="40" t="s">
        <v>682</v>
      </c>
      <c r="D370" s="80">
        <v>15.915201249999999</v>
      </c>
      <c r="E370" s="37" t="s">
        <v>34</v>
      </c>
      <c r="F370" s="39">
        <v>12.98007172</v>
      </c>
      <c r="G370" s="40">
        <f t="shared" si="323"/>
        <v>2.9351295299999993</v>
      </c>
      <c r="H370" s="41">
        <v>2.9351295300000002</v>
      </c>
      <c r="I370" s="41">
        <v>0</v>
      </c>
      <c r="J370" s="41">
        <v>0</v>
      </c>
      <c r="K370" s="41">
        <v>2.4873979100000003</v>
      </c>
      <c r="L370" s="41">
        <v>0.44773161999999989</v>
      </c>
      <c r="M370" s="41">
        <v>2.9351295300000002</v>
      </c>
      <c r="N370" s="41">
        <v>0</v>
      </c>
      <c r="O370" s="41">
        <v>0</v>
      </c>
      <c r="P370" s="41">
        <f t="shared" si="316"/>
        <v>2.4873979100000003</v>
      </c>
      <c r="Q370" s="41">
        <v>0.44773162</v>
      </c>
      <c r="R370" s="42">
        <f t="shared" si="317"/>
        <v>0</v>
      </c>
      <c r="S370" s="40">
        <f t="shared" si="318"/>
        <v>0</v>
      </c>
      <c r="T370" s="43">
        <f t="shared" si="274"/>
        <v>0</v>
      </c>
      <c r="U370" s="40">
        <f t="shared" si="319"/>
        <v>0</v>
      </c>
      <c r="V370" s="43">
        <v>0</v>
      </c>
      <c r="W370" s="40">
        <f t="shared" si="320"/>
        <v>0</v>
      </c>
      <c r="X370" s="43">
        <v>0</v>
      </c>
      <c r="Y370" s="40">
        <f t="shared" si="321"/>
        <v>0</v>
      </c>
      <c r="Z370" s="43">
        <f t="shared" si="278"/>
        <v>0</v>
      </c>
      <c r="AA370" s="40">
        <f t="shared" si="322"/>
        <v>0</v>
      </c>
      <c r="AB370" s="43">
        <f t="shared" si="280"/>
        <v>0</v>
      </c>
      <c r="AC370" s="33" t="s">
        <v>34</v>
      </c>
    </row>
    <row r="371" spans="1:29" ht="47.25" x14ac:dyDescent="0.25">
      <c r="A371" s="35" t="s">
        <v>670</v>
      </c>
      <c r="B371" s="36" t="s">
        <v>683</v>
      </c>
      <c r="C371" s="40" t="s">
        <v>684</v>
      </c>
      <c r="D371" s="40">
        <v>2.6297015399999997</v>
      </c>
      <c r="E371" s="37" t="s">
        <v>34</v>
      </c>
      <c r="F371" s="39">
        <v>2.4840114699999996</v>
      </c>
      <c r="G371" s="40">
        <f t="shared" si="323"/>
        <v>0.14569007000000012</v>
      </c>
      <c r="H371" s="41">
        <v>0.14569007</v>
      </c>
      <c r="I371" s="41">
        <v>0</v>
      </c>
      <c r="J371" s="41">
        <v>0</v>
      </c>
      <c r="K371" s="41">
        <v>0.12346616000000001</v>
      </c>
      <c r="L371" s="41">
        <v>2.2223909999999999E-2</v>
      </c>
      <c r="M371" s="41">
        <v>0.14569007</v>
      </c>
      <c r="N371" s="41">
        <v>0</v>
      </c>
      <c r="O371" s="41">
        <v>0</v>
      </c>
      <c r="P371" s="41">
        <f t="shared" si="316"/>
        <v>0.12346615999999999</v>
      </c>
      <c r="Q371" s="41">
        <v>2.2223910000000017E-2</v>
      </c>
      <c r="R371" s="42">
        <f t="shared" si="317"/>
        <v>0</v>
      </c>
      <c r="S371" s="40">
        <f t="shared" si="318"/>
        <v>0</v>
      </c>
      <c r="T371" s="43">
        <f t="shared" si="274"/>
        <v>0</v>
      </c>
      <c r="U371" s="40">
        <f t="shared" si="319"/>
        <v>0</v>
      </c>
      <c r="V371" s="43">
        <v>0</v>
      </c>
      <c r="W371" s="40">
        <f t="shared" si="320"/>
        <v>0</v>
      </c>
      <c r="X371" s="43">
        <v>0</v>
      </c>
      <c r="Y371" s="40">
        <f t="shared" si="321"/>
        <v>0</v>
      </c>
      <c r="Z371" s="43">
        <f t="shared" si="278"/>
        <v>0</v>
      </c>
      <c r="AA371" s="40">
        <f t="shared" si="322"/>
        <v>0</v>
      </c>
      <c r="AB371" s="43">
        <f t="shared" si="280"/>
        <v>0</v>
      </c>
      <c r="AC371" s="33" t="s">
        <v>34</v>
      </c>
    </row>
    <row r="372" spans="1:29" ht="47.25" x14ac:dyDescent="0.25">
      <c r="A372" s="35" t="s">
        <v>670</v>
      </c>
      <c r="B372" s="36" t="s">
        <v>685</v>
      </c>
      <c r="C372" s="40" t="s">
        <v>686</v>
      </c>
      <c r="D372" s="40">
        <v>13.865885499999999</v>
      </c>
      <c r="E372" s="37" t="s">
        <v>34</v>
      </c>
      <c r="F372" s="39">
        <v>11.79943619</v>
      </c>
      <c r="G372" s="40">
        <f t="shared" si="323"/>
        <v>2.0664493099999994</v>
      </c>
      <c r="H372" s="41">
        <v>2.0664493099999999</v>
      </c>
      <c r="I372" s="41">
        <v>0</v>
      </c>
      <c r="J372" s="41">
        <v>0</v>
      </c>
      <c r="K372" s="41">
        <v>1.7512282299999999</v>
      </c>
      <c r="L372" s="41">
        <v>0.31522107999999993</v>
      </c>
      <c r="M372" s="41">
        <v>2.0664493099999999</v>
      </c>
      <c r="N372" s="41">
        <v>0</v>
      </c>
      <c r="O372" s="41">
        <v>0</v>
      </c>
      <c r="P372" s="41">
        <f t="shared" si="316"/>
        <v>1.7512282299999997</v>
      </c>
      <c r="Q372" s="41">
        <v>0.31522108000000004</v>
      </c>
      <c r="R372" s="42">
        <f t="shared" si="317"/>
        <v>0</v>
      </c>
      <c r="S372" s="40">
        <f t="shared" si="318"/>
        <v>0</v>
      </c>
      <c r="T372" s="43">
        <f t="shared" si="274"/>
        <v>0</v>
      </c>
      <c r="U372" s="40">
        <f t="shared" si="319"/>
        <v>0</v>
      </c>
      <c r="V372" s="43">
        <v>0</v>
      </c>
      <c r="W372" s="40">
        <f t="shared" si="320"/>
        <v>0</v>
      </c>
      <c r="X372" s="43">
        <v>0</v>
      </c>
      <c r="Y372" s="40">
        <f t="shared" si="321"/>
        <v>0</v>
      </c>
      <c r="Z372" s="43">
        <f t="shared" si="278"/>
        <v>0</v>
      </c>
      <c r="AA372" s="40">
        <f t="shared" si="322"/>
        <v>0</v>
      </c>
      <c r="AB372" s="43">
        <f t="shared" si="280"/>
        <v>0</v>
      </c>
      <c r="AC372" s="33" t="s">
        <v>34</v>
      </c>
    </row>
    <row r="373" spans="1:29" ht="47.25" x14ac:dyDescent="0.25">
      <c r="A373" s="35" t="s">
        <v>670</v>
      </c>
      <c r="B373" s="36" t="s">
        <v>687</v>
      </c>
      <c r="C373" s="40" t="s">
        <v>688</v>
      </c>
      <c r="D373" s="40">
        <v>17.822193830000003</v>
      </c>
      <c r="E373" s="37" t="s">
        <v>34</v>
      </c>
      <c r="F373" s="39">
        <v>16.562157940000002</v>
      </c>
      <c r="G373" s="40">
        <f t="shared" si="323"/>
        <v>1.260035890000001</v>
      </c>
      <c r="H373" s="41">
        <v>1.2600358900000002</v>
      </c>
      <c r="I373" s="41">
        <v>0</v>
      </c>
      <c r="J373" s="41">
        <v>0</v>
      </c>
      <c r="K373" s="41">
        <v>1.06782702</v>
      </c>
      <c r="L373" s="41">
        <v>0.1922088700000002</v>
      </c>
      <c r="M373" s="41">
        <v>1.2600358899999999</v>
      </c>
      <c r="N373" s="41">
        <v>0</v>
      </c>
      <c r="O373" s="41">
        <v>0</v>
      </c>
      <c r="P373" s="41">
        <f t="shared" si="316"/>
        <v>1.06782702</v>
      </c>
      <c r="Q373" s="41">
        <v>0.19220886999999992</v>
      </c>
      <c r="R373" s="42">
        <f t="shared" si="317"/>
        <v>0</v>
      </c>
      <c r="S373" s="40">
        <f t="shared" si="318"/>
        <v>0</v>
      </c>
      <c r="T373" s="43">
        <f t="shared" ref="T373:T396" si="324">S373/H373</f>
        <v>0</v>
      </c>
      <c r="U373" s="40">
        <f t="shared" si="319"/>
        <v>0</v>
      </c>
      <c r="V373" s="43">
        <v>0</v>
      </c>
      <c r="W373" s="40">
        <f t="shared" si="320"/>
        <v>0</v>
      </c>
      <c r="X373" s="43">
        <v>0</v>
      </c>
      <c r="Y373" s="40">
        <f t="shared" si="321"/>
        <v>0</v>
      </c>
      <c r="Z373" s="43">
        <f t="shared" ref="Z373:Z396" si="325">Y373/K373</f>
        <v>0</v>
      </c>
      <c r="AA373" s="40">
        <f t="shared" si="322"/>
        <v>-2.7755575615628914E-16</v>
      </c>
      <c r="AB373" s="43">
        <f t="shared" ref="AB373:AB396" si="326">AA373/L373</f>
        <v>-1.444031985393228E-15</v>
      </c>
      <c r="AC373" s="81" t="s">
        <v>34</v>
      </c>
    </row>
    <row r="374" spans="1:29" ht="31.5" x14ac:dyDescent="0.25">
      <c r="A374" s="35" t="s">
        <v>670</v>
      </c>
      <c r="B374" s="36" t="s">
        <v>689</v>
      </c>
      <c r="C374" s="40" t="s">
        <v>690</v>
      </c>
      <c r="D374" s="40">
        <v>13.748903329999999</v>
      </c>
      <c r="E374" s="37" t="s">
        <v>34</v>
      </c>
      <c r="F374" s="39">
        <v>10.671252819999999</v>
      </c>
      <c r="G374" s="40">
        <f t="shared" si="323"/>
        <v>3.0776505099999998</v>
      </c>
      <c r="H374" s="41">
        <v>3.0776505099999998</v>
      </c>
      <c r="I374" s="41">
        <v>0</v>
      </c>
      <c r="J374" s="41">
        <v>0</v>
      </c>
      <c r="K374" s="41">
        <v>2.6081783999999999</v>
      </c>
      <c r="L374" s="41">
        <v>0.46947210999999989</v>
      </c>
      <c r="M374" s="41">
        <v>3.0776505099999998</v>
      </c>
      <c r="N374" s="41">
        <v>0</v>
      </c>
      <c r="O374" s="41">
        <v>0</v>
      </c>
      <c r="P374" s="41">
        <f t="shared" si="316"/>
        <v>2.608178399999999</v>
      </c>
      <c r="Q374" s="41">
        <v>0.46947211000000061</v>
      </c>
      <c r="R374" s="42">
        <f t="shared" si="317"/>
        <v>0</v>
      </c>
      <c r="S374" s="40">
        <f t="shared" si="318"/>
        <v>0</v>
      </c>
      <c r="T374" s="43">
        <f t="shared" si="324"/>
        <v>0</v>
      </c>
      <c r="U374" s="40">
        <f t="shared" si="319"/>
        <v>0</v>
      </c>
      <c r="V374" s="43">
        <v>0</v>
      </c>
      <c r="W374" s="40">
        <f t="shared" si="320"/>
        <v>0</v>
      </c>
      <c r="X374" s="43">
        <v>0</v>
      </c>
      <c r="Y374" s="40">
        <f t="shared" si="321"/>
        <v>0</v>
      </c>
      <c r="Z374" s="43">
        <f t="shared" si="325"/>
        <v>0</v>
      </c>
      <c r="AA374" s="40">
        <f t="shared" si="322"/>
        <v>7.2164496600635175E-16</v>
      </c>
      <c r="AB374" s="43">
        <f t="shared" si="326"/>
        <v>1.5371412926027745E-15</v>
      </c>
      <c r="AC374" s="33" t="s">
        <v>34</v>
      </c>
    </row>
    <row r="375" spans="1:29" ht="31.5" x14ac:dyDescent="0.25">
      <c r="A375" s="35" t="s">
        <v>670</v>
      </c>
      <c r="B375" s="36" t="s">
        <v>691</v>
      </c>
      <c r="C375" s="40" t="s">
        <v>692</v>
      </c>
      <c r="D375" s="40">
        <v>4.8860485799999998</v>
      </c>
      <c r="E375" s="37" t="s">
        <v>34</v>
      </c>
      <c r="F375" s="39">
        <v>4.3145921600000001</v>
      </c>
      <c r="G375" s="40">
        <f t="shared" si="323"/>
        <v>0.57145641999999963</v>
      </c>
      <c r="H375" s="41">
        <v>0.57145641999999996</v>
      </c>
      <c r="I375" s="41">
        <v>0</v>
      </c>
      <c r="J375" s="41">
        <v>0</v>
      </c>
      <c r="K375" s="41">
        <v>0.48428511000000002</v>
      </c>
      <c r="L375" s="41">
        <v>8.7171309999999946E-2</v>
      </c>
      <c r="M375" s="41">
        <v>0.57145641999999996</v>
      </c>
      <c r="N375" s="41">
        <v>0</v>
      </c>
      <c r="O375" s="41">
        <v>0</v>
      </c>
      <c r="P375" s="41">
        <f t="shared" si="316"/>
        <v>0.48428511000000002</v>
      </c>
      <c r="Q375" s="41">
        <v>8.7171309999999946E-2</v>
      </c>
      <c r="R375" s="42">
        <f t="shared" si="317"/>
        <v>0</v>
      </c>
      <c r="S375" s="40">
        <f t="shared" si="318"/>
        <v>0</v>
      </c>
      <c r="T375" s="43">
        <f t="shared" si="324"/>
        <v>0</v>
      </c>
      <c r="U375" s="40">
        <f t="shared" si="319"/>
        <v>0</v>
      </c>
      <c r="V375" s="43">
        <v>0</v>
      </c>
      <c r="W375" s="40">
        <f t="shared" si="320"/>
        <v>0</v>
      </c>
      <c r="X375" s="43">
        <v>0</v>
      </c>
      <c r="Y375" s="40">
        <f t="shared" si="321"/>
        <v>0</v>
      </c>
      <c r="Z375" s="43">
        <f t="shared" si="325"/>
        <v>0</v>
      </c>
      <c r="AA375" s="40">
        <f t="shared" si="322"/>
        <v>0</v>
      </c>
      <c r="AB375" s="43">
        <f t="shared" si="326"/>
        <v>0</v>
      </c>
      <c r="AC375" s="33" t="s">
        <v>34</v>
      </c>
    </row>
    <row r="376" spans="1:29" ht="47.25" x14ac:dyDescent="0.25">
      <c r="A376" s="35" t="s">
        <v>670</v>
      </c>
      <c r="B376" s="36" t="s">
        <v>693</v>
      </c>
      <c r="C376" s="40" t="s">
        <v>694</v>
      </c>
      <c r="D376" s="40">
        <v>9.3847093840000007</v>
      </c>
      <c r="E376" s="37" t="s">
        <v>34</v>
      </c>
      <c r="F376" s="39">
        <v>0</v>
      </c>
      <c r="G376" s="40">
        <f t="shared" si="323"/>
        <v>9.3847093840000007</v>
      </c>
      <c r="H376" s="41">
        <v>9.1259990000000002</v>
      </c>
      <c r="I376" s="41">
        <v>0</v>
      </c>
      <c r="J376" s="41">
        <v>0</v>
      </c>
      <c r="K376" s="41">
        <v>7.6486658333333333</v>
      </c>
      <c r="L376" s="41">
        <v>1.4773331666666669</v>
      </c>
      <c r="M376" s="41">
        <v>9.0453568499999992</v>
      </c>
      <c r="N376" s="76">
        <v>0</v>
      </c>
      <c r="O376" s="76">
        <v>0</v>
      </c>
      <c r="P376" s="41">
        <f t="shared" si="316"/>
        <v>7.5820792199999989</v>
      </c>
      <c r="Q376" s="76">
        <v>1.4632776300000001</v>
      </c>
      <c r="R376" s="42">
        <f t="shared" si="317"/>
        <v>0.33935253400000143</v>
      </c>
      <c r="S376" s="40">
        <f t="shared" si="318"/>
        <v>-8.0642150000000967E-2</v>
      </c>
      <c r="T376" s="43">
        <f t="shared" si="324"/>
        <v>-8.8365284721158704E-3</v>
      </c>
      <c r="U376" s="40">
        <f t="shared" si="319"/>
        <v>0</v>
      </c>
      <c r="V376" s="43">
        <v>0</v>
      </c>
      <c r="W376" s="40">
        <f t="shared" si="320"/>
        <v>0</v>
      </c>
      <c r="X376" s="43">
        <v>0</v>
      </c>
      <c r="Y376" s="40">
        <f t="shared" si="321"/>
        <v>-6.6586613333334377E-2</v>
      </c>
      <c r="Z376" s="43">
        <f t="shared" si="325"/>
        <v>-8.705650734948573E-3</v>
      </c>
      <c r="AA376" s="40">
        <f t="shared" si="322"/>
        <v>-1.4055536666666812E-2</v>
      </c>
      <c r="AB376" s="43">
        <f t="shared" si="326"/>
        <v>-9.5141278783990001E-3</v>
      </c>
      <c r="AC376" s="33" t="s">
        <v>34</v>
      </c>
    </row>
    <row r="377" spans="1:29" ht="47.25" x14ac:dyDescent="0.25">
      <c r="A377" s="35" t="s">
        <v>670</v>
      </c>
      <c r="B377" s="36" t="s">
        <v>695</v>
      </c>
      <c r="C377" s="40" t="s">
        <v>696</v>
      </c>
      <c r="D377" s="40">
        <v>27.019910823999993</v>
      </c>
      <c r="E377" s="37" t="s">
        <v>34</v>
      </c>
      <c r="F377" s="39">
        <v>0</v>
      </c>
      <c r="G377" s="40">
        <f t="shared" si="323"/>
        <v>27.019910823999993</v>
      </c>
      <c r="H377" s="41">
        <v>26.000398749999846</v>
      </c>
      <c r="I377" s="41">
        <v>0</v>
      </c>
      <c r="J377" s="41">
        <v>0</v>
      </c>
      <c r="K377" s="41">
        <v>21.790165624999876</v>
      </c>
      <c r="L377" s="41">
        <v>4.21023312499997</v>
      </c>
      <c r="M377" s="41">
        <v>11.80936406</v>
      </c>
      <c r="N377" s="76">
        <v>0</v>
      </c>
      <c r="O377" s="76">
        <v>0</v>
      </c>
      <c r="P377" s="41">
        <f t="shared" si="316"/>
        <v>9.970482220000001</v>
      </c>
      <c r="Q377" s="76">
        <v>1.83888184</v>
      </c>
      <c r="R377" s="42">
        <f t="shared" si="317"/>
        <v>15.210546763999993</v>
      </c>
      <c r="S377" s="40">
        <f t="shared" si="318"/>
        <v>-14.191034689999846</v>
      </c>
      <c r="T377" s="43">
        <f t="shared" si="324"/>
        <v>-0.54580065584570814</v>
      </c>
      <c r="U377" s="40">
        <f t="shared" si="319"/>
        <v>0</v>
      </c>
      <c r="V377" s="43">
        <v>0</v>
      </c>
      <c r="W377" s="40">
        <f t="shared" si="320"/>
        <v>0</v>
      </c>
      <c r="X377" s="43">
        <v>0</v>
      </c>
      <c r="Y377" s="40">
        <f t="shared" si="321"/>
        <v>-11.819683404999875</v>
      </c>
      <c r="Z377" s="43">
        <f t="shared" si="325"/>
        <v>-0.54243201306552447</v>
      </c>
      <c r="AA377" s="40">
        <f t="shared" si="322"/>
        <v>-2.3713512849999701</v>
      </c>
      <c r="AB377" s="43">
        <f t="shared" si="326"/>
        <v>-0.56323514983507872</v>
      </c>
      <c r="AC377" s="33" t="s">
        <v>34</v>
      </c>
    </row>
    <row r="378" spans="1:29" ht="47.25" x14ac:dyDescent="0.25">
      <c r="A378" s="35" t="s">
        <v>670</v>
      </c>
      <c r="B378" s="36" t="s">
        <v>697</v>
      </c>
      <c r="C378" s="40" t="s">
        <v>698</v>
      </c>
      <c r="D378" s="40">
        <v>7.0859041039999999</v>
      </c>
      <c r="E378" s="37" t="s">
        <v>34</v>
      </c>
      <c r="F378" s="39">
        <v>0</v>
      </c>
      <c r="G378" s="40">
        <f t="shared" si="323"/>
        <v>7.0859041039999999</v>
      </c>
      <c r="H378" s="41">
        <v>6.7592772299999995</v>
      </c>
      <c r="I378" s="41">
        <v>0</v>
      </c>
      <c r="J378" s="41">
        <v>0</v>
      </c>
      <c r="K378" s="41">
        <v>5.660064358333333</v>
      </c>
      <c r="L378" s="41">
        <v>1.0992128716666665</v>
      </c>
      <c r="M378" s="41">
        <v>6.3450153599999997</v>
      </c>
      <c r="N378" s="76">
        <v>0</v>
      </c>
      <c r="O378" s="76">
        <v>0</v>
      </c>
      <c r="P378" s="41">
        <f t="shared" si="316"/>
        <v>5.3365286599999999</v>
      </c>
      <c r="Q378" s="76">
        <v>1.0084867</v>
      </c>
      <c r="R378" s="42">
        <f t="shared" si="317"/>
        <v>0.74088874400000027</v>
      </c>
      <c r="S378" s="40">
        <f t="shared" si="318"/>
        <v>-0.41426186999999981</v>
      </c>
      <c r="T378" s="43">
        <f t="shared" si="324"/>
        <v>-6.1287894534250348E-2</v>
      </c>
      <c r="U378" s="40">
        <f t="shared" si="319"/>
        <v>0</v>
      </c>
      <c r="V378" s="43">
        <v>0</v>
      </c>
      <c r="W378" s="40">
        <f t="shared" si="320"/>
        <v>0</v>
      </c>
      <c r="X378" s="43">
        <v>0</v>
      </c>
      <c r="Y378" s="40">
        <f t="shared" si="321"/>
        <v>-0.32353569833333307</v>
      </c>
      <c r="Z378" s="43">
        <f t="shared" si="325"/>
        <v>-5.7161134193993803E-2</v>
      </c>
      <c r="AA378" s="40">
        <f t="shared" si="322"/>
        <v>-9.0726171666666522E-2</v>
      </c>
      <c r="AB378" s="43">
        <f t="shared" si="326"/>
        <v>-8.2537399265625602E-2</v>
      </c>
      <c r="AC378" s="33" t="s">
        <v>34</v>
      </c>
    </row>
    <row r="379" spans="1:29" ht="47.25" x14ac:dyDescent="0.25">
      <c r="A379" s="35" t="s">
        <v>670</v>
      </c>
      <c r="B379" s="36" t="s">
        <v>699</v>
      </c>
      <c r="C379" s="40" t="s">
        <v>700</v>
      </c>
      <c r="D379" s="40">
        <v>18.317158184</v>
      </c>
      <c r="E379" s="37" t="s">
        <v>34</v>
      </c>
      <c r="F379" s="39">
        <v>0</v>
      </c>
      <c r="G379" s="40">
        <f t="shared" si="323"/>
        <v>18.317158184</v>
      </c>
      <c r="H379" s="41">
        <v>17.712268179999999</v>
      </c>
      <c r="I379" s="41">
        <v>0</v>
      </c>
      <c r="J379" s="41">
        <v>0</v>
      </c>
      <c r="K379" s="41">
        <v>14.838390149999999</v>
      </c>
      <c r="L379" s="41">
        <v>2.8738780300000002</v>
      </c>
      <c r="M379" s="41">
        <v>14.112549390000002</v>
      </c>
      <c r="N379" s="76">
        <v>0</v>
      </c>
      <c r="O379" s="76">
        <v>0</v>
      </c>
      <c r="P379" s="41">
        <f t="shared" si="316"/>
        <v>11.871908270000002</v>
      </c>
      <c r="Q379" s="76">
        <v>2.2406411199999998</v>
      </c>
      <c r="R379" s="42">
        <f t="shared" si="317"/>
        <v>4.2046087939999985</v>
      </c>
      <c r="S379" s="40">
        <f t="shared" si="318"/>
        <v>-3.5997187899999972</v>
      </c>
      <c r="T379" s="43">
        <f t="shared" si="324"/>
        <v>-0.20323307853167327</v>
      </c>
      <c r="U379" s="40">
        <f t="shared" si="319"/>
        <v>0</v>
      </c>
      <c r="V379" s="43">
        <v>0</v>
      </c>
      <c r="W379" s="40">
        <f t="shared" si="320"/>
        <v>0</v>
      </c>
      <c r="X379" s="43">
        <v>0</v>
      </c>
      <c r="Y379" s="40">
        <f t="shared" si="321"/>
        <v>-2.9664818799999964</v>
      </c>
      <c r="Z379" s="43">
        <f t="shared" si="325"/>
        <v>-0.19991938815545948</v>
      </c>
      <c r="AA379" s="40">
        <f t="shared" si="322"/>
        <v>-0.63323691000000037</v>
      </c>
      <c r="AB379" s="43">
        <f t="shared" si="326"/>
        <v>-0.22034230520214537</v>
      </c>
      <c r="AC379" s="33" t="s">
        <v>34</v>
      </c>
    </row>
    <row r="380" spans="1:29" ht="31.5" x14ac:dyDescent="0.25">
      <c r="A380" s="35" t="s">
        <v>670</v>
      </c>
      <c r="B380" s="36" t="s">
        <v>701</v>
      </c>
      <c r="C380" s="40" t="s">
        <v>702</v>
      </c>
      <c r="D380" s="40">
        <v>30.626632632</v>
      </c>
      <c r="E380" s="37" t="s">
        <v>34</v>
      </c>
      <c r="F380" s="39">
        <v>0</v>
      </c>
      <c r="G380" s="40">
        <f t="shared" si="323"/>
        <v>30.626632632</v>
      </c>
      <c r="H380" s="41">
        <v>30.094000000000001</v>
      </c>
      <c r="I380" s="41">
        <v>0</v>
      </c>
      <c r="J380" s="41">
        <v>0</v>
      </c>
      <c r="K380" s="41">
        <v>25.210833333333337</v>
      </c>
      <c r="L380" s="41">
        <v>4.8831666666666642</v>
      </c>
      <c r="M380" s="41">
        <v>29.52870021</v>
      </c>
      <c r="N380" s="76">
        <v>0</v>
      </c>
      <c r="O380" s="76">
        <v>0</v>
      </c>
      <c r="P380" s="41">
        <f t="shared" si="316"/>
        <v>24.73853029</v>
      </c>
      <c r="Q380" s="76">
        <v>4.7901699200000003</v>
      </c>
      <c r="R380" s="42">
        <f t="shared" si="317"/>
        <v>1.0979324219999995</v>
      </c>
      <c r="S380" s="40">
        <f t="shared" si="318"/>
        <v>-0.56529979000000097</v>
      </c>
      <c r="T380" s="43">
        <f t="shared" si="324"/>
        <v>-1.8784468332558018E-2</v>
      </c>
      <c r="U380" s="40">
        <f t="shared" si="319"/>
        <v>0</v>
      </c>
      <c r="V380" s="43">
        <v>0</v>
      </c>
      <c r="W380" s="40">
        <f t="shared" si="320"/>
        <v>0</v>
      </c>
      <c r="X380" s="43">
        <v>0</v>
      </c>
      <c r="Y380" s="40">
        <f t="shared" si="321"/>
        <v>-0.47230304333333706</v>
      </c>
      <c r="Z380" s="43">
        <f t="shared" si="325"/>
        <v>-1.8734130565563892E-2</v>
      </c>
      <c r="AA380" s="40">
        <f t="shared" si="322"/>
        <v>-9.299674666666391E-2</v>
      </c>
      <c r="AB380" s="43">
        <f t="shared" si="326"/>
        <v>-1.9044352366974427E-2</v>
      </c>
      <c r="AC380" s="33" t="s">
        <v>34</v>
      </c>
    </row>
    <row r="381" spans="1:29" ht="31.5" x14ac:dyDescent="0.25">
      <c r="A381" s="35" t="s">
        <v>670</v>
      </c>
      <c r="B381" s="36" t="s">
        <v>703</v>
      </c>
      <c r="C381" s="40" t="s">
        <v>704</v>
      </c>
      <c r="D381" s="40">
        <v>25.900924251999999</v>
      </c>
      <c r="E381" s="37" t="s">
        <v>34</v>
      </c>
      <c r="F381" s="39">
        <v>0</v>
      </c>
      <c r="G381" s="40">
        <f t="shared" si="323"/>
        <v>25.900924251999999</v>
      </c>
      <c r="H381" s="41">
        <v>25.51360219</v>
      </c>
      <c r="I381" s="41">
        <v>0</v>
      </c>
      <c r="J381" s="41">
        <v>0</v>
      </c>
      <c r="K381" s="41">
        <v>21.361001825000002</v>
      </c>
      <c r="L381" s="41">
        <v>4.1526003649999979</v>
      </c>
      <c r="M381" s="41">
        <v>18.147407250000001</v>
      </c>
      <c r="N381" s="76">
        <v>0</v>
      </c>
      <c r="O381" s="76">
        <v>0</v>
      </c>
      <c r="P381" s="41">
        <f t="shared" si="316"/>
        <v>15.24623557</v>
      </c>
      <c r="Q381" s="76">
        <v>2.90117168</v>
      </c>
      <c r="R381" s="42">
        <f t="shared" si="317"/>
        <v>7.7535170019999988</v>
      </c>
      <c r="S381" s="40">
        <f t="shared" si="318"/>
        <v>-7.3661949399999997</v>
      </c>
      <c r="T381" s="43">
        <f t="shared" si="324"/>
        <v>-0.28871638293737933</v>
      </c>
      <c r="U381" s="40">
        <f t="shared" si="319"/>
        <v>0</v>
      </c>
      <c r="V381" s="43">
        <v>0</v>
      </c>
      <c r="W381" s="40">
        <f t="shared" si="320"/>
        <v>0</v>
      </c>
      <c r="X381" s="43">
        <v>0</v>
      </c>
      <c r="Y381" s="40">
        <f t="shared" si="321"/>
        <v>-6.1147662550000028</v>
      </c>
      <c r="Z381" s="43">
        <f t="shared" si="325"/>
        <v>-0.28625840234906691</v>
      </c>
      <c r="AA381" s="40">
        <f t="shared" si="322"/>
        <v>-1.2514286849999978</v>
      </c>
      <c r="AB381" s="43">
        <f t="shared" si="326"/>
        <v>-0.30136025020553558</v>
      </c>
      <c r="AC381" s="33" t="s">
        <v>34</v>
      </c>
    </row>
    <row r="382" spans="1:29" ht="47.25" x14ac:dyDescent="0.25">
      <c r="A382" s="35" t="s">
        <v>670</v>
      </c>
      <c r="B382" s="36" t="s">
        <v>705</v>
      </c>
      <c r="C382" s="40" t="s">
        <v>706</v>
      </c>
      <c r="D382" s="40">
        <v>15.675683736</v>
      </c>
      <c r="E382" s="37" t="s">
        <v>34</v>
      </c>
      <c r="F382" s="39">
        <v>0</v>
      </c>
      <c r="G382" s="40">
        <f t="shared" si="323"/>
        <v>15.675683736</v>
      </c>
      <c r="H382" s="41">
        <v>15.112168480000001</v>
      </c>
      <c r="I382" s="41">
        <v>0</v>
      </c>
      <c r="J382" s="41">
        <v>0</v>
      </c>
      <c r="K382" s="41">
        <v>12.782473733333335</v>
      </c>
      <c r="L382" s="41">
        <v>2.3296947466666662</v>
      </c>
      <c r="M382" s="41">
        <v>9.4732238100000004</v>
      </c>
      <c r="N382" s="41">
        <v>0</v>
      </c>
      <c r="O382" s="41">
        <v>0</v>
      </c>
      <c r="P382" s="41">
        <f t="shared" si="316"/>
        <v>7.9750203300000004</v>
      </c>
      <c r="Q382" s="41">
        <v>1.4982034799999999</v>
      </c>
      <c r="R382" s="42">
        <f t="shared" si="317"/>
        <v>6.2024599259999995</v>
      </c>
      <c r="S382" s="40">
        <f t="shared" si="318"/>
        <v>-5.6389446700000008</v>
      </c>
      <c r="T382" s="43">
        <f t="shared" si="324"/>
        <v>-0.37313934644540175</v>
      </c>
      <c r="U382" s="40">
        <f t="shared" si="319"/>
        <v>0</v>
      </c>
      <c r="V382" s="43">
        <v>0</v>
      </c>
      <c r="W382" s="40">
        <f t="shared" si="320"/>
        <v>0</v>
      </c>
      <c r="X382" s="43">
        <v>0</v>
      </c>
      <c r="Y382" s="40">
        <f t="shared" si="321"/>
        <v>-4.8074534033333345</v>
      </c>
      <c r="Z382" s="43">
        <f t="shared" si="325"/>
        <v>-0.37609726439701247</v>
      </c>
      <c r="AA382" s="40">
        <f t="shared" si="322"/>
        <v>-0.83149126666666628</v>
      </c>
      <c r="AB382" s="43">
        <f t="shared" si="326"/>
        <v>-0.3569099633573739</v>
      </c>
      <c r="AC382" s="33" t="s">
        <v>34</v>
      </c>
    </row>
    <row r="383" spans="1:29" ht="63" x14ac:dyDescent="0.25">
      <c r="A383" s="35" t="s">
        <v>670</v>
      </c>
      <c r="B383" s="36" t="s">
        <v>707</v>
      </c>
      <c r="C383" s="40" t="s">
        <v>708</v>
      </c>
      <c r="D383" s="40">
        <v>64.723408038000002</v>
      </c>
      <c r="E383" s="37" t="s">
        <v>34</v>
      </c>
      <c r="F383" s="39">
        <v>0</v>
      </c>
      <c r="G383" s="40">
        <f t="shared" si="323"/>
        <v>64.723408038000002</v>
      </c>
      <c r="H383" s="41">
        <v>28.308143339999997</v>
      </c>
      <c r="I383" s="41">
        <v>0</v>
      </c>
      <c r="J383" s="41">
        <v>0</v>
      </c>
      <c r="K383" s="41">
        <v>23.77911945</v>
      </c>
      <c r="L383" s="41">
        <v>4.5290238899999977</v>
      </c>
      <c r="M383" s="41">
        <v>26.843904690000002</v>
      </c>
      <c r="N383" s="76">
        <v>0</v>
      </c>
      <c r="O383" s="76">
        <v>0</v>
      </c>
      <c r="P383" s="41">
        <f t="shared" si="316"/>
        <v>22.439235760000003</v>
      </c>
      <c r="Q383" s="76">
        <v>4.4046689299999997</v>
      </c>
      <c r="R383" s="42">
        <f t="shared" si="317"/>
        <v>37.879503348</v>
      </c>
      <c r="S383" s="40">
        <f t="shared" si="318"/>
        <v>-1.4642386499999951</v>
      </c>
      <c r="T383" s="43">
        <f t="shared" si="324"/>
        <v>-5.1724997729928661E-2</v>
      </c>
      <c r="U383" s="40">
        <f t="shared" si="319"/>
        <v>0</v>
      </c>
      <c r="V383" s="43">
        <v>0</v>
      </c>
      <c r="W383" s="40">
        <f t="shared" si="320"/>
        <v>0</v>
      </c>
      <c r="X383" s="43">
        <v>0</v>
      </c>
      <c r="Y383" s="40">
        <f t="shared" si="321"/>
        <v>-1.3398836899999971</v>
      </c>
      <c r="Z383" s="43">
        <f t="shared" si="325"/>
        <v>-5.6347069235147693E-2</v>
      </c>
      <c r="AA383" s="40">
        <f t="shared" si="322"/>
        <v>-0.12435495999999802</v>
      </c>
      <c r="AB383" s="43">
        <f t="shared" si="326"/>
        <v>-2.7457342469438394E-2</v>
      </c>
      <c r="AC383" s="33" t="s">
        <v>34</v>
      </c>
    </row>
    <row r="384" spans="1:29" ht="47.25" x14ac:dyDescent="0.25">
      <c r="A384" s="35" t="s">
        <v>670</v>
      </c>
      <c r="B384" s="36" t="s">
        <v>709</v>
      </c>
      <c r="C384" s="40" t="s">
        <v>710</v>
      </c>
      <c r="D384" s="40">
        <v>14.111690185220338</v>
      </c>
      <c r="E384" s="37" t="s">
        <v>34</v>
      </c>
      <c r="F384" s="39">
        <v>0</v>
      </c>
      <c r="G384" s="40">
        <f t="shared" si="323"/>
        <v>14.111690185220338</v>
      </c>
      <c r="H384" s="41">
        <v>12.789339999999999</v>
      </c>
      <c r="I384" s="41">
        <v>0</v>
      </c>
      <c r="J384" s="41">
        <v>0</v>
      </c>
      <c r="K384" s="41">
        <v>10.657783333333334</v>
      </c>
      <c r="L384" s="41">
        <v>2.1315566666666648</v>
      </c>
      <c r="M384" s="41">
        <v>0.58241866000000009</v>
      </c>
      <c r="N384" s="76">
        <v>0</v>
      </c>
      <c r="O384" s="76">
        <v>0</v>
      </c>
      <c r="P384" s="41">
        <f t="shared" si="316"/>
        <v>0.49614053000000008</v>
      </c>
      <c r="Q384" s="76">
        <v>8.6278129999999995E-2</v>
      </c>
      <c r="R384" s="42">
        <f t="shared" si="317"/>
        <v>13.529271525220338</v>
      </c>
      <c r="S384" s="40">
        <f t="shared" si="318"/>
        <v>-12.206921339999999</v>
      </c>
      <c r="T384" s="43">
        <f t="shared" si="324"/>
        <v>-0.954460616419612</v>
      </c>
      <c r="U384" s="40">
        <f t="shared" si="319"/>
        <v>0</v>
      </c>
      <c r="V384" s="43">
        <v>0</v>
      </c>
      <c r="W384" s="40">
        <f t="shared" si="320"/>
        <v>0</v>
      </c>
      <c r="X384" s="43">
        <v>0</v>
      </c>
      <c r="Y384" s="40">
        <f t="shared" si="321"/>
        <v>-10.161642803333335</v>
      </c>
      <c r="Z384" s="43">
        <f t="shared" si="325"/>
        <v>-0.95344805627186391</v>
      </c>
      <c r="AA384" s="40">
        <f t="shared" si="322"/>
        <v>-2.0452785366666646</v>
      </c>
      <c r="AB384" s="43">
        <f t="shared" si="326"/>
        <v>-0.9595234171583521</v>
      </c>
      <c r="AC384" s="33" t="s">
        <v>34</v>
      </c>
    </row>
    <row r="385" spans="1:29" ht="47.25" x14ac:dyDescent="0.25">
      <c r="A385" s="35" t="s">
        <v>670</v>
      </c>
      <c r="B385" s="36" t="s">
        <v>711</v>
      </c>
      <c r="C385" s="40" t="s">
        <v>712</v>
      </c>
      <c r="D385" s="40">
        <v>12.63553060433898</v>
      </c>
      <c r="E385" s="37" t="s">
        <v>34</v>
      </c>
      <c r="F385" s="39">
        <v>0</v>
      </c>
      <c r="G385" s="40">
        <f t="shared" si="323"/>
        <v>12.63553060433898</v>
      </c>
      <c r="H385" s="41">
        <v>11.820829999999997</v>
      </c>
      <c r="I385" s="41">
        <v>0</v>
      </c>
      <c r="J385" s="41">
        <v>0</v>
      </c>
      <c r="K385" s="41">
        <v>9.8506916666666662</v>
      </c>
      <c r="L385" s="41">
        <v>1.9701383333333311</v>
      </c>
      <c r="M385" s="41">
        <v>13.575261430000001</v>
      </c>
      <c r="N385" s="76">
        <v>0</v>
      </c>
      <c r="O385" s="76">
        <v>0</v>
      </c>
      <c r="P385" s="41">
        <f t="shared" si="316"/>
        <v>11.348404380000002</v>
      </c>
      <c r="Q385" s="76">
        <v>2.22685705</v>
      </c>
      <c r="R385" s="42">
        <f t="shared" si="317"/>
        <v>-0.93973082566102129</v>
      </c>
      <c r="S385" s="40">
        <f t="shared" si="318"/>
        <v>1.7544314300000039</v>
      </c>
      <c r="T385" s="43">
        <f t="shared" si="324"/>
        <v>0.14841863304015068</v>
      </c>
      <c r="U385" s="40">
        <f t="shared" si="319"/>
        <v>0</v>
      </c>
      <c r="V385" s="43">
        <v>0</v>
      </c>
      <c r="W385" s="40">
        <f t="shared" si="320"/>
        <v>0</v>
      </c>
      <c r="X385" s="43">
        <v>0</v>
      </c>
      <c r="Y385" s="40">
        <f t="shared" si="321"/>
        <v>1.4977127133333354</v>
      </c>
      <c r="Z385" s="43">
        <f t="shared" si="325"/>
        <v>0.15204137577479776</v>
      </c>
      <c r="AA385" s="40">
        <f t="shared" si="322"/>
        <v>0.2567187166666689</v>
      </c>
      <c r="AB385" s="43">
        <f t="shared" si="326"/>
        <v>0.13030491936691546</v>
      </c>
      <c r="AC385" s="33" t="s">
        <v>713</v>
      </c>
    </row>
    <row r="386" spans="1:29" ht="31.5" x14ac:dyDescent="0.25">
      <c r="A386" s="35" t="s">
        <v>670</v>
      </c>
      <c r="B386" s="36" t="s">
        <v>714</v>
      </c>
      <c r="C386" s="40" t="s">
        <v>715</v>
      </c>
      <c r="D386" s="40">
        <v>10.380228133016947</v>
      </c>
      <c r="E386" s="37" t="s">
        <v>34</v>
      </c>
      <c r="F386" s="39">
        <v>0</v>
      </c>
      <c r="G386" s="40">
        <f t="shared" si="323"/>
        <v>10.380228133016947</v>
      </c>
      <c r="H386" s="41">
        <v>9.5255500000000008</v>
      </c>
      <c r="I386" s="41">
        <v>0</v>
      </c>
      <c r="J386" s="41">
        <v>0</v>
      </c>
      <c r="K386" s="41">
        <v>7.9379583333333352</v>
      </c>
      <c r="L386" s="41">
        <v>1.5875916666666656</v>
      </c>
      <c r="M386" s="41">
        <v>1.6210546800000001</v>
      </c>
      <c r="N386" s="76">
        <v>0</v>
      </c>
      <c r="O386" s="76">
        <v>0</v>
      </c>
      <c r="P386" s="41">
        <f t="shared" si="316"/>
        <v>1.36167054</v>
      </c>
      <c r="Q386" s="76">
        <v>0.25938413999999999</v>
      </c>
      <c r="R386" s="42">
        <f t="shared" si="317"/>
        <v>8.7591734530169472</v>
      </c>
      <c r="S386" s="40">
        <f t="shared" si="318"/>
        <v>-7.9044953200000005</v>
      </c>
      <c r="T386" s="43">
        <f t="shared" si="324"/>
        <v>-0.82982035892940564</v>
      </c>
      <c r="U386" s="40">
        <f t="shared" si="319"/>
        <v>0</v>
      </c>
      <c r="V386" s="43">
        <v>0</v>
      </c>
      <c r="W386" s="40">
        <f t="shared" si="320"/>
        <v>0</v>
      </c>
      <c r="X386" s="43">
        <v>0</v>
      </c>
      <c r="Y386" s="40">
        <f t="shared" si="321"/>
        <v>-6.5762877933333357</v>
      </c>
      <c r="Z386" s="43">
        <f t="shared" si="325"/>
        <v>-0.82846086073770031</v>
      </c>
      <c r="AA386" s="40">
        <f t="shared" si="322"/>
        <v>-1.3282075266666657</v>
      </c>
      <c r="AB386" s="43">
        <f t="shared" si="326"/>
        <v>-0.83661784988793297</v>
      </c>
      <c r="AC386" s="64" t="s">
        <v>34</v>
      </c>
    </row>
    <row r="387" spans="1:29" ht="31.5" x14ac:dyDescent="0.25">
      <c r="A387" s="35" t="s">
        <v>670</v>
      </c>
      <c r="B387" s="36" t="s">
        <v>716</v>
      </c>
      <c r="C387" s="40" t="s">
        <v>717</v>
      </c>
      <c r="D387" s="40">
        <v>17.397605187254229</v>
      </c>
      <c r="E387" s="37" t="s">
        <v>34</v>
      </c>
      <c r="F387" s="39">
        <v>0</v>
      </c>
      <c r="G387" s="40">
        <f t="shared" si="323"/>
        <v>17.397605187254229</v>
      </c>
      <c r="H387" s="41">
        <v>15.913400000000001</v>
      </c>
      <c r="I387" s="41">
        <v>0</v>
      </c>
      <c r="J387" s="41">
        <v>0</v>
      </c>
      <c r="K387" s="41">
        <v>13.261166666666668</v>
      </c>
      <c r="L387" s="41">
        <v>2.6522333333333332</v>
      </c>
      <c r="M387" s="41">
        <v>14.66723822</v>
      </c>
      <c r="N387" s="76">
        <v>0</v>
      </c>
      <c r="O387" s="76">
        <v>0</v>
      </c>
      <c r="P387" s="41">
        <f t="shared" si="316"/>
        <v>12.27594732</v>
      </c>
      <c r="Q387" s="76">
        <v>2.3912909</v>
      </c>
      <c r="R387" s="42">
        <f t="shared" si="317"/>
        <v>2.7303669672542288</v>
      </c>
      <c r="S387" s="40">
        <f t="shared" si="318"/>
        <v>-1.2461617800000013</v>
      </c>
      <c r="T387" s="43">
        <f t="shared" si="324"/>
        <v>-7.8308958487815383E-2</v>
      </c>
      <c r="U387" s="40">
        <f t="shared" si="319"/>
        <v>0</v>
      </c>
      <c r="V387" s="43">
        <v>0</v>
      </c>
      <c r="W387" s="40">
        <f t="shared" si="320"/>
        <v>0</v>
      </c>
      <c r="X387" s="43">
        <v>0</v>
      </c>
      <c r="Y387" s="40">
        <f t="shared" si="321"/>
        <v>-0.98521934666666766</v>
      </c>
      <c r="Z387" s="43">
        <f t="shared" si="325"/>
        <v>-7.429356492013027E-2</v>
      </c>
      <c r="AA387" s="40">
        <f t="shared" si="322"/>
        <v>-0.26094243333333322</v>
      </c>
      <c r="AB387" s="43">
        <f t="shared" si="326"/>
        <v>-9.8385926326240741E-2</v>
      </c>
      <c r="AC387" s="69" t="s">
        <v>34</v>
      </c>
    </row>
    <row r="388" spans="1:29" ht="47.25" x14ac:dyDescent="0.25">
      <c r="A388" s="35" t="s">
        <v>670</v>
      </c>
      <c r="B388" s="36" t="s">
        <v>718</v>
      </c>
      <c r="C388" s="40" t="s">
        <v>719</v>
      </c>
      <c r="D388" s="40">
        <v>9</v>
      </c>
      <c r="E388" s="37" t="s">
        <v>34</v>
      </c>
      <c r="F388" s="39">
        <v>0</v>
      </c>
      <c r="G388" s="40">
        <f>D388-F388</f>
        <v>9</v>
      </c>
      <c r="H388" s="41">
        <v>1.62</v>
      </c>
      <c r="I388" s="41">
        <v>0</v>
      </c>
      <c r="J388" s="41">
        <v>0</v>
      </c>
      <c r="K388" s="41">
        <v>1.35</v>
      </c>
      <c r="L388" s="41">
        <v>0.27</v>
      </c>
      <c r="M388" s="41">
        <v>1.69006674</v>
      </c>
      <c r="N388" s="41">
        <v>0</v>
      </c>
      <c r="O388" s="41">
        <v>0</v>
      </c>
      <c r="P388" s="41">
        <f t="shared" si="316"/>
        <v>1.4314056800000001</v>
      </c>
      <c r="Q388" s="41">
        <v>0.25866106</v>
      </c>
      <c r="R388" s="42">
        <f t="shared" si="317"/>
        <v>7.3099332600000002</v>
      </c>
      <c r="S388" s="40">
        <f t="shared" si="318"/>
        <v>7.0066739999999905E-2</v>
      </c>
      <c r="T388" s="43">
        <f t="shared" si="324"/>
        <v>4.3251074074074011E-2</v>
      </c>
      <c r="U388" s="40">
        <f t="shared" si="319"/>
        <v>0</v>
      </c>
      <c r="V388" s="43">
        <v>0</v>
      </c>
      <c r="W388" s="40">
        <f t="shared" si="320"/>
        <v>0</v>
      </c>
      <c r="X388" s="43">
        <v>0</v>
      </c>
      <c r="Y388" s="40">
        <f t="shared" si="321"/>
        <v>8.1405680000000036E-2</v>
      </c>
      <c r="Z388" s="43">
        <f t="shared" si="325"/>
        <v>6.0300503703703726E-2</v>
      </c>
      <c r="AA388" s="40">
        <f t="shared" si="322"/>
        <v>-1.133894000000002E-2</v>
      </c>
      <c r="AB388" s="43">
        <f t="shared" si="326"/>
        <v>-4.1996074074074144E-2</v>
      </c>
      <c r="AC388" s="33" t="s">
        <v>720</v>
      </c>
    </row>
    <row r="389" spans="1:29" ht="47.25" x14ac:dyDescent="0.25">
      <c r="A389" s="26" t="s">
        <v>721</v>
      </c>
      <c r="B389" s="34" t="s">
        <v>209</v>
      </c>
      <c r="C389" s="28" t="s">
        <v>33</v>
      </c>
      <c r="D389" s="28">
        <f>SUM(D390:D410)</f>
        <v>2091.2836877201548</v>
      </c>
      <c r="E389" s="29" t="s">
        <v>34</v>
      </c>
      <c r="F389" s="30">
        <f t="shared" ref="F389" si="327">SUM(F390:F410)</f>
        <v>135.60471250000003</v>
      </c>
      <c r="G389" s="28">
        <f>SUM(G390:G410)</f>
        <v>1955.6789752201553</v>
      </c>
      <c r="H389" s="31">
        <f>SUM(H390:H401,H403:H410)</f>
        <v>159.41529464999996</v>
      </c>
      <c r="I389" s="31">
        <f>SUM(I390:I401,I403:I410)</f>
        <v>0</v>
      </c>
      <c r="J389" s="31">
        <f>SUM(J390:J401,J403:J410)</f>
        <v>0</v>
      </c>
      <c r="K389" s="31">
        <f>SUM(K390:K401,K403:K410)</f>
        <v>133.17198283161017</v>
      </c>
      <c r="L389" s="31">
        <f>SUM(L390:L401,L403:L410)</f>
        <v>26.24331181838982</v>
      </c>
      <c r="M389" s="31">
        <f t="shared" ref="M389:AA389" si="328">SUM(M390:M410)</f>
        <v>218.01739841000003</v>
      </c>
      <c r="N389" s="31">
        <f t="shared" si="328"/>
        <v>0</v>
      </c>
      <c r="O389" s="31">
        <f t="shared" si="328"/>
        <v>0</v>
      </c>
      <c r="P389" s="31">
        <f t="shared" si="328"/>
        <v>111.32805894000001</v>
      </c>
      <c r="Q389" s="31">
        <f t="shared" si="328"/>
        <v>106.68933947000001</v>
      </c>
      <c r="R389" s="31">
        <f t="shared" si="328"/>
        <v>1861.9952323301552</v>
      </c>
      <c r="S389" s="31">
        <f t="shared" si="328"/>
        <v>-65.731551759999988</v>
      </c>
      <c r="T389" s="32">
        <f>S389/H389</f>
        <v>-0.41232901713925979</v>
      </c>
      <c r="U389" s="31">
        <f t="shared" si="328"/>
        <v>0</v>
      </c>
      <c r="V389" s="32">
        <v>0</v>
      </c>
      <c r="W389" s="31">
        <f t="shared" si="328"/>
        <v>0</v>
      </c>
      <c r="X389" s="32">
        <v>0</v>
      </c>
      <c r="Y389" s="31">
        <f t="shared" si="328"/>
        <v>-61.012249921610163</v>
      </c>
      <c r="Z389" s="32">
        <f>Y389/K389</f>
        <v>-0.45814629041573512</v>
      </c>
      <c r="AA389" s="31">
        <f t="shared" si="328"/>
        <v>-4.7193018383898178</v>
      </c>
      <c r="AB389" s="32">
        <f>AA389/L389</f>
        <v>-0.17982874535990537</v>
      </c>
      <c r="AC389" s="33" t="s">
        <v>34</v>
      </c>
    </row>
    <row r="390" spans="1:29" ht="31.5" x14ac:dyDescent="0.25">
      <c r="A390" s="52" t="s">
        <v>721</v>
      </c>
      <c r="B390" s="60" t="s">
        <v>722</v>
      </c>
      <c r="C390" s="50" t="s">
        <v>723</v>
      </c>
      <c r="D390" s="40">
        <v>10.604242550000002</v>
      </c>
      <c r="E390" s="37" t="s">
        <v>34</v>
      </c>
      <c r="F390" s="39">
        <v>10.090488720000002</v>
      </c>
      <c r="G390" s="40">
        <f>D390-F390</f>
        <v>0.51375383000000063</v>
      </c>
      <c r="H390" s="41">
        <v>0.51375382999999997</v>
      </c>
      <c r="I390" s="41">
        <v>0</v>
      </c>
      <c r="J390" s="41">
        <v>0</v>
      </c>
      <c r="K390" s="41">
        <v>0.43538459999999995</v>
      </c>
      <c r="L390" s="41">
        <v>7.8369230000000012E-2</v>
      </c>
      <c r="M390" s="41">
        <v>0.51375382999999997</v>
      </c>
      <c r="N390" s="41">
        <v>0</v>
      </c>
      <c r="O390" s="41">
        <v>0</v>
      </c>
      <c r="P390" s="41">
        <f>M390-Q390</f>
        <v>0.43538459999999995</v>
      </c>
      <c r="Q390" s="41">
        <v>7.8369230000000012E-2</v>
      </c>
      <c r="R390" s="42">
        <f t="shared" ref="R390:R410" si="329">G390-M390</f>
        <v>0</v>
      </c>
      <c r="S390" s="40">
        <f t="shared" ref="S390:S410" si="330">M390-H390</f>
        <v>0</v>
      </c>
      <c r="T390" s="43">
        <f t="shared" ref="T390:T453" si="331">S390/H390</f>
        <v>0</v>
      </c>
      <c r="U390" s="40">
        <f t="shared" ref="U390:U410" si="332">N390-I390</f>
        <v>0</v>
      </c>
      <c r="V390" s="43">
        <v>0</v>
      </c>
      <c r="W390" s="40">
        <f t="shared" ref="W390:W410" si="333">O390-J390</f>
        <v>0</v>
      </c>
      <c r="X390" s="43">
        <v>0</v>
      </c>
      <c r="Y390" s="40">
        <f t="shared" ref="Y390:Y410" si="334">P390-K390</f>
        <v>0</v>
      </c>
      <c r="Z390" s="43">
        <f t="shared" ref="Z390:Z426" si="335">Y390/K390</f>
        <v>0</v>
      </c>
      <c r="AA390" s="40">
        <f t="shared" ref="AA390:AA410" si="336">Q390-L390</f>
        <v>0</v>
      </c>
      <c r="AB390" s="43">
        <f t="shared" ref="AB390:AB453" si="337">AA390/L390</f>
        <v>0</v>
      </c>
      <c r="AC390" s="37" t="s">
        <v>34</v>
      </c>
    </row>
    <row r="391" spans="1:29" ht="31.5" x14ac:dyDescent="0.25">
      <c r="A391" s="52" t="s">
        <v>721</v>
      </c>
      <c r="B391" s="60" t="s">
        <v>724</v>
      </c>
      <c r="C391" s="50" t="s">
        <v>725</v>
      </c>
      <c r="D391" s="40">
        <v>7.7587331199999996</v>
      </c>
      <c r="E391" s="37" t="s">
        <v>34</v>
      </c>
      <c r="F391" s="39">
        <v>8.1456339999999905E-2</v>
      </c>
      <c r="G391" s="40">
        <f t="shared" ref="G391:G410" si="338">D391-F391</f>
        <v>7.6772767799999997</v>
      </c>
      <c r="H391" s="41">
        <v>1.1372767799999999</v>
      </c>
      <c r="I391" s="41">
        <v>0</v>
      </c>
      <c r="J391" s="41">
        <v>0</v>
      </c>
      <c r="K391" s="41">
        <v>0.95614120338983055</v>
      </c>
      <c r="L391" s="41">
        <v>0.18113557661016932</v>
      </c>
      <c r="M391" s="41">
        <v>1.1372749000000002</v>
      </c>
      <c r="N391" s="76">
        <v>0</v>
      </c>
      <c r="O391" s="76">
        <v>0</v>
      </c>
      <c r="P391" s="41">
        <f>M391-Q391</f>
        <v>0.95613932000000024</v>
      </c>
      <c r="Q391" s="76">
        <v>0.18113557999999999</v>
      </c>
      <c r="R391" s="42">
        <f t="shared" si="329"/>
        <v>6.5400018799999993</v>
      </c>
      <c r="S391" s="40">
        <f t="shared" si="330"/>
        <v>-1.8799999996765848E-6</v>
      </c>
      <c r="T391" s="43">
        <f t="shared" si="331"/>
        <v>-1.6530716468831669E-6</v>
      </c>
      <c r="U391" s="40">
        <f t="shared" si="332"/>
        <v>0</v>
      </c>
      <c r="V391" s="43">
        <v>0</v>
      </c>
      <c r="W391" s="40">
        <f t="shared" si="333"/>
        <v>0</v>
      </c>
      <c r="X391" s="43">
        <v>0</v>
      </c>
      <c r="Y391" s="40">
        <f t="shared" si="334"/>
        <v>-1.8833898303149965E-6</v>
      </c>
      <c r="Z391" s="43">
        <f t="shared" si="335"/>
        <v>-1.9697821029339274E-6</v>
      </c>
      <c r="AA391" s="40">
        <f t="shared" si="336"/>
        <v>3.3898306661672706E-9</v>
      </c>
      <c r="AB391" s="43">
        <f t="shared" si="337"/>
        <v>1.8714328403098248E-8</v>
      </c>
      <c r="AC391" s="33" t="s">
        <v>34</v>
      </c>
    </row>
    <row r="392" spans="1:29" ht="31.5" x14ac:dyDescent="0.25">
      <c r="A392" s="35" t="s">
        <v>721</v>
      </c>
      <c r="B392" s="74" t="s">
        <v>726</v>
      </c>
      <c r="C392" s="40" t="s">
        <v>727</v>
      </c>
      <c r="D392" s="40">
        <v>1.54181173</v>
      </c>
      <c r="E392" s="37" t="s">
        <v>34</v>
      </c>
      <c r="F392" s="39">
        <v>0.46721172999999999</v>
      </c>
      <c r="G392" s="40">
        <f t="shared" si="338"/>
        <v>1.0746</v>
      </c>
      <c r="H392" s="41">
        <v>1.0746</v>
      </c>
      <c r="I392" s="41">
        <v>0</v>
      </c>
      <c r="J392" s="41">
        <v>0</v>
      </c>
      <c r="K392" s="41">
        <v>0.9</v>
      </c>
      <c r="L392" s="41">
        <v>0.17459999999999998</v>
      </c>
      <c r="M392" s="41">
        <v>0.89508778999999994</v>
      </c>
      <c r="N392" s="76">
        <v>0</v>
      </c>
      <c r="O392" s="76">
        <v>0</v>
      </c>
      <c r="P392" s="41">
        <f>M392-Q392</f>
        <v>0.75232814999999997</v>
      </c>
      <c r="Q392" s="76">
        <v>0.14275963999999999</v>
      </c>
      <c r="R392" s="42">
        <f t="shared" si="329"/>
        <v>0.17951221000000006</v>
      </c>
      <c r="S392" s="40">
        <f t="shared" si="330"/>
        <v>-0.17951221000000006</v>
      </c>
      <c r="T392" s="43">
        <f t="shared" si="331"/>
        <v>-0.16705026056206967</v>
      </c>
      <c r="U392" s="40">
        <f t="shared" si="332"/>
        <v>0</v>
      </c>
      <c r="V392" s="43">
        <v>0</v>
      </c>
      <c r="W392" s="40">
        <f t="shared" si="333"/>
        <v>0</v>
      </c>
      <c r="X392" s="43">
        <v>0</v>
      </c>
      <c r="Y392" s="40">
        <f t="shared" si="334"/>
        <v>-0.14767185000000005</v>
      </c>
      <c r="Z392" s="43">
        <f t="shared" si="335"/>
        <v>-0.1640798333333334</v>
      </c>
      <c r="AA392" s="40">
        <f t="shared" si="336"/>
        <v>-3.1840359999999984E-2</v>
      </c>
      <c r="AB392" s="43">
        <f t="shared" si="337"/>
        <v>-0.18236174112256578</v>
      </c>
      <c r="AC392" s="64" t="s">
        <v>34</v>
      </c>
    </row>
    <row r="393" spans="1:29" ht="31.5" x14ac:dyDescent="0.25">
      <c r="A393" s="52" t="s">
        <v>721</v>
      </c>
      <c r="B393" s="53" t="s">
        <v>728</v>
      </c>
      <c r="C393" s="75" t="s">
        <v>729</v>
      </c>
      <c r="D393" s="40">
        <v>4.69915913</v>
      </c>
      <c r="E393" s="37" t="s">
        <v>34</v>
      </c>
      <c r="F393" s="39">
        <v>1.9140113299999997</v>
      </c>
      <c r="G393" s="40">
        <f t="shared" si="338"/>
        <v>2.7851478000000003</v>
      </c>
      <c r="H393" s="41">
        <v>2.7851478000000003</v>
      </c>
      <c r="I393" s="41">
        <v>0</v>
      </c>
      <c r="J393" s="41">
        <v>0</v>
      </c>
      <c r="K393" s="41">
        <v>2.3209565000000003</v>
      </c>
      <c r="L393" s="41">
        <v>0.46419129999999997</v>
      </c>
      <c r="M393" s="41">
        <v>2.7851478000000003</v>
      </c>
      <c r="N393" s="76">
        <v>0</v>
      </c>
      <c r="O393" s="76">
        <v>0</v>
      </c>
      <c r="P393" s="41">
        <f>M393-Q393</f>
        <v>2.3209564999999999</v>
      </c>
      <c r="Q393" s="76">
        <v>0.46419130000000042</v>
      </c>
      <c r="R393" s="42">
        <f t="shared" si="329"/>
        <v>0</v>
      </c>
      <c r="S393" s="40">
        <f t="shared" si="330"/>
        <v>0</v>
      </c>
      <c r="T393" s="43">
        <f t="shared" si="331"/>
        <v>0</v>
      </c>
      <c r="U393" s="40">
        <f t="shared" si="332"/>
        <v>0</v>
      </c>
      <c r="V393" s="43">
        <v>0</v>
      </c>
      <c r="W393" s="40">
        <f t="shared" si="333"/>
        <v>0</v>
      </c>
      <c r="X393" s="43">
        <v>0</v>
      </c>
      <c r="Y393" s="40">
        <f t="shared" si="334"/>
        <v>0</v>
      </c>
      <c r="Z393" s="43">
        <f t="shared" si="335"/>
        <v>0</v>
      </c>
      <c r="AA393" s="40">
        <f t="shared" si="336"/>
        <v>4.4408920985006262E-16</v>
      </c>
      <c r="AB393" s="43">
        <f t="shared" si="337"/>
        <v>9.5669438408273184E-16</v>
      </c>
      <c r="AC393" s="33" t="s">
        <v>34</v>
      </c>
    </row>
    <row r="394" spans="1:29" ht="47.25" x14ac:dyDescent="0.25">
      <c r="A394" s="35" t="s">
        <v>721</v>
      </c>
      <c r="B394" s="74" t="s">
        <v>730</v>
      </c>
      <c r="C394" s="40" t="s">
        <v>731</v>
      </c>
      <c r="D394" s="40">
        <v>237.40437009220278</v>
      </c>
      <c r="E394" s="37" t="s">
        <v>34</v>
      </c>
      <c r="F394" s="39">
        <v>6.1200383400000007</v>
      </c>
      <c r="G394" s="40">
        <f t="shared" si="338"/>
        <v>231.28433175220277</v>
      </c>
      <c r="H394" s="41">
        <v>5.9261038600000004</v>
      </c>
      <c r="I394" s="41">
        <v>0</v>
      </c>
      <c r="J394" s="41">
        <v>0</v>
      </c>
      <c r="K394" s="41">
        <v>4.9674217231638425</v>
      </c>
      <c r="L394" s="41">
        <v>0.95868213683615799</v>
      </c>
      <c r="M394" s="41">
        <v>4.4892244100000003</v>
      </c>
      <c r="N394" s="76">
        <v>0</v>
      </c>
      <c r="O394" s="76">
        <v>0</v>
      </c>
      <c r="P394" s="41">
        <f t="shared" si="316"/>
        <v>3.7829250600000002</v>
      </c>
      <c r="Q394" s="76">
        <v>0.70629935000000021</v>
      </c>
      <c r="R394" s="42">
        <f t="shared" si="329"/>
        <v>226.79510734220278</v>
      </c>
      <c r="S394" s="40">
        <f t="shared" si="330"/>
        <v>-1.4368794500000002</v>
      </c>
      <c r="T394" s="43">
        <f t="shared" si="331"/>
        <v>-0.24246612680865165</v>
      </c>
      <c r="U394" s="40">
        <f t="shared" si="332"/>
        <v>0</v>
      </c>
      <c r="V394" s="43">
        <v>0</v>
      </c>
      <c r="W394" s="40">
        <f t="shared" si="333"/>
        <v>0</v>
      </c>
      <c r="X394" s="43">
        <v>0</v>
      </c>
      <c r="Y394" s="40">
        <f t="shared" si="334"/>
        <v>-1.1844966631638423</v>
      </c>
      <c r="Z394" s="43">
        <f t="shared" si="335"/>
        <v>-0.2384530102689599</v>
      </c>
      <c r="AA394" s="40">
        <f t="shared" si="336"/>
        <v>-0.25238278683615778</v>
      </c>
      <c r="AB394" s="43">
        <f t="shared" si="337"/>
        <v>-0.26326013298742712</v>
      </c>
      <c r="AC394" s="33" t="s">
        <v>34</v>
      </c>
    </row>
    <row r="395" spans="1:29" ht="47.25" x14ac:dyDescent="0.25">
      <c r="A395" s="35" t="s">
        <v>721</v>
      </c>
      <c r="B395" s="74" t="s">
        <v>732</v>
      </c>
      <c r="C395" s="40" t="s">
        <v>733</v>
      </c>
      <c r="D395" s="38">
        <v>276.1085350866</v>
      </c>
      <c r="E395" s="37" t="s">
        <v>34</v>
      </c>
      <c r="F395" s="39">
        <v>13.734966359999998</v>
      </c>
      <c r="G395" s="40">
        <f t="shared" si="338"/>
        <v>262.37356872660001</v>
      </c>
      <c r="H395" s="41">
        <v>5.5680684000000005</v>
      </c>
      <c r="I395" s="41">
        <v>0</v>
      </c>
      <c r="J395" s="41">
        <v>0</v>
      </c>
      <c r="K395" s="41">
        <v>4.6655570000000006</v>
      </c>
      <c r="L395" s="41">
        <v>0.90251139999999985</v>
      </c>
      <c r="M395" s="41">
        <v>5.8214225600000002</v>
      </c>
      <c r="N395" s="76">
        <v>0</v>
      </c>
      <c r="O395" s="76">
        <v>0</v>
      </c>
      <c r="P395" s="41">
        <f t="shared" si="316"/>
        <v>4.8765997600000004</v>
      </c>
      <c r="Q395" s="76">
        <v>0.94482279999999996</v>
      </c>
      <c r="R395" s="42">
        <f t="shared" si="329"/>
        <v>256.55214616660004</v>
      </c>
      <c r="S395" s="40">
        <f t="shared" si="330"/>
        <v>0.25335415999999977</v>
      </c>
      <c r="T395" s="43">
        <f t="shared" si="331"/>
        <v>4.5501265753128996E-2</v>
      </c>
      <c r="U395" s="40">
        <f t="shared" si="332"/>
        <v>0</v>
      </c>
      <c r="V395" s="43">
        <v>0</v>
      </c>
      <c r="W395" s="40">
        <f t="shared" si="333"/>
        <v>0</v>
      </c>
      <c r="X395" s="43">
        <v>0</v>
      </c>
      <c r="Y395" s="40">
        <f t="shared" si="334"/>
        <v>0.21104275999999977</v>
      </c>
      <c r="Z395" s="43">
        <f t="shared" si="335"/>
        <v>4.5234204619084013E-2</v>
      </c>
      <c r="AA395" s="40">
        <f t="shared" si="336"/>
        <v>4.231140000000011E-2</v>
      </c>
      <c r="AB395" s="43">
        <f t="shared" si="337"/>
        <v>4.6881845481397927E-2</v>
      </c>
      <c r="AC395" s="33" t="s">
        <v>720</v>
      </c>
    </row>
    <row r="396" spans="1:29" ht="47.25" x14ac:dyDescent="0.25">
      <c r="A396" s="35" t="s">
        <v>721</v>
      </c>
      <c r="B396" s="74" t="s">
        <v>734</v>
      </c>
      <c r="C396" s="40" t="s">
        <v>735</v>
      </c>
      <c r="D396" s="40">
        <v>205.68734713356599</v>
      </c>
      <c r="E396" s="37" t="s">
        <v>34</v>
      </c>
      <c r="F396" s="39">
        <v>21.335148330000003</v>
      </c>
      <c r="G396" s="40">
        <f t="shared" si="338"/>
        <v>184.35219880356598</v>
      </c>
      <c r="H396" s="41">
        <v>0.42287448</v>
      </c>
      <c r="I396" s="41">
        <v>0</v>
      </c>
      <c r="J396" s="41">
        <v>0</v>
      </c>
      <c r="K396" s="41">
        <v>0.35836820000000003</v>
      </c>
      <c r="L396" s="41">
        <v>6.4506279999999971E-2</v>
      </c>
      <c r="M396" s="41">
        <v>0.42287448</v>
      </c>
      <c r="N396" s="41">
        <v>0</v>
      </c>
      <c r="O396" s="41">
        <v>0</v>
      </c>
      <c r="P396" s="41">
        <f t="shared" si="316"/>
        <v>0.35836820000000003</v>
      </c>
      <c r="Q396" s="41">
        <v>6.4506279999999999E-2</v>
      </c>
      <c r="R396" s="42">
        <f t="shared" si="329"/>
        <v>183.92932432356599</v>
      </c>
      <c r="S396" s="40">
        <f t="shared" si="330"/>
        <v>0</v>
      </c>
      <c r="T396" s="43">
        <f t="shared" si="331"/>
        <v>0</v>
      </c>
      <c r="U396" s="40">
        <f t="shared" si="332"/>
        <v>0</v>
      </c>
      <c r="V396" s="43">
        <v>0</v>
      </c>
      <c r="W396" s="40">
        <f t="shared" si="333"/>
        <v>0</v>
      </c>
      <c r="X396" s="43">
        <v>0</v>
      </c>
      <c r="Y396" s="40">
        <f t="shared" si="334"/>
        <v>0</v>
      </c>
      <c r="Z396" s="43">
        <f t="shared" si="335"/>
        <v>0</v>
      </c>
      <c r="AA396" s="40">
        <f t="shared" si="336"/>
        <v>0</v>
      </c>
      <c r="AB396" s="43">
        <f t="shared" si="337"/>
        <v>0</v>
      </c>
      <c r="AC396" s="33" t="s">
        <v>34</v>
      </c>
    </row>
    <row r="397" spans="1:29" ht="47.25" x14ac:dyDescent="0.25">
      <c r="A397" s="35" t="s">
        <v>721</v>
      </c>
      <c r="B397" s="74" t="s">
        <v>736</v>
      </c>
      <c r="C397" s="40" t="s">
        <v>737</v>
      </c>
      <c r="D397" s="40">
        <v>134.64249107118638</v>
      </c>
      <c r="E397" s="37" t="s">
        <v>34</v>
      </c>
      <c r="F397" s="39">
        <v>15.373258249999999</v>
      </c>
      <c r="G397" s="40">
        <f t="shared" si="338"/>
        <v>119.26923282118639</v>
      </c>
      <c r="H397" s="41">
        <v>11.167898209999999</v>
      </c>
      <c r="I397" s="41">
        <v>0</v>
      </c>
      <c r="J397" s="41">
        <v>0</v>
      </c>
      <c r="K397" s="41">
        <v>9.361231543333334</v>
      </c>
      <c r="L397" s="41">
        <v>1.8066666666666649</v>
      </c>
      <c r="M397" s="41">
        <v>3.76949443</v>
      </c>
      <c r="N397" s="76">
        <v>0</v>
      </c>
      <c r="O397" s="76">
        <v>0</v>
      </c>
      <c r="P397" s="41">
        <f t="shared" si="316"/>
        <v>3.2136370799999998</v>
      </c>
      <c r="Q397" s="76">
        <v>0.55585735000000003</v>
      </c>
      <c r="R397" s="42">
        <f t="shared" si="329"/>
        <v>115.4997383911864</v>
      </c>
      <c r="S397" s="40">
        <f t="shared" si="330"/>
        <v>-7.3984037799999989</v>
      </c>
      <c r="T397" s="43">
        <f t="shared" si="331"/>
        <v>-0.66247055989239712</v>
      </c>
      <c r="U397" s="40">
        <f t="shared" si="332"/>
        <v>0</v>
      </c>
      <c r="V397" s="43">
        <v>0</v>
      </c>
      <c r="W397" s="40">
        <f t="shared" si="333"/>
        <v>0</v>
      </c>
      <c r="X397" s="43">
        <v>0</v>
      </c>
      <c r="Y397" s="40">
        <f t="shared" si="334"/>
        <v>-6.1475944633333341</v>
      </c>
      <c r="Z397" s="43">
        <f t="shared" si="335"/>
        <v>-0.65670787383860685</v>
      </c>
      <c r="AA397" s="40">
        <f t="shared" si="336"/>
        <v>-1.2508093166666647</v>
      </c>
      <c r="AB397" s="43">
        <f t="shared" si="337"/>
        <v>-0.69232988007380036</v>
      </c>
      <c r="AC397" s="33" t="s">
        <v>34</v>
      </c>
    </row>
    <row r="398" spans="1:29" ht="63" x14ac:dyDescent="0.25">
      <c r="A398" s="35" t="s">
        <v>721</v>
      </c>
      <c r="B398" s="74" t="s">
        <v>738</v>
      </c>
      <c r="C398" s="40" t="s">
        <v>739</v>
      </c>
      <c r="D398" s="40">
        <v>458.95989887539997</v>
      </c>
      <c r="E398" s="37" t="s">
        <v>34</v>
      </c>
      <c r="F398" s="39">
        <v>8.0298999999999996</v>
      </c>
      <c r="G398" s="40">
        <f t="shared" si="338"/>
        <v>450.92999887539997</v>
      </c>
      <c r="H398" s="41">
        <v>1.4873399999999999</v>
      </c>
      <c r="I398" s="41">
        <v>0</v>
      </c>
      <c r="J398" s="41">
        <v>0</v>
      </c>
      <c r="K398" s="41">
        <v>1.2394499999999999</v>
      </c>
      <c r="L398" s="41">
        <v>0.24788999999999994</v>
      </c>
      <c r="M398" s="41">
        <v>0.96346266000000003</v>
      </c>
      <c r="N398" s="41">
        <v>0</v>
      </c>
      <c r="O398" s="41">
        <v>0</v>
      </c>
      <c r="P398" s="41">
        <f t="shared" si="316"/>
        <v>0.96346266000000003</v>
      </c>
      <c r="Q398" s="41">
        <v>0</v>
      </c>
      <c r="R398" s="42">
        <f t="shared" si="329"/>
        <v>449.96653621539997</v>
      </c>
      <c r="S398" s="40">
        <f t="shared" si="330"/>
        <v>-0.52387733999999986</v>
      </c>
      <c r="T398" s="43">
        <f t="shared" si="331"/>
        <v>-0.35222433337367376</v>
      </c>
      <c r="U398" s="40">
        <f t="shared" si="332"/>
        <v>0</v>
      </c>
      <c r="V398" s="43">
        <v>0</v>
      </c>
      <c r="W398" s="40">
        <f t="shared" si="333"/>
        <v>0</v>
      </c>
      <c r="X398" s="43">
        <v>0</v>
      </c>
      <c r="Y398" s="40">
        <f t="shared" si="334"/>
        <v>-0.27598733999999991</v>
      </c>
      <c r="Z398" s="43">
        <f t="shared" si="335"/>
        <v>-0.22266920004840851</v>
      </c>
      <c r="AA398" s="40">
        <f t="shared" si="336"/>
        <v>-0.24788999999999994</v>
      </c>
      <c r="AB398" s="43">
        <f t="shared" si="337"/>
        <v>-1</v>
      </c>
      <c r="AC398" s="33" t="s">
        <v>34</v>
      </c>
    </row>
    <row r="399" spans="1:29" x14ac:dyDescent="0.25">
      <c r="A399" s="35" t="s">
        <v>721</v>
      </c>
      <c r="B399" s="74" t="s">
        <v>740</v>
      </c>
      <c r="C399" s="40" t="s">
        <v>741</v>
      </c>
      <c r="D399" s="40">
        <v>29.803934910000002</v>
      </c>
      <c r="E399" s="37" t="s">
        <v>34</v>
      </c>
      <c r="F399" s="39">
        <v>16.284534910000001</v>
      </c>
      <c r="G399" s="40">
        <f t="shared" si="338"/>
        <v>13.519400000000001</v>
      </c>
      <c r="H399" s="41">
        <v>9.6349999999999998</v>
      </c>
      <c r="I399" s="41">
        <v>0</v>
      </c>
      <c r="J399" s="41">
        <v>0</v>
      </c>
      <c r="K399" s="41">
        <v>8.0630000000000006</v>
      </c>
      <c r="L399" s="41">
        <v>1.5719999999999992</v>
      </c>
      <c r="M399" s="41">
        <f>N399+O399+P399+Q399</f>
        <v>5.6800000000000003E-2</v>
      </c>
      <c r="N399" s="41">
        <v>0</v>
      </c>
      <c r="O399" s="41">
        <v>0</v>
      </c>
      <c r="P399" s="41">
        <v>1.8400000000000007E-2</v>
      </c>
      <c r="Q399" s="41">
        <v>3.8399999999999997E-2</v>
      </c>
      <c r="R399" s="42">
        <f t="shared" si="329"/>
        <v>13.4626</v>
      </c>
      <c r="S399" s="40">
        <f t="shared" si="330"/>
        <v>-9.5781999999999989</v>
      </c>
      <c r="T399" s="43">
        <f t="shared" si="331"/>
        <v>-0.99410482615464446</v>
      </c>
      <c r="U399" s="40">
        <f t="shared" si="332"/>
        <v>0</v>
      </c>
      <c r="V399" s="43">
        <v>0</v>
      </c>
      <c r="W399" s="40">
        <f t="shared" si="333"/>
        <v>0</v>
      </c>
      <c r="X399" s="43">
        <v>0</v>
      </c>
      <c r="Y399" s="40">
        <f t="shared" si="334"/>
        <v>-8.0446000000000009</v>
      </c>
      <c r="Z399" s="43">
        <f t="shared" si="335"/>
        <v>-0.99771797097854398</v>
      </c>
      <c r="AA399" s="40">
        <f t="shared" si="336"/>
        <v>-1.5335999999999992</v>
      </c>
      <c r="AB399" s="43">
        <f t="shared" si="337"/>
        <v>-0.97557251908396947</v>
      </c>
      <c r="AC399" s="33" t="s">
        <v>34</v>
      </c>
    </row>
    <row r="400" spans="1:29" ht="31.5" x14ac:dyDescent="0.25">
      <c r="A400" s="35" t="s">
        <v>721</v>
      </c>
      <c r="B400" s="74" t="s">
        <v>742</v>
      </c>
      <c r="C400" s="40" t="s">
        <v>743</v>
      </c>
      <c r="D400" s="40">
        <v>79.475835200000006</v>
      </c>
      <c r="E400" s="37" t="s">
        <v>34</v>
      </c>
      <c r="F400" s="39">
        <v>4.4249999999999998E-2</v>
      </c>
      <c r="G400" s="40">
        <f t="shared" si="338"/>
        <v>79.431585200000001</v>
      </c>
      <c r="H400" s="41">
        <v>37.452505199999997</v>
      </c>
      <c r="I400" s="41">
        <v>0</v>
      </c>
      <c r="J400" s="41">
        <v>0</v>
      </c>
      <c r="K400" s="41">
        <v>31.212921000000001</v>
      </c>
      <c r="L400" s="41">
        <v>6.2395841999999959</v>
      </c>
      <c r="M400" s="41">
        <f>N400+O400+P400+Q400</f>
        <v>37.452505200000004</v>
      </c>
      <c r="N400" s="76">
        <v>0</v>
      </c>
      <c r="O400" s="76">
        <v>0</v>
      </c>
      <c r="P400" s="76">
        <v>31.212921000000001</v>
      </c>
      <c r="Q400" s="76">
        <v>6.239584200000003</v>
      </c>
      <c r="R400" s="42">
        <f t="shared" si="329"/>
        <v>41.979079999999996</v>
      </c>
      <c r="S400" s="40">
        <f t="shared" si="330"/>
        <v>0</v>
      </c>
      <c r="T400" s="43">
        <f t="shared" si="331"/>
        <v>0</v>
      </c>
      <c r="U400" s="40">
        <f t="shared" si="332"/>
        <v>0</v>
      </c>
      <c r="V400" s="43">
        <v>0</v>
      </c>
      <c r="W400" s="40">
        <f t="shared" si="333"/>
        <v>0</v>
      </c>
      <c r="X400" s="43">
        <v>0</v>
      </c>
      <c r="Y400" s="40">
        <f t="shared" si="334"/>
        <v>0</v>
      </c>
      <c r="Z400" s="43">
        <f t="shared" si="335"/>
        <v>0</v>
      </c>
      <c r="AA400" s="40">
        <f t="shared" si="336"/>
        <v>7.1054273576010019E-15</v>
      </c>
      <c r="AB400" s="43">
        <f t="shared" si="337"/>
        <v>1.1387661629121067E-15</v>
      </c>
      <c r="AC400" s="33" t="s">
        <v>34</v>
      </c>
    </row>
    <row r="401" spans="1:29" ht="47.25" x14ac:dyDescent="0.25">
      <c r="A401" s="35" t="s">
        <v>721</v>
      </c>
      <c r="B401" s="74" t="s">
        <v>744</v>
      </c>
      <c r="C401" s="40" t="s">
        <v>745</v>
      </c>
      <c r="D401" s="40">
        <v>459.83923517120002</v>
      </c>
      <c r="E401" s="37" t="s">
        <v>34</v>
      </c>
      <c r="F401" s="39">
        <v>22.019137049999998</v>
      </c>
      <c r="G401" s="40">
        <f t="shared" si="338"/>
        <v>437.82009812120003</v>
      </c>
      <c r="H401" s="41">
        <v>10.988341889999999</v>
      </c>
      <c r="I401" s="41">
        <v>0</v>
      </c>
      <c r="J401" s="41">
        <v>0</v>
      </c>
      <c r="K401" s="41">
        <v>9.2546964533898297</v>
      </c>
      <c r="L401" s="41">
        <v>1.7336454366101695</v>
      </c>
      <c r="M401" s="41">
        <f>N401+O401+P401+Q401</f>
        <v>9.6001424799999988</v>
      </c>
      <c r="N401" s="76">
        <v>0</v>
      </c>
      <c r="O401" s="76">
        <v>0</v>
      </c>
      <c r="P401" s="76">
        <v>8.0265913100000006</v>
      </c>
      <c r="Q401" s="76">
        <v>1.5735511699999982</v>
      </c>
      <c r="R401" s="42">
        <f t="shared" si="329"/>
        <v>428.21995564120004</v>
      </c>
      <c r="S401" s="40">
        <f t="shared" si="330"/>
        <v>-1.3881994100000004</v>
      </c>
      <c r="T401" s="43">
        <f t="shared" si="331"/>
        <v>-0.12633383852602356</v>
      </c>
      <c r="U401" s="40">
        <f t="shared" si="332"/>
        <v>0</v>
      </c>
      <c r="V401" s="43">
        <v>0</v>
      </c>
      <c r="W401" s="40">
        <f t="shared" si="333"/>
        <v>0</v>
      </c>
      <c r="X401" s="43">
        <v>0</v>
      </c>
      <c r="Y401" s="40">
        <f t="shared" si="334"/>
        <v>-1.2281051433898291</v>
      </c>
      <c r="Z401" s="43">
        <f t="shared" si="335"/>
        <v>-0.13270074816338209</v>
      </c>
      <c r="AA401" s="40">
        <f t="shared" si="336"/>
        <v>-0.16009426661017123</v>
      </c>
      <c r="AB401" s="43">
        <f t="shared" si="337"/>
        <v>-9.2345449207426558E-2</v>
      </c>
      <c r="AC401" s="33" t="s">
        <v>34</v>
      </c>
    </row>
    <row r="402" spans="1:29" ht="47.25" x14ac:dyDescent="0.25">
      <c r="A402" s="52" t="s">
        <v>721</v>
      </c>
      <c r="B402" s="60" t="s">
        <v>746</v>
      </c>
      <c r="C402" s="50" t="s">
        <v>747</v>
      </c>
      <c r="D402" s="40" t="s">
        <v>34</v>
      </c>
      <c r="E402" s="37" t="s">
        <v>34</v>
      </c>
      <c r="F402" s="39" t="s">
        <v>34</v>
      </c>
      <c r="G402" s="39" t="s">
        <v>34</v>
      </c>
      <c r="H402" s="41" t="s">
        <v>34</v>
      </c>
      <c r="I402" s="41" t="s">
        <v>34</v>
      </c>
      <c r="J402" s="41" t="s">
        <v>34</v>
      </c>
      <c r="K402" s="41" t="s">
        <v>34</v>
      </c>
      <c r="L402" s="41" t="s">
        <v>34</v>
      </c>
      <c r="M402" s="41">
        <v>124.33365552000001</v>
      </c>
      <c r="N402" s="76">
        <v>0</v>
      </c>
      <c r="O402" s="76">
        <v>0</v>
      </c>
      <c r="P402" s="41">
        <f>M402-Q402</f>
        <v>39.168326030000003</v>
      </c>
      <c r="Q402" s="76">
        <v>85.165329490000005</v>
      </c>
      <c r="R402" s="42" t="s">
        <v>34</v>
      </c>
      <c r="S402" s="40" t="s">
        <v>34</v>
      </c>
      <c r="T402" s="43" t="s">
        <v>34</v>
      </c>
      <c r="U402" s="40" t="s">
        <v>34</v>
      </c>
      <c r="V402" s="43" t="s">
        <v>34</v>
      </c>
      <c r="W402" s="40" t="s">
        <v>34</v>
      </c>
      <c r="X402" s="43" t="s">
        <v>34</v>
      </c>
      <c r="Y402" s="40" t="s">
        <v>34</v>
      </c>
      <c r="Z402" s="43" t="s">
        <v>34</v>
      </c>
      <c r="AA402" s="40" t="s">
        <v>34</v>
      </c>
      <c r="AB402" s="43" t="s">
        <v>34</v>
      </c>
      <c r="AC402" s="33" t="s">
        <v>748</v>
      </c>
    </row>
    <row r="403" spans="1:29" ht="31.5" x14ac:dyDescent="0.25">
      <c r="A403" s="35" t="s">
        <v>721</v>
      </c>
      <c r="B403" s="74" t="s">
        <v>749</v>
      </c>
      <c r="C403" s="40" t="s">
        <v>750</v>
      </c>
      <c r="D403" s="40">
        <v>108</v>
      </c>
      <c r="E403" s="37" t="s">
        <v>34</v>
      </c>
      <c r="F403" s="39">
        <v>0</v>
      </c>
      <c r="G403" s="40">
        <f t="shared" si="338"/>
        <v>108</v>
      </c>
      <c r="H403" s="41">
        <v>32.223401689999996</v>
      </c>
      <c r="I403" s="41">
        <v>0</v>
      </c>
      <c r="J403" s="41">
        <v>0</v>
      </c>
      <c r="K403" s="41">
        <v>26.852834741666666</v>
      </c>
      <c r="L403" s="41">
        <v>5.3705669483333303</v>
      </c>
      <c r="M403" s="41">
        <f>N403+O403+P403+Q403</f>
        <v>6.6572242699999995</v>
      </c>
      <c r="N403" s="76">
        <v>0</v>
      </c>
      <c r="O403" s="76">
        <v>0</v>
      </c>
      <c r="P403" s="76">
        <v>6.0597866199999997</v>
      </c>
      <c r="Q403" s="76">
        <v>0.59743765000000004</v>
      </c>
      <c r="R403" s="42">
        <f t="shared" si="329"/>
        <v>101.34277573</v>
      </c>
      <c r="S403" s="40">
        <f t="shared" si="330"/>
        <v>-25.566177419999995</v>
      </c>
      <c r="T403" s="43">
        <f t="shared" si="331"/>
        <v>-0.79340405044617124</v>
      </c>
      <c r="U403" s="40">
        <f t="shared" si="332"/>
        <v>0</v>
      </c>
      <c r="V403" s="43">
        <v>0</v>
      </c>
      <c r="W403" s="40">
        <f t="shared" si="333"/>
        <v>0</v>
      </c>
      <c r="X403" s="43">
        <v>0</v>
      </c>
      <c r="Y403" s="40">
        <f t="shared" si="334"/>
        <v>-20.793048121666665</v>
      </c>
      <c r="Z403" s="43">
        <f t="shared" si="335"/>
        <v>-0.77433344828219464</v>
      </c>
      <c r="AA403" s="40">
        <f t="shared" si="336"/>
        <v>-4.7731292983333304</v>
      </c>
      <c r="AB403" s="43">
        <f t="shared" si="337"/>
        <v>-0.88875706126605403</v>
      </c>
      <c r="AC403" s="33" t="s">
        <v>34</v>
      </c>
    </row>
    <row r="404" spans="1:29" ht="31.5" x14ac:dyDescent="0.25">
      <c r="A404" s="52" t="s">
        <v>721</v>
      </c>
      <c r="B404" s="82" t="s">
        <v>751</v>
      </c>
      <c r="C404" s="50" t="s">
        <v>752</v>
      </c>
      <c r="D404" s="40">
        <v>17.664314390000001</v>
      </c>
      <c r="E404" s="37" t="s">
        <v>34</v>
      </c>
      <c r="F404" s="39">
        <v>17.062320230000001</v>
      </c>
      <c r="G404" s="40">
        <f t="shared" si="338"/>
        <v>0.60199416000000028</v>
      </c>
      <c r="H404" s="41">
        <v>0.60199415999999994</v>
      </c>
      <c r="I404" s="41">
        <v>0</v>
      </c>
      <c r="J404" s="41">
        <v>0</v>
      </c>
      <c r="K404" s="41">
        <v>0.51016455000000005</v>
      </c>
      <c r="L404" s="41">
        <v>9.1829609999999895E-2</v>
      </c>
      <c r="M404" s="41">
        <f t="shared" ref="M404:M410" si="339">N404+O404+P404+Q404</f>
        <v>0.60199415999999994</v>
      </c>
      <c r="N404" s="41">
        <v>0</v>
      </c>
      <c r="O404" s="41">
        <v>0</v>
      </c>
      <c r="P404" s="41">
        <v>0.51016455000000005</v>
      </c>
      <c r="Q404" s="41">
        <v>9.1829609999999895E-2</v>
      </c>
      <c r="R404" s="42">
        <f t="shared" si="329"/>
        <v>0</v>
      </c>
      <c r="S404" s="40">
        <f t="shared" si="330"/>
        <v>0</v>
      </c>
      <c r="T404" s="43">
        <f t="shared" si="331"/>
        <v>0</v>
      </c>
      <c r="U404" s="40">
        <f t="shared" si="332"/>
        <v>0</v>
      </c>
      <c r="V404" s="43">
        <v>0</v>
      </c>
      <c r="W404" s="40">
        <f t="shared" si="333"/>
        <v>0</v>
      </c>
      <c r="X404" s="43">
        <v>0</v>
      </c>
      <c r="Y404" s="40">
        <f t="shared" si="334"/>
        <v>0</v>
      </c>
      <c r="Z404" s="43">
        <f t="shared" si="335"/>
        <v>0</v>
      </c>
      <c r="AA404" s="40">
        <f t="shared" si="336"/>
        <v>0</v>
      </c>
      <c r="AB404" s="43">
        <f t="shared" si="337"/>
        <v>0</v>
      </c>
      <c r="AC404" s="33" t="s">
        <v>34</v>
      </c>
    </row>
    <row r="405" spans="1:29" ht="31.5" x14ac:dyDescent="0.25">
      <c r="A405" s="52" t="s">
        <v>721</v>
      </c>
      <c r="B405" s="60" t="s">
        <v>753</v>
      </c>
      <c r="C405" s="50" t="s">
        <v>754</v>
      </c>
      <c r="D405" s="40">
        <v>3.0974346199999991</v>
      </c>
      <c r="E405" s="37" t="s">
        <v>34</v>
      </c>
      <c r="F405" s="39">
        <v>3.0479909099999993</v>
      </c>
      <c r="G405" s="40">
        <f t="shared" si="338"/>
        <v>4.9443709999999808E-2</v>
      </c>
      <c r="H405" s="41">
        <v>4.9443710000000002E-2</v>
      </c>
      <c r="I405" s="41">
        <v>0</v>
      </c>
      <c r="J405" s="41">
        <v>0</v>
      </c>
      <c r="K405" s="41">
        <v>4.190145E-2</v>
      </c>
      <c r="L405" s="41">
        <v>7.542260000000002E-3</v>
      </c>
      <c r="M405" s="41">
        <f t="shared" si="339"/>
        <v>4.9443710000000002E-2</v>
      </c>
      <c r="N405" s="41">
        <v>0</v>
      </c>
      <c r="O405" s="41">
        <v>0</v>
      </c>
      <c r="P405" s="41">
        <v>4.190145E-2</v>
      </c>
      <c r="Q405" s="41">
        <v>7.542260000000002E-3</v>
      </c>
      <c r="R405" s="42">
        <f t="shared" si="329"/>
        <v>-1.9428902930940239E-16</v>
      </c>
      <c r="S405" s="40">
        <f t="shared" si="330"/>
        <v>0</v>
      </c>
      <c r="T405" s="43">
        <f t="shared" si="331"/>
        <v>0</v>
      </c>
      <c r="U405" s="40">
        <f t="shared" si="332"/>
        <v>0</v>
      </c>
      <c r="V405" s="43">
        <v>0</v>
      </c>
      <c r="W405" s="40">
        <f t="shared" si="333"/>
        <v>0</v>
      </c>
      <c r="X405" s="43">
        <v>0</v>
      </c>
      <c r="Y405" s="40">
        <f t="shared" si="334"/>
        <v>0</v>
      </c>
      <c r="Z405" s="43">
        <f t="shared" si="335"/>
        <v>0</v>
      </c>
      <c r="AA405" s="40">
        <f t="shared" si="336"/>
        <v>0</v>
      </c>
      <c r="AB405" s="43">
        <f t="shared" si="337"/>
        <v>0</v>
      </c>
      <c r="AC405" s="33" t="s">
        <v>34</v>
      </c>
    </row>
    <row r="406" spans="1:29" ht="31.5" x14ac:dyDescent="0.25">
      <c r="A406" s="35" t="s">
        <v>721</v>
      </c>
      <c r="B406" s="74" t="s">
        <v>755</v>
      </c>
      <c r="C406" s="40" t="s">
        <v>756</v>
      </c>
      <c r="D406" s="40">
        <v>1.4810000000000001</v>
      </c>
      <c r="E406" s="37" t="s">
        <v>34</v>
      </c>
      <c r="F406" s="39">
        <v>0</v>
      </c>
      <c r="G406" s="40">
        <f t="shared" si="338"/>
        <v>1.4810000000000001</v>
      </c>
      <c r="H406" s="41">
        <v>1.4810000000000001</v>
      </c>
      <c r="I406" s="41">
        <v>0</v>
      </c>
      <c r="J406" s="41">
        <v>0</v>
      </c>
      <c r="K406" s="41">
        <v>1.246</v>
      </c>
      <c r="L406" s="41">
        <v>0.2350000000000001</v>
      </c>
      <c r="M406" s="41">
        <f>N406+O406+P406+Q406</f>
        <v>0</v>
      </c>
      <c r="N406" s="41">
        <v>0</v>
      </c>
      <c r="O406" s="41">
        <v>0</v>
      </c>
      <c r="P406" s="41">
        <v>0</v>
      </c>
      <c r="Q406" s="41">
        <v>0</v>
      </c>
      <c r="R406" s="42">
        <f t="shared" si="329"/>
        <v>1.4810000000000001</v>
      </c>
      <c r="S406" s="40">
        <f t="shared" si="330"/>
        <v>-1.4810000000000001</v>
      </c>
      <c r="T406" s="43">
        <f t="shared" si="331"/>
        <v>-1</v>
      </c>
      <c r="U406" s="40">
        <f t="shared" si="332"/>
        <v>0</v>
      </c>
      <c r="V406" s="43">
        <v>0</v>
      </c>
      <c r="W406" s="40">
        <f t="shared" si="333"/>
        <v>0</v>
      </c>
      <c r="X406" s="43">
        <v>0</v>
      </c>
      <c r="Y406" s="40">
        <f t="shared" si="334"/>
        <v>-1.246</v>
      </c>
      <c r="Z406" s="43">
        <f t="shared" si="335"/>
        <v>-1</v>
      </c>
      <c r="AA406" s="40">
        <f t="shared" si="336"/>
        <v>-0.2350000000000001</v>
      </c>
      <c r="AB406" s="43">
        <f t="shared" si="337"/>
        <v>-1</v>
      </c>
      <c r="AC406" s="33" t="s">
        <v>34</v>
      </c>
    </row>
    <row r="407" spans="1:29" ht="31.5" x14ac:dyDescent="0.25">
      <c r="A407" s="35" t="s">
        <v>721</v>
      </c>
      <c r="B407" s="74" t="s">
        <v>757</v>
      </c>
      <c r="C407" s="40" t="s">
        <v>758</v>
      </c>
      <c r="D407" s="40">
        <v>16.44090224</v>
      </c>
      <c r="E407" s="37" t="s">
        <v>34</v>
      </c>
      <c r="F407" s="39">
        <v>0</v>
      </c>
      <c r="G407" s="40">
        <f t="shared" si="338"/>
        <v>16.44090224</v>
      </c>
      <c r="H407" s="41">
        <v>16.44090224</v>
      </c>
      <c r="I407" s="41">
        <v>0</v>
      </c>
      <c r="J407" s="41">
        <v>0</v>
      </c>
      <c r="K407" s="41">
        <v>13.736251866666667</v>
      </c>
      <c r="L407" s="41">
        <v>2.7046503733333331</v>
      </c>
      <c r="M407" s="41">
        <f>N407+O407+P407+Q407</f>
        <v>1.1835022500000001</v>
      </c>
      <c r="N407" s="41">
        <v>0</v>
      </c>
      <c r="O407" s="41">
        <v>0</v>
      </c>
      <c r="P407" s="41">
        <v>0.98625187000000003</v>
      </c>
      <c r="Q407" s="41">
        <v>0.19725038000000006</v>
      </c>
      <c r="R407" s="42">
        <f t="shared" si="329"/>
        <v>15.25739999</v>
      </c>
      <c r="S407" s="40">
        <f t="shared" si="330"/>
        <v>-15.25739999</v>
      </c>
      <c r="T407" s="43">
        <f t="shared" si="331"/>
        <v>-0.92801476264966831</v>
      </c>
      <c r="U407" s="40">
        <f t="shared" si="332"/>
        <v>0</v>
      </c>
      <c r="V407" s="43">
        <v>0</v>
      </c>
      <c r="W407" s="40">
        <f t="shared" si="333"/>
        <v>0</v>
      </c>
      <c r="X407" s="43">
        <v>0</v>
      </c>
      <c r="Y407" s="40">
        <f t="shared" si="334"/>
        <v>-12.749999996666666</v>
      </c>
      <c r="Z407" s="43">
        <f t="shared" si="335"/>
        <v>-0.92820080182183418</v>
      </c>
      <c r="AA407" s="40">
        <f t="shared" si="336"/>
        <v>-2.5073999933333333</v>
      </c>
      <c r="AB407" s="43">
        <f t="shared" si="337"/>
        <v>-0.92706991559988594</v>
      </c>
      <c r="AC407" s="37" t="s">
        <v>34</v>
      </c>
    </row>
    <row r="408" spans="1:29" x14ac:dyDescent="0.25">
      <c r="A408" s="35" t="s">
        <v>721</v>
      </c>
      <c r="B408" s="74" t="s">
        <v>759</v>
      </c>
      <c r="C408" s="40" t="s">
        <v>760</v>
      </c>
      <c r="D408" s="40">
        <v>15.292799999999998</v>
      </c>
      <c r="E408" s="37" t="s">
        <v>34</v>
      </c>
      <c r="F408" s="39">
        <v>0</v>
      </c>
      <c r="G408" s="40">
        <f t="shared" si="338"/>
        <v>15.292799999999998</v>
      </c>
      <c r="H408" s="41">
        <v>15.292799999999998</v>
      </c>
      <c r="I408" s="41">
        <v>0</v>
      </c>
      <c r="J408" s="41">
        <v>0</v>
      </c>
      <c r="K408" s="41">
        <v>12.743999999999998</v>
      </c>
      <c r="L408" s="41">
        <v>2.5488</v>
      </c>
      <c r="M408" s="41">
        <f>N408+O408+P408+Q408</f>
        <v>12.470689980000001</v>
      </c>
      <c r="N408" s="41">
        <v>0</v>
      </c>
      <c r="O408" s="41">
        <v>0</v>
      </c>
      <c r="P408" s="41">
        <v>3.5531532000000001</v>
      </c>
      <c r="Q408" s="41">
        <v>8.9175367800000007</v>
      </c>
      <c r="R408" s="42">
        <f t="shared" si="329"/>
        <v>2.8221100199999967</v>
      </c>
      <c r="S408" s="40">
        <f t="shared" si="330"/>
        <v>-2.8221100199999967</v>
      </c>
      <c r="T408" s="43">
        <f t="shared" si="331"/>
        <v>-0.18453847693031997</v>
      </c>
      <c r="U408" s="40">
        <f t="shared" si="332"/>
        <v>0</v>
      </c>
      <c r="V408" s="43">
        <v>0</v>
      </c>
      <c r="W408" s="40">
        <f t="shared" si="333"/>
        <v>0</v>
      </c>
      <c r="X408" s="43">
        <v>0</v>
      </c>
      <c r="Y408" s="40">
        <f t="shared" si="334"/>
        <v>-9.1908467999999974</v>
      </c>
      <c r="Z408" s="43">
        <f t="shared" si="335"/>
        <v>-0.72119011299435021</v>
      </c>
      <c r="AA408" s="40">
        <f t="shared" si="336"/>
        <v>6.3687367800000008</v>
      </c>
      <c r="AB408" s="43">
        <f t="shared" si="337"/>
        <v>2.4987197033898307</v>
      </c>
      <c r="AC408" s="33" t="s">
        <v>34</v>
      </c>
    </row>
    <row r="409" spans="1:29" x14ac:dyDescent="0.25">
      <c r="A409" s="35" t="s">
        <v>721</v>
      </c>
      <c r="B409" s="74" t="s">
        <v>761</v>
      </c>
      <c r="C409" s="40" t="s">
        <v>762</v>
      </c>
      <c r="D409" s="38">
        <v>4.6868424000000006</v>
      </c>
      <c r="E409" s="37" t="s">
        <v>34</v>
      </c>
      <c r="F409" s="39">
        <v>0</v>
      </c>
      <c r="G409" s="40">
        <f t="shared" si="338"/>
        <v>4.6868424000000006</v>
      </c>
      <c r="H409" s="41">
        <v>4.6868424000000006</v>
      </c>
      <c r="I409" s="41">
        <v>0</v>
      </c>
      <c r="J409" s="41">
        <v>0</v>
      </c>
      <c r="K409" s="41">
        <v>3.9057020000000007</v>
      </c>
      <c r="L409" s="41">
        <v>0.78114039999999996</v>
      </c>
      <c r="M409" s="41">
        <f>N409+O409+P409+Q409</f>
        <v>4.4137259800000006</v>
      </c>
      <c r="N409" s="76">
        <v>0</v>
      </c>
      <c r="O409" s="76">
        <v>0</v>
      </c>
      <c r="P409" s="76">
        <v>3.6907895800000001</v>
      </c>
      <c r="Q409" s="76">
        <v>0.72293640000000048</v>
      </c>
      <c r="R409" s="42">
        <f t="shared" si="329"/>
        <v>0.27311642000000003</v>
      </c>
      <c r="S409" s="40">
        <f t="shared" si="330"/>
        <v>-0.27311642000000003</v>
      </c>
      <c r="T409" s="43">
        <f t="shared" si="331"/>
        <v>-5.8273011270871831E-2</v>
      </c>
      <c r="U409" s="40">
        <f t="shared" si="332"/>
        <v>0</v>
      </c>
      <c r="V409" s="43">
        <v>0</v>
      </c>
      <c r="W409" s="40">
        <f t="shared" si="333"/>
        <v>0</v>
      </c>
      <c r="X409" s="43">
        <v>0</v>
      </c>
      <c r="Y409" s="40">
        <f t="shared" si="334"/>
        <v>-0.21491242000000055</v>
      </c>
      <c r="Z409" s="43">
        <f t="shared" si="335"/>
        <v>-5.5025298909133498E-2</v>
      </c>
      <c r="AA409" s="40">
        <f t="shared" si="336"/>
        <v>-5.8203999999999478E-2</v>
      </c>
      <c r="AB409" s="43">
        <f t="shared" si="337"/>
        <v>-7.451157307956352E-2</v>
      </c>
      <c r="AC409" s="33" t="s">
        <v>34</v>
      </c>
    </row>
    <row r="410" spans="1:29" x14ac:dyDescent="0.25">
      <c r="A410" s="35" t="s">
        <v>721</v>
      </c>
      <c r="B410" s="74" t="s">
        <v>763</v>
      </c>
      <c r="C410" s="40" t="s">
        <v>764</v>
      </c>
      <c r="D410" s="38">
        <v>18.094799999999999</v>
      </c>
      <c r="E410" s="37" t="s">
        <v>34</v>
      </c>
      <c r="F410" s="39">
        <v>0</v>
      </c>
      <c r="G410" s="40">
        <f t="shared" si="338"/>
        <v>18.094799999999999</v>
      </c>
      <c r="H410" s="41">
        <v>0.48</v>
      </c>
      <c r="I410" s="41">
        <v>0</v>
      </c>
      <c r="J410" s="41">
        <v>0</v>
      </c>
      <c r="K410" s="41">
        <v>0.4</v>
      </c>
      <c r="L410" s="41">
        <v>7.999999999999996E-2</v>
      </c>
      <c r="M410" s="41">
        <f t="shared" si="339"/>
        <v>0.39997199999999999</v>
      </c>
      <c r="N410" s="41">
        <v>0</v>
      </c>
      <c r="O410" s="41">
        <v>0</v>
      </c>
      <c r="P410" s="41">
        <v>0.39997199999999999</v>
      </c>
      <c r="Q410" s="41">
        <v>0</v>
      </c>
      <c r="R410" s="42">
        <f t="shared" si="329"/>
        <v>17.694828000000001</v>
      </c>
      <c r="S410" s="40">
        <f t="shared" si="330"/>
        <v>-8.0027999999999988E-2</v>
      </c>
      <c r="T410" s="43">
        <f t="shared" si="331"/>
        <v>-0.16672499999999998</v>
      </c>
      <c r="U410" s="40">
        <f t="shared" si="332"/>
        <v>0</v>
      </c>
      <c r="V410" s="43">
        <v>0</v>
      </c>
      <c r="W410" s="40">
        <f t="shared" si="333"/>
        <v>0</v>
      </c>
      <c r="X410" s="43">
        <v>0</v>
      </c>
      <c r="Y410" s="40">
        <f t="shared" si="334"/>
        <v>-2.8000000000028002E-5</v>
      </c>
      <c r="Z410" s="43">
        <f t="shared" si="335"/>
        <v>-7.0000000000070006E-5</v>
      </c>
      <c r="AA410" s="40">
        <f t="shared" si="336"/>
        <v>-7.999999999999996E-2</v>
      </c>
      <c r="AB410" s="43">
        <f t="shared" si="337"/>
        <v>-1</v>
      </c>
      <c r="AC410" s="33" t="s">
        <v>34</v>
      </c>
    </row>
    <row r="411" spans="1:29" ht="47.25" x14ac:dyDescent="0.25">
      <c r="A411" s="26" t="s">
        <v>765</v>
      </c>
      <c r="B411" s="34" t="s">
        <v>242</v>
      </c>
      <c r="C411" s="28" t="s">
        <v>33</v>
      </c>
      <c r="D411" s="66">
        <f>D412</f>
        <v>0</v>
      </c>
      <c r="E411" s="29" t="s">
        <v>34</v>
      </c>
      <c r="F411" s="30">
        <f t="shared" ref="F411" si="340">F412</f>
        <v>0</v>
      </c>
      <c r="G411" s="28">
        <f>G412</f>
        <v>0</v>
      </c>
      <c r="H411" s="31">
        <f t="shared" ref="H411:AA411" si="341">H412</f>
        <v>0</v>
      </c>
      <c r="I411" s="31">
        <f t="shared" si="341"/>
        <v>0</v>
      </c>
      <c r="J411" s="31">
        <f t="shared" si="341"/>
        <v>0</v>
      </c>
      <c r="K411" s="31">
        <f t="shared" si="341"/>
        <v>0</v>
      </c>
      <c r="L411" s="31">
        <f t="shared" si="341"/>
        <v>0</v>
      </c>
      <c r="M411" s="31">
        <f t="shared" si="341"/>
        <v>0</v>
      </c>
      <c r="N411" s="31">
        <f t="shared" si="341"/>
        <v>0</v>
      </c>
      <c r="O411" s="31">
        <f t="shared" si="341"/>
        <v>0</v>
      </c>
      <c r="P411" s="31">
        <f t="shared" si="341"/>
        <v>0</v>
      </c>
      <c r="Q411" s="31">
        <f t="shared" si="341"/>
        <v>0</v>
      </c>
      <c r="R411" s="31">
        <f t="shared" si="341"/>
        <v>0</v>
      </c>
      <c r="S411" s="31">
        <f t="shared" si="341"/>
        <v>0</v>
      </c>
      <c r="T411" s="32">
        <v>0</v>
      </c>
      <c r="U411" s="31">
        <f t="shared" si="341"/>
        <v>0</v>
      </c>
      <c r="V411" s="32">
        <v>0</v>
      </c>
      <c r="W411" s="31">
        <f t="shared" si="341"/>
        <v>0</v>
      </c>
      <c r="X411" s="32">
        <v>0</v>
      </c>
      <c r="Y411" s="31">
        <f t="shared" si="341"/>
        <v>0</v>
      </c>
      <c r="Z411" s="32">
        <v>0</v>
      </c>
      <c r="AA411" s="31">
        <f t="shared" si="341"/>
        <v>0</v>
      </c>
      <c r="AB411" s="32">
        <v>0</v>
      </c>
      <c r="AC411" s="33" t="s">
        <v>34</v>
      </c>
    </row>
    <row r="412" spans="1:29" x14ac:dyDescent="0.25">
      <c r="A412" s="26" t="s">
        <v>766</v>
      </c>
      <c r="B412" s="34" t="s">
        <v>767</v>
      </c>
      <c r="C412" s="28" t="s">
        <v>33</v>
      </c>
      <c r="D412" s="28">
        <f>SUM(D413:D414)</f>
        <v>0</v>
      </c>
      <c r="E412" s="29" t="s">
        <v>34</v>
      </c>
      <c r="F412" s="30">
        <f t="shared" ref="F412" si="342">SUM(F413:F414)</f>
        <v>0</v>
      </c>
      <c r="G412" s="28">
        <f>SUM(G413:G414)</f>
        <v>0</v>
      </c>
      <c r="H412" s="31">
        <f t="shared" ref="H412:AA412" si="343">SUM(H413:H414)</f>
        <v>0</v>
      </c>
      <c r="I412" s="31">
        <f t="shared" si="343"/>
        <v>0</v>
      </c>
      <c r="J412" s="31">
        <f t="shared" si="343"/>
        <v>0</v>
      </c>
      <c r="K412" s="31">
        <f t="shared" si="343"/>
        <v>0</v>
      </c>
      <c r="L412" s="31">
        <f t="shared" si="343"/>
        <v>0</v>
      </c>
      <c r="M412" s="31">
        <f t="shared" si="343"/>
        <v>0</v>
      </c>
      <c r="N412" s="31">
        <f t="shared" si="343"/>
        <v>0</v>
      </c>
      <c r="O412" s="31">
        <f t="shared" si="343"/>
        <v>0</v>
      </c>
      <c r="P412" s="31">
        <f t="shared" si="343"/>
        <v>0</v>
      </c>
      <c r="Q412" s="31">
        <f t="shared" si="343"/>
        <v>0</v>
      </c>
      <c r="R412" s="31">
        <f t="shared" si="343"/>
        <v>0</v>
      </c>
      <c r="S412" s="31">
        <f t="shared" si="343"/>
        <v>0</v>
      </c>
      <c r="T412" s="32">
        <v>0</v>
      </c>
      <c r="U412" s="31">
        <f t="shared" si="343"/>
        <v>0</v>
      </c>
      <c r="V412" s="32">
        <v>0</v>
      </c>
      <c r="W412" s="31">
        <f t="shared" si="343"/>
        <v>0</v>
      </c>
      <c r="X412" s="32">
        <v>0</v>
      </c>
      <c r="Y412" s="31">
        <f t="shared" si="343"/>
        <v>0</v>
      </c>
      <c r="Z412" s="32">
        <v>0</v>
      </c>
      <c r="AA412" s="31">
        <f t="shared" si="343"/>
        <v>0</v>
      </c>
      <c r="AB412" s="32">
        <v>0</v>
      </c>
      <c r="AC412" s="33" t="s">
        <v>34</v>
      </c>
    </row>
    <row r="413" spans="1:29" ht="47.25" x14ac:dyDescent="0.25">
      <c r="A413" s="26" t="s">
        <v>768</v>
      </c>
      <c r="B413" s="34" t="s">
        <v>246</v>
      </c>
      <c r="C413" s="28" t="s">
        <v>33</v>
      </c>
      <c r="D413" s="28">
        <v>0</v>
      </c>
      <c r="E413" s="29" t="s">
        <v>34</v>
      </c>
      <c r="F413" s="30">
        <v>0</v>
      </c>
      <c r="G413" s="28">
        <v>0</v>
      </c>
      <c r="H413" s="31">
        <v>0</v>
      </c>
      <c r="I413" s="31">
        <v>0</v>
      </c>
      <c r="J413" s="31">
        <v>0</v>
      </c>
      <c r="K413" s="31">
        <v>0</v>
      </c>
      <c r="L413" s="31">
        <v>0</v>
      </c>
      <c r="M413" s="31">
        <v>0</v>
      </c>
      <c r="N413" s="31">
        <v>0</v>
      </c>
      <c r="O413" s="31">
        <v>0</v>
      </c>
      <c r="P413" s="31">
        <v>0</v>
      </c>
      <c r="Q413" s="31">
        <v>0</v>
      </c>
      <c r="R413" s="31">
        <v>0</v>
      </c>
      <c r="S413" s="31">
        <v>0</v>
      </c>
      <c r="T413" s="32">
        <v>0</v>
      </c>
      <c r="U413" s="31">
        <v>0</v>
      </c>
      <c r="V413" s="32">
        <v>0</v>
      </c>
      <c r="W413" s="31">
        <v>0</v>
      </c>
      <c r="X413" s="32">
        <v>0</v>
      </c>
      <c r="Y413" s="31">
        <v>0</v>
      </c>
      <c r="Z413" s="32">
        <v>0</v>
      </c>
      <c r="AA413" s="31">
        <v>0</v>
      </c>
      <c r="AB413" s="32">
        <v>0</v>
      </c>
      <c r="AC413" s="33" t="s">
        <v>34</v>
      </c>
    </row>
    <row r="414" spans="1:29" ht="47.25" x14ac:dyDescent="0.25">
      <c r="A414" s="26" t="s">
        <v>769</v>
      </c>
      <c r="B414" s="34" t="s">
        <v>248</v>
      </c>
      <c r="C414" s="28" t="s">
        <v>33</v>
      </c>
      <c r="D414" s="28">
        <f>SUM(D415:D415)</f>
        <v>0</v>
      </c>
      <c r="E414" s="29" t="s">
        <v>34</v>
      </c>
      <c r="F414" s="30">
        <f t="shared" ref="F414" si="344">SUM(F415:F415)</f>
        <v>0</v>
      </c>
      <c r="G414" s="28">
        <f>SUM(G415:G415)</f>
        <v>0</v>
      </c>
      <c r="H414" s="31">
        <v>0</v>
      </c>
      <c r="I414" s="31">
        <v>0</v>
      </c>
      <c r="J414" s="31">
        <v>0</v>
      </c>
      <c r="K414" s="31">
        <v>0</v>
      </c>
      <c r="L414" s="31">
        <v>0</v>
      </c>
      <c r="M414" s="31">
        <v>0</v>
      </c>
      <c r="N414" s="31">
        <v>0</v>
      </c>
      <c r="O414" s="31">
        <v>0</v>
      </c>
      <c r="P414" s="31">
        <v>0</v>
      </c>
      <c r="Q414" s="31">
        <v>0</v>
      </c>
      <c r="R414" s="31">
        <v>0</v>
      </c>
      <c r="S414" s="31">
        <v>0</v>
      </c>
      <c r="T414" s="32">
        <v>0</v>
      </c>
      <c r="U414" s="31">
        <v>0</v>
      </c>
      <c r="V414" s="32">
        <v>0</v>
      </c>
      <c r="W414" s="31">
        <v>0</v>
      </c>
      <c r="X414" s="32">
        <v>0</v>
      </c>
      <c r="Y414" s="31">
        <v>0</v>
      </c>
      <c r="Z414" s="32">
        <v>0</v>
      </c>
      <c r="AA414" s="31">
        <v>0</v>
      </c>
      <c r="AB414" s="32">
        <v>0</v>
      </c>
      <c r="AC414" s="33" t="s">
        <v>34</v>
      </c>
    </row>
    <row r="415" spans="1:29" x14ac:dyDescent="0.25">
      <c r="A415" s="26" t="s">
        <v>770</v>
      </c>
      <c r="B415" s="34" t="s">
        <v>252</v>
      </c>
      <c r="C415" s="28" t="s">
        <v>33</v>
      </c>
      <c r="D415" s="28">
        <v>0</v>
      </c>
      <c r="E415" s="29" t="s">
        <v>34</v>
      </c>
      <c r="F415" s="30">
        <v>0</v>
      </c>
      <c r="G415" s="28">
        <v>0</v>
      </c>
      <c r="H415" s="31">
        <v>0</v>
      </c>
      <c r="I415" s="31">
        <v>0</v>
      </c>
      <c r="J415" s="31">
        <v>0</v>
      </c>
      <c r="K415" s="31">
        <v>0</v>
      </c>
      <c r="L415" s="31">
        <v>0</v>
      </c>
      <c r="M415" s="31">
        <v>0</v>
      </c>
      <c r="N415" s="31">
        <v>0</v>
      </c>
      <c r="O415" s="31">
        <v>0</v>
      </c>
      <c r="P415" s="31">
        <v>0</v>
      </c>
      <c r="Q415" s="31">
        <v>0</v>
      </c>
      <c r="R415" s="31">
        <v>0</v>
      </c>
      <c r="S415" s="31">
        <v>0</v>
      </c>
      <c r="T415" s="32">
        <v>0</v>
      </c>
      <c r="U415" s="31">
        <v>0</v>
      </c>
      <c r="V415" s="32">
        <v>0</v>
      </c>
      <c r="W415" s="31">
        <v>0</v>
      </c>
      <c r="X415" s="32">
        <v>0</v>
      </c>
      <c r="Y415" s="31">
        <v>0</v>
      </c>
      <c r="Z415" s="32">
        <v>0</v>
      </c>
      <c r="AA415" s="31">
        <v>0</v>
      </c>
      <c r="AB415" s="32">
        <v>0</v>
      </c>
      <c r="AC415" s="33" t="s">
        <v>34</v>
      </c>
    </row>
    <row r="416" spans="1:29" ht="47.25" x14ac:dyDescent="0.25">
      <c r="A416" s="26" t="s">
        <v>771</v>
      </c>
      <c r="B416" s="34" t="s">
        <v>246</v>
      </c>
      <c r="C416" s="28" t="s">
        <v>33</v>
      </c>
      <c r="D416" s="28">
        <v>0</v>
      </c>
      <c r="E416" s="29" t="s">
        <v>34</v>
      </c>
      <c r="F416" s="30">
        <v>0</v>
      </c>
      <c r="G416" s="28">
        <v>0</v>
      </c>
      <c r="H416" s="31">
        <v>0</v>
      </c>
      <c r="I416" s="31">
        <v>0</v>
      </c>
      <c r="J416" s="31">
        <v>0</v>
      </c>
      <c r="K416" s="31">
        <v>0</v>
      </c>
      <c r="L416" s="31">
        <v>0</v>
      </c>
      <c r="M416" s="31">
        <v>0</v>
      </c>
      <c r="N416" s="31">
        <v>0</v>
      </c>
      <c r="O416" s="31">
        <v>0</v>
      </c>
      <c r="P416" s="31">
        <v>0</v>
      </c>
      <c r="Q416" s="31">
        <v>0</v>
      </c>
      <c r="R416" s="31">
        <v>0</v>
      </c>
      <c r="S416" s="31">
        <v>0</v>
      </c>
      <c r="T416" s="32">
        <v>0</v>
      </c>
      <c r="U416" s="31">
        <v>0</v>
      </c>
      <c r="V416" s="32">
        <v>0</v>
      </c>
      <c r="W416" s="31">
        <v>0</v>
      </c>
      <c r="X416" s="32">
        <v>0</v>
      </c>
      <c r="Y416" s="31">
        <v>0</v>
      </c>
      <c r="Z416" s="32">
        <v>0</v>
      </c>
      <c r="AA416" s="31">
        <v>0</v>
      </c>
      <c r="AB416" s="32">
        <v>0</v>
      </c>
      <c r="AC416" s="33" t="s">
        <v>34</v>
      </c>
    </row>
    <row r="417" spans="1:29" ht="47.25" x14ac:dyDescent="0.25">
      <c r="A417" s="26" t="s">
        <v>772</v>
      </c>
      <c r="B417" s="34" t="s">
        <v>248</v>
      </c>
      <c r="C417" s="28" t="s">
        <v>33</v>
      </c>
      <c r="D417" s="28">
        <v>0</v>
      </c>
      <c r="E417" s="29" t="s">
        <v>34</v>
      </c>
      <c r="F417" s="30">
        <v>0</v>
      </c>
      <c r="G417" s="28">
        <v>0</v>
      </c>
      <c r="H417" s="31">
        <v>0</v>
      </c>
      <c r="I417" s="31">
        <v>0</v>
      </c>
      <c r="J417" s="31">
        <v>0</v>
      </c>
      <c r="K417" s="31">
        <v>0</v>
      </c>
      <c r="L417" s="31">
        <v>0</v>
      </c>
      <c r="M417" s="31">
        <v>0</v>
      </c>
      <c r="N417" s="31">
        <v>0</v>
      </c>
      <c r="O417" s="31">
        <v>0</v>
      </c>
      <c r="P417" s="31">
        <v>0</v>
      </c>
      <c r="Q417" s="31">
        <v>0</v>
      </c>
      <c r="R417" s="31">
        <v>0</v>
      </c>
      <c r="S417" s="31">
        <v>0</v>
      </c>
      <c r="T417" s="32">
        <v>0</v>
      </c>
      <c r="U417" s="31">
        <v>0</v>
      </c>
      <c r="V417" s="32">
        <v>0</v>
      </c>
      <c r="W417" s="31">
        <v>0</v>
      </c>
      <c r="X417" s="32">
        <v>0</v>
      </c>
      <c r="Y417" s="31">
        <v>0</v>
      </c>
      <c r="Z417" s="32">
        <v>0</v>
      </c>
      <c r="AA417" s="31">
        <v>0</v>
      </c>
      <c r="AB417" s="32">
        <v>0</v>
      </c>
      <c r="AC417" s="33" t="s">
        <v>34</v>
      </c>
    </row>
    <row r="418" spans="1:29" x14ac:dyDescent="0.25">
      <c r="A418" s="26" t="s">
        <v>773</v>
      </c>
      <c r="B418" s="27" t="s">
        <v>256</v>
      </c>
      <c r="C418" s="28" t="s">
        <v>33</v>
      </c>
      <c r="D418" s="28">
        <f>SUM(D420:D422,D419)</f>
        <v>2432.7583046509999</v>
      </c>
      <c r="E418" s="29" t="s">
        <v>34</v>
      </c>
      <c r="F418" s="30">
        <f t="shared" ref="F418" si="345">SUM(F420:F422,F419)</f>
        <v>1702.3773655799998</v>
      </c>
      <c r="G418" s="28">
        <f>SUM(G420:G422,G419)</f>
        <v>730.38093907100006</v>
      </c>
      <c r="H418" s="31">
        <f t="shared" ref="H418:AA418" si="346">H419+H420+H421+H422</f>
        <v>97.260566342000004</v>
      </c>
      <c r="I418" s="31">
        <f t="shared" si="346"/>
        <v>0</v>
      </c>
      <c r="J418" s="31">
        <f t="shared" si="346"/>
        <v>0</v>
      </c>
      <c r="K418" s="31">
        <f t="shared" si="346"/>
        <v>82.781235974943513</v>
      </c>
      <c r="L418" s="31">
        <f t="shared" si="346"/>
        <v>14.479330367056491</v>
      </c>
      <c r="M418" s="31">
        <f t="shared" si="346"/>
        <v>60.455715129999994</v>
      </c>
      <c r="N418" s="31">
        <f t="shared" si="346"/>
        <v>0</v>
      </c>
      <c r="O418" s="31">
        <f t="shared" si="346"/>
        <v>0</v>
      </c>
      <c r="P418" s="31">
        <f t="shared" si="346"/>
        <v>51.636281920000002</v>
      </c>
      <c r="Q418" s="31">
        <f t="shared" si="346"/>
        <v>8.8194332099999997</v>
      </c>
      <c r="R418" s="31">
        <f t="shared" si="346"/>
        <v>669.92522394100001</v>
      </c>
      <c r="S418" s="31">
        <f t="shared" si="346"/>
        <v>-36.804851212000003</v>
      </c>
      <c r="T418" s="32">
        <f t="shared" si="331"/>
        <v>-0.37841493830687856</v>
      </c>
      <c r="U418" s="31">
        <f t="shared" si="346"/>
        <v>0</v>
      </c>
      <c r="V418" s="32">
        <v>0</v>
      </c>
      <c r="W418" s="31">
        <f t="shared" si="346"/>
        <v>0</v>
      </c>
      <c r="X418" s="32">
        <v>0</v>
      </c>
      <c r="Y418" s="31">
        <f t="shared" si="346"/>
        <v>-31.144954054943508</v>
      </c>
      <c r="Z418" s="32">
        <f t="shared" si="335"/>
        <v>-0.37623204930608384</v>
      </c>
      <c r="AA418" s="31">
        <f t="shared" si="346"/>
        <v>-5.6598971570564922</v>
      </c>
      <c r="AB418" s="32">
        <f t="shared" si="337"/>
        <v>-0.39089495256865908</v>
      </c>
      <c r="AC418" s="33" t="s">
        <v>34</v>
      </c>
    </row>
    <row r="419" spans="1:29" ht="31.5" x14ac:dyDescent="0.25">
      <c r="A419" s="26" t="s">
        <v>774</v>
      </c>
      <c r="B419" s="27" t="s">
        <v>258</v>
      </c>
      <c r="C419" s="28" t="s">
        <v>33</v>
      </c>
      <c r="D419" s="28">
        <v>0</v>
      </c>
      <c r="E419" s="29" t="s">
        <v>34</v>
      </c>
      <c r="F419" s="30">
        <v>0</v>
      </c>
      <c r="G419" s="28">
        <v>0</v>
      </c>
      <c r="H419" s="31">
        <v>0</v>
      </c>
      <c r="I419" s="31">
        <v>0</v>
      </c>
      <c r="J419" s="31">
        <v>0</v>
      </c>
      <c r="K419" s="31">
        <v>0</v>
      </c>
      <c r="L419" s="31">
        <v>0</v>
      </c>
      <c r="M419" s="31">
        <v>0</v>
      </c>
      <c r="N419" s="31">
        <v>0</v>
      </c>
      <c r="O419" s="31">
        <v>0</v>
      </c>
      <c r="P419" s="31">
        <v>0</v>
      </c>
      <c r="Q419" s="31">
        <v>0</v>
      </c>
      <c r="R419" s="31">
        <v>0</v>
      </c>
      <c r="S419" s="31">
        <v>0</v>
      </c>
      <c r="T419" s="32">
        <v>0</v>
      </c>
      <c r="U419" s="31">
        <v>0</v>
      </c>
      <c r="V419" s="32">
        <v>0</v>
      </c>
      <c r="W419" s="31">
        <v>0</v>
      </c>
      <c r="X419" s="32">
        <v>0</v>
      </c>
      <c r="Y419" s="31">
        <v>0</v>
      </c>
      <c r="Z419" s="32">
        <v>0</v>
      </c>
      <c r="AA419" s="31">
        <v>0</v>
      </c>
      <c r="AB419" s="32">
        <v>0</v>
      </c>
      <c r="AC419" s="33" t="s">
        <v>34</v>
      </c>
    </row>
    <row r="420" spans="1:29" ht="31.5" x14ac:dyDescent="0.25">
      <c r="A420" s="26" t="s">
        <v>775</v>
      </c>
      <c r="B420" s="27" t="s">
        <v>260</v>
      </c>
      <c r="C420" s="28" t="s">
        <v>33</v>
      </c>
      <c r="D420" s="28">
        <v>0</v>
      </c>
      <c r="E420" s="29" t="s">
        <v>34</v>
      </c>
      <c r="F420" s="30">
        <v>0</v>
      </c>
      <c r="G420" s="28">
        <v>0</v>
      </c>
      <c r="H420" s="31">
        <v>0</v>
      </c>
      <c r="I420" s="31">
        <v>0</v>
      </c>
      <c r="J420" s="31">
        <v>0</v>
      </c>
      <c r="K420" s="31">
        <v>0</v>
      </c>
      <c r="L420" s="31">
        <v>0</v>
      </c>
      <c r="M420" s="31">
        <v>0</v>
      </c>
      <c r="N420" s="31">
        <v>0</v>
      </c>
      <c r="O420" s="31">
        <v>0</v>
      </c>
      <c r="P420" s="31">
        <v>0</v>
      </c>
      <c r="Q420" s="31">
        <v>0</v>
      </c>
      <c r="R420" s="31">
        <v>0</v>
      </c>
      <c r="S420" s="31">
        <v>0</v>
      </c>
      <c r="T420" s="32">
        <v>0</v>
      </c>
      <c r="U420" s="31">
        <v>0</v>
      </c>
      <c r="V420" s="32">
        <v>0</v>
      </c>
      <c r="W420" s="31">
        <v>0</v>
      </c>
      <c r="X420" s="32">
        <v>0</v>
      </c>
      <c r="Y420" s="31">
        <v>0</v>
      </c>
      <c r="Z420" s="32">
        <v>0</v>
      </c>
      <c r="AA420" s="31">
        <v>0</v>
      </c>
      <c r="AB420" s="32">
        <v>0</v>
      </c>
      <c r="AC420" s="33" t="s">
        <v>34</v>
      </c>
    </row>
    <row r="421" spans="1:29" ht="31.5" x14ac:dyDescent="0.25">
      <c r="A421" s="26" t="s">
        <v>776</v>
      </c>
      <c r="B421" s="27" t="s">
        <v>264</v>
      </c>
      <c r="C421" s="28" t="s">
        <v>33</v>
      </c>
      <c r="D421" s="28">
        <v>0</v>
      </c>
      <c r="E421" s="29" t="s">
        <v>34</v>
      </c>
      <c r="F421" s="30">
        <v>0</v>
      </c>
      <c r="G421" s="28">
        <v>0</v>
      </c>
      <c r="H421" s="31">
        <v>0</v>
      </c>
      <c r="I421" s="31">
        <v>0</v>
      </c>
      <c r="J421" s="31">
        <v>0</v>
      </c>
      <c r="K421" s="31">
        <v>0</v>
      </c>
      <c r="L421" s="31">
        <v>0</v>
      </c>
      <c r="M421" s="31">
        <v>0</v>
      </c>
      <c r="N421" s="31">
        <v>0</v>
      </c>
      <c r="O421" s="31">
        <v>0</v>
      </c>
      <c r="P421" s="31">
        <v>0</v>
      </c>
      <c r="Q421" s="31">
        <v>0</v>
      </c>
      <c r="R421" s="31">
        <v>0</v>
      </c>
      <c r="S421" s="31">
        <v>0</v>
      </c>
      <c r="T421" s="32">
        <v>0</v>
      </c>
      <c r="U421" s="31">
        <v>0</v>
      </c>
      <c r="V421" s="32">
        <v>0</v>
      </c>
      <c r="W421" s="31">
        <v>0</v>
      </c>
      <c r="X421" s="32">
        <v>0</v>
      </c>
      <c r="Y421" s="31">
        <v>0</v>
      </c>
      <c r="Z421" s="32">
        <v>0</v>
      </c>
      <c r="AA421" s="31">
        <v>0</v>
      </c>
      <c r="AB421" s="32">
        <v>0</v>
      </c>
      <c r="AC421" s="33" t="s">
        <v>34</v>
      </c>
    </row>
    <row r="422" spans="1:29" x14ac:dyDescent="0.25">
      <c r="A422" s="26" t="s">
        <v>777</v>
      </c>
      <c r="B422" s="27" t="s">
        <v>270</v>
      </c>
      <c r="C422" s="28" t="s">
        <v>33</v>
      </c>
      <c r="D422" s="28">
        <f>SUM(D423:D424)</f>
        <v>2432.7583046509999</v>
      </c>
      <c r="E422" s="29" t="s">
        <v>34</v>
      </c>
      <c r="F422" s="30">
        <f t="shared" ref="F422" si="347">SUM(F423:F424)</f>
        <v>1702.3773655799998</v>
      </c>
      <c r="G422" s="28">
        <f>SUM(G423:G424)</f>
        <v>730.38093907100006</v>
      </c>
      <c r="H422" s="31">
        <f t="shared" ref="H422:AA422" si="348">SUM(H423:H424)</f>
        <v>97.260566342000004</v>
      </c>
      <c r="I422" s="31">
        <f t="shared" si="348"/>
        <v>0</v>
      </c>
      <c r="J422" s="31">
        <f t="shared" si="348"/>
        <v>0</v>
      </c>
      <c r="K422" s="31">
        <f t="shared" si="348"/>
        <v>82.781235974943513</v>
      </c>
      <c r="L422" s="31">
        <f t="shared" si="348"/>
        <v>14.479330367056491</v>
      </c>
      <c r="M422" s="31">
        <f>SUM(M423:M424)</f>
        <v>60.455715129999994</v>
      </c>
      <c r="N422" s="31">
        <f t="shared" si="348"/>
        <v>0</v>
      </c>
      <c r="O422" s="31">
        <f t="shared" si="348"/>
        <v>0</v>
      </c>
      <c r="P422" s="31">
        <f t="shared" si="348"/>
        <v>51.636281920000002</v>
      </c>
      <c r="Q422" s="31">
        <f t="shared" si="348"/>
        <v>8.8194332099999997</v>
      </c>
      <c r="R422" s="31">
        <f t="shared" si="348"/>
        <v>669.92522394100001</v>
      </c>
      <c r="S422" s="31">
        <f t="shared" si="348"/>
        <v>-36.804851212000003</v>
      </c>
      <c r="T422" s="32">
        <f t="shared" si="331"/>
        <v>-0.37841493830687856</v>
      </c>
      <c r="U422" s="31">
        <f t="shared" si="348"/>
        <v>0</v>
      </c>
      <c r="V422" s="32">
        <v>0</v>
      </c>
      <c r="W422" s="31">
        <f t="shared" si="348"/>
        <v>0</v>
      </c>
      <c r="X422" s="32">
        <v>0</v>
      </c>
      <c r="Y422" s="31">
        <f t="shared" si="348"/>
        <v>-31.144954054943508</v>
      </c>
      <c r="Z422" s="32">
        <f t="shared" si="335"/>
        <v>-0.37623204930608384</v>
      </c>
      <c r="AA422" s="31">
        <f t="shared" si="348"/>
        <v>-5.6598971570564922</v>
      </c>
      <c r="AB422" s="32">
        <f t="shared" si="337"/>
        <v>-0.39089495256865908</v>
      </c>
      <c r="AC422" s="33" t="s">
        <v>34</v>
      </c>
    </row>
    <row r="423" spans="1:29" ht="63" x14ac:dyDescent="0.25">
      <c r="A423" s="35" t="s">
        <v>777</v>
      </c>
      <c r="B423" s="36" t="s">
        <v>778</v>
      </c>
      <c r="C423" s="50" t="s">
        <v>779</v>
      </c>
      <c r="D423" s="40">
        <v>1901.1876326429999</v>
      </c>
      <c r="E423" s="37" t="s">
        <v>34</v>
      </c>
      <c r="F423" s="39">
        <v>1390.5540885399998</v>
      </c>
      <c r="G423" s="40">
        <f>D423-F423</f>
        <v>510.63354410300008</v>
      </c>
      <c r="H423" s="41">
        <v>61.890878019999995</v>
      </c>
      <c r="I423" s="41">
        <v>0</v>
      </c>
      <c r="J423" s="41">
        <v>0</v>
      </c>
      <c r="K423" s="41">
        <v>52.667868055</v>
      </c>
      <c r="L423" s="41">
        <v>9.2230099649999957</v>
      </c>
      <c r="M423" s="41">
        <v>39.867247239999998</v>
      </c>
      <c r="N423" s="76">
        <v>0</v>
      </c>
      <c r="O423" s="76">
        <v>0</v>
      </c>
      <c r="P423" s="41">
        <f>M423-Q423</f>
        <v>34.068652239999999</v>
      </c>
      <c r="Q423" s="76">
        <v>5.7985950000000015</v>
      </c>
      <c r="R423" s="42">
        <f t="shared" ref="R423:R424" si="349">G423-M423</f>
        <v>470.76629686300009</v>
      </c>
      <c r="S423" s="40">
        <f t="shared" ref="S423:S424" si="350">M423-H423</f>
        <v>-22.023630779999998</v>
      </c>
      <c r="T423" s="43">
        <f t="shared" si="331"/>
        <v>-0.3558461518817535</v>
      </c>
      <c r="U423" s="40">
        <f t="shared" ref="U423:U424" si="351">N423-I423</f>
        <v>0</v>
      </c>
      <c r="V423" s="43">
        <v>0</v>
      </c>
      <c r="W423" s="40">
        <f t="shared" ref="W423:W424" si="352">O423-J423</f>
        <v>0</v>
      </c>
      <c r="X423" s="43">
        <v>0</v>
      </c>
      <c r="Y423" s="40">
        <f t="shared" ref="Y423:Y424" si="353">P423-K423</f>
        <v>-18.599215815000001</v>
      </c>
      <c r="Z423" s="43">
        <f t="shared" si="335"/>
        <v>-0.353141611799764</v>
      </c>
      <c r="AA423" s="40">
        <f t="shared" ref="AA423:AA424" si="354">Q423-L423</f>
        <v>-3.4244149649999942</v>
      </c>
      <c r="AB423" s="43">
        <f t="shared" si="337"/>
        <v>-0.37129038979629853</v>
      </c>
      <c r="AC423" s="33" t="s">
        <v>34</v>
      </c>
    </row>
    <row r="424" spans="1:29" ht="31.5" x14ac:dyDescent="0.25">
      <c r="A424" s="35" t="s">
        <v>777</v>
      </c>
      <c r="B424" s="36" t="s">
        <v>780</v>
      </c>
      <c r="C424" s="50" t="s">
        <v>781</v>
      </c>
      <c r="D424" s="40">
        <v>531.57067200799997</v>
      </c>
      <c r="E424" s="37" t="s">
        <v>34</v>
      </c>
      <c r="F424" s="39">
        <v>311.82327703999999</v>
      </c>
      <c r="G424" s="40">
        <f>D424-F424</f>
        <v>219.74739496799998</v>
      </c>
      <c r="H424" s="41">
        <v>35.369688322000002</v>
      </c>
      <c r="I424" s="41">
        <v>0</v>
      </c>
      <c r="J424" s="41">
        <v>0</v>
      </c>
      <c r="K424" s="41">
        <v>30.113367919943506</v>
      </c>
      <c r="L424" s="41">
        <v>5.2563204020564953</v>
      </c>
      <c r="M424" s="41">
        <f>N424+O424+P424+Q424</f>
        <v>20.588467889999997</v>
      </c>
      <c r="N424" s="76">
        <v>0</v>
      </c>
      <c r="O424" s="76">
        <v>0</v>
      </c>
      <c r="P424" s="76">
        <v>17.56762968</v>
      </c>
      <c r="Q424" s="76">
        <v>3.0208382099999973</v>
      </c>
      <c r="R424" s="42">
        <f t="shared" si="349"/>
        <v>199.15892707799998</v>
      </c>
      <c r="S424" s="40">
        <f t="shared" si="350"/>
        <v>-14.781220432000005</v>
      </c>
      <c r="T424" s="43">
        <f t="shared" si="331"/>
        <v>-0.4179064372135296</v>
      </c>
      <c r="U424" s="40">
        <f t="shared" si="351"/>
        <v>0</v>
      </c>
      <c r="V424" s="43">
        <v>0</v>
      </c>
      <c r="W424" s="40">
        <f t="shared" si="352"/>
        <v>0</v>
      </c>
      <c r="X424" s="43">
        <v>0</v>
      </c>
      <c r="Y424" s="40">
        <f t="shared" si="353"/>
        <v>-12.545738239943507</v>
      </c>
      <c r="Z424" s="43">
        <f t="shared" si="335"/>
        <v>-0.41661690825471254</v>
      </c>
      <c r="AA424" s="40">
        <f t="shared" si="354"/>
        <v>-2.235482192056498</v>
      </c>
      <c r="AB424" s="43">
        <f t="shared" si="337"/>
        <v>-0.42529412613087336</v>
      </c>
      <c r="AC424" s="33" t="s">
        <v>34</v>
      </c>
    </row>
    <row r="425" spans="1:29" ht="47.25" x14ac:dyDescent="0.25">
      <c r="A425" s="28" t="s">
        <v>782</v>
      </c>
      <c r="B425" s="34" t="s">
        <v>286</v>
      </c>
      <c r="C425" s="28" t="s">
        <v>33</v>
      </c>
      <c r="D425" s="28">
        <v>0</v>
      </c>
      <c r="E425" s="29" t="s">
        <v>34</v>
      </c>
      <c r="F425" s="30">
        <v>0</v>
      </c>
      <c r="G425" s="28">
        <v>0</v>
      </c>
      <c r="H425" s="31">
        <v>0</v>
      </c>
      <c r="I425" s="31">
        <v>0</v>
      </c>
      <c r="J425" s="31">
        <v>0</v>
      </c>
      <c r="K425" s="31">
        <v>0</v>
      </c>
      <c r="L425" s="31">
        <v>0</v>
      </c>
      <c r="M425" s="31">
        <v>0</v>
      </c>
      <c r="N425" s="31">
        <v>0</v>
      </c>
      <c r="O425" s="31">
        <v>0</v>
      </c>
      <c r="P425" s="31">
        <v>0</v>
      </c>
      <c r="Q425" s="31">
        <v>0</v>
      </c>
      <c r="R425" s="31">
        <v>0</v>
      </c>
      <c r="S425" s="31">
        <v>0</v>
      </c>
      <c r="T425" s="32">
        <v>0</v>
      </c>
      <c r="U425" s="31">
        <v>0</v>
      </c>
      <c r="V425" s="32">
        <v>0</v>
      </c>
      <c r="W425" s="31">
        <v>0</v>
      </c>
      <c r="X425" s="32">
        <v>0</v>
      </c>
      <c r="Y425" s="31">
        <v>0</v>
      </c>
      <c r="Z425" s="32">
        <v>0</v>
      </c>
      <c r="AA425" s="31">
        <v>0</v>
      </c>
      <c r="AB425" s="32">
        <v>0</v>
      </c>
      <c r="AC425" s="33" t="s">
        <v>34</v>
      </c>
    </row>
    <row r="426" spans="1:29" ht="31.5" x14ac:dyDescent="0.25">
      <c r="A426" s="26" t="s">
        <v>783</v>
      </c>
      <c r="B426" s="34" t="s">
        <v>288</v>
      </c>
      <c r="C426" s="28" t="s">
        <v>33</v>
      </c>
      <c r="D426" s="28">
        <f>SUM(D427:D502)</f>
        <v>836.06147684599989</v>
      </c>
      <c r="E426" s="29" t="s">
        <v>34</v>
      </c>
      <c r="F426" s="30">
        <f t="shared" ref="F426" si="355">SUM(F427:F502)</f>
        <v>45.990931549999999</v>
      </c>
      <c r="G426" s="28">
        <f>SUM(G427:G502)</f>
        <v>790.07054529599986</v>
      </c>
      <c r="H426" s="31">
        <f>SUM(H427:H433,H435:H502)</f>
        <v>597.25075878000007</v>
      </c>
      <c r="I426" s="31">
        <f>SUM(I427:I433,I435:I502)</f>
        <v>0</v>
      </c>
      <c r="J426" s="31">
        <f>SUM(J427:J433,J435:J502)</f>
        <v>0</v>
      </c>
      <c r="K426" s="31">
        <f>SUM(K427:K433,K435:K502)</f>
        <v>178.44101778999996</v>
      </c>
      <c r="L426" s="31">
        <f>SUM(L427:L433,L435:L502)</f>
        <v>418.80974098999997</v>
      </c>
      <c r="M426" s="31">
        <f t="shared" ref="M426:AA426" si="356">SUM(M427:M502)</f>
        <v>373.94699177000007</v>
      </c>
      <c r="N426" s="31">
        <f t="shared" si="356"/>
        <v>0</v>
      </c>
      <c r="O426" s="31">
        <f t="shared" si="356"/>
        <v>0</v>
      </c>
      <c r="P426" s="31">
        <f t="shared" si="356"/>
        <v>146.70410370999997</v>
      </c>
      <c r="Q426" s="31">
        <f t="shared" si="356"/>
        <v>227.2428880600001</v>
      </c>
      <c r="R426" s="31">
        <f t="shared" si="356"/>
        <v>416.19286552599976</v>
      </c>
      <c r="S426" s="31">
        <f t="shared" si="356"/>
        <v>-223.37307900999994</v>
      </c>
      <c r="T426" s="32">
        <f t="shared" si="331"/>
        <v>-0.37400216864735769</v>
      </c>
      <c r="U426" s="31">
        <f t="shared" si="356"/>
        <v>0</v>
      </c>
      <c r="V426" s="32">
        <v>0</v>
      </c>
      <c r="W426" s="31">
        <f t="shared" si="356"/>
        <v>0</v>
      </c>
      <c r="X426" s="32">
        <v>0</v>
      </c>
      <c r="Y426" s="31">
        <f t="shared" si="356"/>
        <v>-31.794674079999989</v>
      </c>
      <c r="Z426" s="32">
        <f t="shared" si="335"/>
        <v>-0.17818029998807708</v>
      </c>
      <c r="AA426" s="31">
        <f t="shared" si="356"/>
        <v>-191.57840492999998</v>
      </c>
      <c r="AB426" s="32">
        <f t="shared" si="337"/>
        <v>-0.45743540844379343</v>
      </c>
      <c r="AC426" s="33" t="s">
        <v>34</v>
      </c>
    </row>
    <row r="427" spans="1:29" ht="47.25" x14ac:dyDescent="0.25">
      <c r="A427" s="35" t="s">
        <v>783</v>
      </c>
      <c r="B427" s="36" t="s">
        <v>784</v>
      </c>
      <c r="C427" s="40" t="s">
        <v>785</v>
      </c>
      <c r="D427" s="40">
        <v>118.555365708</v>
      </c>
      <c r="E427" s="37" t="s">
        <v>34</v>
      </c>
      <c r="F427" s="39">
        <v>0</v>
      </c>
      <c r="G427" s="40">
        <f>D427-F427</f>
        <v>118.555365708</v>
      </c>
      <c r="H427" s="41">
        <v>84.6063379</v>
      </c>
      <c r="I427" s="41">
        <v>0</v>
      </c>
      <c r="J427" s="41">
        <v>0</v>
      </c>
      <c r="K427" s="41">
        <v>0</v>
      </c>
      <c r="L427" s="41">
        <v>84.6063379</v>
      </c>
      <c r="M427" s="41">
        <v>58.21680825</v>
      </c>
      <c r="N427" s="76">
        <v>0</v>
      </c>
      <c r="O427" s="76">
        <v>0</v>
      </c>
      <c r="P427" s="41">
        <f>M427-Q427</f>
        <v>0</v>
      </c>
      <c r="Q427" s="76">
        <v>58.21680825</v>
      </c>
      <c r="R427" s="42">
        <f t="shared" ref="R427:R490" si="357">G427-M427</f>
        <v>60.338557457999997</v>
      </c>
      <c r="S427" s="40">
        <f t="shared" ref="S427:S490" si="358">M427-H427</f>
        <v>-26.38952965</v>
      </c>
      <c r="T427" s="43">
        <f t="shared" si="331"/>
        <v>-0.31190960754253377</v>
      </c>
      <c r="U427" s="40">
        <f t="shared" ref="U427:U490" si="359">N427-I427</f>
        <v>0</v>
      </c>
      <c r="V427" s="43">
        <v>0</v>
      </c>
      <c r="W427" s="40">
        <f t="shared" ref="W427:W490" si="360">O427-J427</f>
        <v>0</v>
      </c>
      <c r="X427" s="43">
        <v>0</v>
      </c>
      <c r="Y427" s="40">
        <f t="shared" ref="Y427:Y490" si="361">P427-K427</f>
        <v>0</v>
      </c>
      <c r="Z427" s="43">
        <v>0</v>
      </c>
      <c r="AA427" s="40">
        <f t="shared" ref="AA427:AA490" si="362">Q427-L427</f>
        <v>-26.38952965</v>
      </c>
      <c r="AB427" s="43">
        <f t="shared" si="337"/>
        <v>-0.31190960754253377</v>
      </c>
      <c r="AC427" s="33" t="s">
        <v>34</v>
      </c>
    </row>
    <row r="428" spans="1:29" ht="47.25" x14ac:dyDescent="0.25">
      <c r="A428" s="35" t="s">
        <v>783</v>
      </c>
      <c r="B428" s="36" t="s">
        <v>786</v>
      </c>
      <c r="C428" s="83" t="s">
        <v>787</v>
      </c>
      <c r="D428" s="40">
        <v>337.998861288</v>
      </c>
      <c r="E428" s="37" t="s">
        <v>34</v>
      </c>
      <c r="F428" s="39">
        <v>0</v>
      </c>
      <c r="G428" s="40">
        <f t="shared" ref="G428:G491" si="363">D428-F428</f>
        <v>337.998861288</v>
      </c>
      <c r="H428" s="41">
        <v>298.88210257999998</v>
      </c>
      <c r="I428" s="41">
        <v>0</v>
      </c>
      <c r="J428" s="41">
        <v>0</v>
      </c>
      <c r="K428" s="41">
        <v>0</v>
      </c>
      <c r="L428" s="41">
        <v>298.88210257999998</v>
      </c>
      <c r="M428" s="41">
        <v>122.48416208</v>
      </c>
      <c r="N428" s="76">
        <v>0</v>
      </c>
      <c r="O428" s="76">
        <v>0</v>
      </c>
      <c r="P428" s="41">
        <f>M428-Q428</f>
        <v>0</v>
      </c>
      <c r="Q428" s="76">
        <v>122.48416208</v>
      </c>
      <c r="R428" s="42">
        <f t="shared" si="357"/>
        <v>215.514699208</v>
      </c>
      <c r="S428" s="40">
        <f t="shared" si="358"/>
        <v>-176.39794049999998</v>
      </c>
      <c r="T428" s="43">
        <f t="shared" si="331"/>
        <v>-0.59019238347597147</v>
      </c>
      <c r="U428" s="40">
        <f t="shared" si="359"/>
        <v>0</v>
      </c>
      <c r="V428" s="43">
        <v>0</v>
      </c>
      <c r="W428" s="40">
        <f t="shared" si="360"/>
        <v>0</v>
      </c>
      <c r="X428" s="43">
        <v>0</v>
      </c>
      <c r="Y428" s="40">
        <f t="shared" si="361"/>
        <v>0</v>
      </c>
      <c r="Z428" s="43">
        <v>0</v>
      </c>
      <c r="AA428" s="40">
        <f t="shared" si="362"/>
        <v>-176.39794049999998</v>
      </c>
      <c r="AB428" s="43">
        <f t="shared" si="337"/>
        <v>-0.59019238347597147</v>
      </c>
      <c r="AC428" s="33" t="s">
        <v>34</v>
      </c>
    </row>
    <row r="429" spans="1:29" ht="31.5" x14ac:dyDescent="0.25">
      <c r="A429" s="35" t="s">
        <v>783</v>
      </c>
      <c r="B429" s="36" t="s">
        <v>788</v>
      </c>
      <c r="C429" s="50" t="s">
        <v>789</v>
      </c>
      <c r="D429" s="40">
        <v>45.8923068</v>
      </c>
      <c r="E429" s="37" t="s">
        <v>34</v>
      </c>
      <c r="F429" s="39">
        <v>0</v>
      </c>
      <c r="G429" s="40">
        <f t="shared" si="363"/>
        <v>45.8923068</v>
      </c>
      <c r="H429" s="41">
        <v>45.8923068</v>
      </c>
      <c r="I429" s="41">
        <v>0</v>
      </c>
      <c r="J429" s="41">
        <v>0</v>
      </c>
      <c r="K429" s="41">
        <v>38.243589</v>
      </c>
      <c r="L429" s="41">
        <v>7.6487178</v>
      </c>
      <c r="M429" s="41">
        <v>46.648589200000004</v>
      </c>
      <c r="N429" s="76">
        <v>0</v>
      </c>
      <c r="O429" s="76">
        <v>0</v>
      </c>
      <c r="P429" s="41">
        <f t="shared" ref="P429:P444" si="364">M429-Q429</f>
        <v>38.873824330000005</v>
      </c>
      <c r="Q429" s="76">
        <v>7.7747648699999967</v>
      </c>
      <c r="R429" s="42">
        <f t="shared" si="357"/>
        <v>-0.75628240000000346</v>
      </c>
      <c r="S429" s="40">
        <f t="shared" si="358"/>
        <v>0.75628240000000346</v>
      </c>
      <c r="T429" s="43">
        <f t="shared" si="331"/>
        <v>1.6479502834666909E-2</v>
      </c>
      <c r="U429" s="40">
        <f t="shared" si="359"/>
        <v>0</v>
      </c>
      <c r="V429" s="43">
        <v>0</v>
      </c>
      <c r="W429" s="40">
        <f t="shared" si="360"/>
        <v>0</v>
      </c>
      <c r="X429" s="43">
        <v>0</v>
      </c>
      <c r="Y429" s="40">
        <f t="shared" si="361"/>
        <v>0.63023533000000498</v>
      </c>
      <c r="Z429" s="43">
        <f t="shared" ref="Z429:Z492" si="365">Y429/K429</f>
        <v>1.6479502747506387E-2</v>
      </c>
      <c r="AA429" s="40">
        <f t="shared" si="362"/>
        <v>0.12604706999999671</v>
      </c>
      <c r="AB429" s="43">
        <f t="shared" si="337"/>
        <v>1.6479503270469296E-2</v>
      </c>
      <c r="AC429" s="33" t="s">
        <v>790</v>
      </c>
    </row>
    <row r="430" spans="1:29" ht="31.5" x14ac:dyDescent="0.25">
      <c r="A430" s="35" t="s">
        <v>783</v>
      </c>
      <c r="B430" s="36" t="s">
        <v>791</v>
      </c>
      <c r="C430" s="50" t="s">
        <v>792</v>
      </c>
      <c r="D430" s="40">
        <v>158.4</v>
      </c>
      <c r="E430" s="37" t="s">
        <v>34</v>
      </c>
      <c r="F430" s="39">
        <v>0</v>
      </c>
      <c r="G430" s="40">
        <f t="shared" si="363"/>
        <v>158.4</v>
      </c>
      <c r="H430" s="41">
        <v>48</v>
      </c>
      <c r="I430" s="41">
        <v>0</v>
      </c>
      <c r="J430" s="41">
        <v>0</v>
      </c>
      <c r="K430" s="41">
        <v>40</v>
      </c>
      <c r="L430" s="41">
        <v>8</v>
      </c>
      <c r="M430" s="41">
        <v>47.745000000000005</v>
      </c>
      <c r="N430" s="76">
        <v>0</v>
      </c>
      <c r="O430" s="76">
        <v>0</v>
      </c>
      <c r="P430" s="41">
        <f t="shared" si="364"/>
        <v>39.787500000000009</v>
      </c>
      <c r="Q430" s="76">
        <v>7.9574999999999996</v>
      </c>
      <c r="R430" s="42">
        <f t="shared" si="357"/>
        <v>110.655</v>
      </c>
      <c r="S430" s="40">
        <f t="shared" si="358"/>
        <v>-0.25499999999999545</v>
      </c>
      <c r="T430" s="43">
        <f t="shared" si="331"/>
        <v>-5.312499999999905E-3</v>
      </c>
      <c r="U430" s="40">
        <f t="shared" si="359"/>
        <v>0</v>
      </c>
      <c r="V430" s="43">
        <v>0</v>
      </c>
      <c r="W430" s="40">
        <f t="shared" si="360"/>
        <v>0</v>
      </c>
      <c r="X430" s="43">
        <v>0</v>
      </c>
      <c r="Y430" s="40">
        <f t="shared" si="361"/>
        <v>-0.21249999999999147</v>
      </c>
      <c r="Z430" s="43">
        <f t="shared" si="365"/>
        <v>-5.312499999999787E-3</v>
      </c>
      <c r="AA430" s="40">
        <f t="shared" si="362"/>
        <v>-4.2500000000000426E-2</v>
      </c>
      <c r="AB430" s="43">
        <f t="shared" si="337"/>
        <v>-5.3125000000000533E-3</v>
      </c>
      <c r="AC430" s="33" t="s">
        <v>34</v>
      </c>
    </row>
    <row r="431" spans="1:29" ht="31.5" x14ac:dyDescent="0.25">
      <c r="A431" s="35" t="s">
        <v>783</v>
      </c>
      <c r="B431" s="36" t="s">
        <v>793</v>
      </c>
      <c r="C431" s="50" t="s">
        <v>794</v>
      </c>
      <c r="D431" s="40">
        <v>0.438</v>
      </c>
      <c r="E431" s="37" t="s">
        <v>34</v>
      </c>
      <c r="F431" s="39">
        <v>0</v>
      </c>
      <c r="G431" s="40">
        <f t="shared" si="363"/>
        <v>0.438</v>
      </c>
      <c r="H431" s="41">
        <v>0.438</v>
      </c>
      <c r="I431" s="41">
        <v>0</v>
      </c>
      <c r="J431" s="41">
        <v>0</v>
      </c>
      <c r="K431" s="41">
        <v>0.36499999999999999</v>
      </c>
      <c r="L431" s="41">
        <v>7.3000000000000009E-2</v>
      </c>
      <c r="M431" s="41">
        <v>0.20519999999999999</v>
      </c>
      <c r="N431" s="41">
        <v>0</v>
      </c>
      <c r="O431" s="41">
        <v>0</v>
      </c>
      <c r="P431" s="41">
        <f t="shared" si="364"/>
        <v>0.17099999999999999</v>
      </c>
      <c r="Q431" s="41">
        <v>3.4200000000000001E-2</v>
      </c>
      <c r="R431" s="42">
        <f t="shared" si="357"/>
        <v>0.23280000000000001</v>
      </c>
      <c r="S431" s="40">
        <f t="shared" si="358"/>
        <v>-0.23280000000000001</v>
      </c>
      <c r="T431" s="43">
        <f t="shared" si="331"/>
        <v>-0.53150684931506853</v>
      </c>
      <c r="U431" s="40">
        <f t="shared" si="359"/>
        <v>0</v>
      </c>
      <c r="V431" s="43">
        <v>0</v>
      </c>
      <c r="W431" s="40">
        <f t="shared" si="360"/>
        <v>0</v>
      </c>
      <c r="X431" s="43">
        <v>0</v>
      </c>
      <c r="Y431" s="40">
        <f t="shared" si="361"/>
        <v>-0.19400000000000001</v>
      </c>
      <c r="Z431" s="43">
        <f t="shared" si="365"/>
        <v>-0.53150684931506853</v>
      </c>
      <c r="AA431" s="40">
        <f t="shared" si="362"/>
        <v>-3.8800000000000008E-2</v>
      </c>
      <c r="AB431" s="43">
        <f t="shared" si="337"/>
        <v>-0.53150684931506853</v>
      </c>
      <c r="AC431" s="33" t="s">
        <v>34</v>
      </c>
    </row>
    <row r="432" spans="1:29" ht="47.25" x14ac:dyDescent="0.25">
      <c r="A432" s="35" t="s">
        <v>783</v>
      </c>
      <c r="B432" s="36" t="s">
        <v>795</v>
      </c>
      <c r="C432" s="50" t="s">
        <v>796</v>
      </c>
      <c r="D432" s="40">
        <v>21.647279759999996</v>
      </c>
      <c r="E432" s="37" t="s">
        <v>34</v>
      </c>
      <c r="F432" s="39">
        <v>0</v>
      </c>
      <c r="G432" s="40">
        <f t="shared" si="363"/>
        <v>21.647279759999996</v>
      </c>
      <c r="H432" s="41">
        <v>21.647279759999996</v>
      </c>
      <c r="I432" s="41">
        <v>0</v>
      </c>
      <c r="J432" s="41">
        <v>0</v>
      </c>
      <c r="K432" s="41">
        <v>18.345152340000002</v>
      </c>
      <c r="L432" s="41">
        <v>3.3021274199999944</v>
      </c>
      <c r="M432" s="41">
        <v>21.64727976</v>
      </c>
      <c r="N432" s="41">
        <v>0</v>
      </c>
      <c r="O432" s="41">
        <v>0</v>
      </c>
      <c r="P432" s="41">
        <f>M432-Q432</f>
        <v>18.345152339999999</v>
      </c>
      <c r="Q432" s="41">
        <v>3.3021274200000006</v>
      </c>
      <c r="R432" s="42">
        <f t="shared" si="357"/>
        <v>0</v>
      </c>
      <c r="S432" s="40">
        <f t="shared" si="358"/>
        <v>0</v>
      </c>
      <c r="T432" s="43">
        <f t="shared" si="331"/>
        <v>0</v>
      </c>
      <c r="U432" s="40">
        <f t="shared" si="359"/>
        <v>0</v>
      </c>
      <c r="V432" s="43">
        <v>0</v>
      </c>
      <c r="W432" s="40">
        <f t="shared" si="360"/>
        <v>0</v>
      </c>
      <c r="X432" s="43">
        <v>0</v>
      </c>
      <c r="Y432" s="40">
        <f t="shared" si="361"/>
        <v>0</v>
      </c>
      <c r="Z432" s="43">
        <f t="shared" si="365"/>
        <v>0</v>
      </c>
      <c r="AA432" s="40">
        <f t="shared" si="362"/>
        <v>6.2172489379008766E-15</v>
      </c>
      <c r="AB432" s="43">
        <f t="shared" si="337"/>
        <v>1.8828010391860915E-15</v>
      </c>
      <c r="AC432" s="37" t="s">
        <v>34</v>
      </c>
    </row>
    <row r="433" spans="1:29" ht="31.5" x14ac:dyDescent="0.25">
      <c r="A433" s="35" t="s">
        <v>783</v>
      </c>
      <c r="B433" s="36" t="s">
        <v>797</v>
      </c>
      <c r="C433" s="50" t="s">
        <v>798</v>
      </c>
      <c r="D433" s="40">
        <v>0.24959999999999999</v>
      </c>
      <c r="E433" s="37" t="s">
        <v>34</v>
      </c>
      <c r="F433" s="39">
        <v>0</v>
      </c>
      <c r="G433" s="40">
        <f t="shared" si="363"/>
        <v>0.24959999999999999</v>
      </c>
      <c r="H433" s="41">
        <v>0.24959999999999999</v>
      </c>
      <c r="I433" s="41">
        <v>0</v>
      </c>
      <c r="J433" s="41">
        <v>0</v>
      </c>
      <c r="K433" s="41">
        <v>0.20799999999999999</v>
      </c>
      <c r="L433" s="41">
        <v>4.1599999999999998E-2</v>
      </c>
      <c r="M433" s="41">
        <v>0.22356000000000001</v>
      </c>
      <c r="N433" s="41">
        <v>0</v>
      </c>
      <c r="O433" s="41">
        <v>0</v>
      </c>
      <c r="P433" s="41">
        <f t="shared" si="364"/>
        <v>0.18630000000000002</v>
      </c>
      <c r="Q433" s="41">
        <v>3.7260000000000001E-2</v>
      </c>
      <c r="R433" s="42">
        <f t="shared" si="357"/>
        <v>2.603999999999998E-2</v>
      </c>
      <c r="S433" s="40">
        <f t="shared" si="358"/>
        <v>-2.603999999999998E-2</v>
      </c>
      <c r="T433" s="43">
        <f t="shared" si="331"/>
        <v>-0.104326923076923</v>
      </c>
      <c r="U433" s="40">
        <f t="shared" si="359"/>
        <v>0</v>
      </c>
      <c r="V433" s="43">
        <v>0</v>
      </c>
      <c r="W433" s="40">
        <f t="shared" si="360"/>
        <v>0</v>
      </c>
      <c r="X433" s="43">
        <v>0</v>
      </c>
      <c r="Y433" s="40">
        <f t="shared" si="361"/>
        <v>-2.1699999999999969E-2</v>
      </c>
      <c r="Z433" s="43">
        <f t="shared" si="365"/>
        <v>-0.10432692307692293</v>
      </c>
      <c r="AA433" s="40">
        <f t="shared" si="362"/>
        <v>-4.3399999999999966E-3</v>
      </c>
      <c r="AB433" s="43">
        <f t="shared" si="337"/>
        <v>-0.104326923076923</v>
      </c>
      <c r="AC433" s="37" t="s">
        <v>34</v>
      </c>
    </row>
    <row r="434" spans="1:29" ht="47.25" x14ac:dyDescent="0.25">
      <c r="A434" s="52" t="s">
        <v>783</v>
      </c>
      <c r="B434" s="60" t="s">
        <v>799</v>
      </c>
      <c r="C434" s="84" t="s">
        <v>800</v>
      </c>
      <c r="D434" s="40" t="s">
        <v>34</v>
      </c>
      <c r="E434" s="37" t="s">
        <v>34</v>
      </c>
      <c r="F434" s="39" t="s">
        <v>34</v>
      </c>
      <c r="G434" s="39" t="s">
        <v>34</v>
      </c>
      <c r="H434" s="41" t="s">
        <v>34</v>
      </c>
      <c r="I434" s="41" t="s">
        <v>34</v>
      </c>
      <c r="J434" s="41" t="s">
        <v>34</v>
      </c>
      <c r="K434" s="41" t="s">
        <v>34</v>
      </c>
      <c r="L434" s="41" t="s">
        <v>34</v>
      </c>
      <c r="M434" s="41">
        <v>6.9311999999999999E-2</v>
      </c>
      <c r="N434" s="41">
        <v>0</v>
      </c>
      <c r="O434" s="41">
        <v>0</v>
      </c>
      <c r="P434" s="41">
        <f t="shared" si="364"/>
        <v>5.7759999999999999E-2</v>
      </c>
      <c r="Q434" s="41">
        <v>1.1552E-2</v>
      </c>
      <c r="R434" s="42" t="s">
        <v>34</v>
      </c>
      <c r="S434" s="40" t="s">
        <v>34</v>
      </c>
      <c r="T434" s="43" t="s">
        <v>34</v>
      </c>
      <c r="U434" s="40" t="s">
        <v>34</v>
      </c>
      <c r="V434" s="43" t="s">
        <v>34</v>
      </c>
      <c r="W434" s="40" t="s">
        <v>34</v>
      </c>
      <c r="X434" s="43" t="s">
        <v>34</v>
      </c>
      <c r="Y434" s="40" t="s">
        <v>34</v>
      </c>
      <c r="Z434" s="43" t="s">
        <v>34</v>
      </c>
      <c r="AA434" s="40" t="s">
        <v>34</v>
      </c>
      <c r="AB434" s="43" t="s">
        <v>34</v>
      </c>
      <c r="AC434" s="37" t="s">
        <v>232</v>
      </c>
    </row>
    <row r="435" spans="1:29" x14ac:dyDescent="0.25">
      <c r="A435" s="35" t="s">
        <v>783</v>
      </c>
      <c r="B435" s="36" t="s">
        <v>801</v>
      </c>
      <c r="C435" s="50" t="s">
        <v>802</v>
      </c>
      <c r="D435" s="40">
        <v>9.7036464000000002</v>
      </c>
      <c r="E435" s="37" t="s">
        <v>34</v>
      </c>
      <c r="F435" s="39">
        <v>4.2</v>
      </c>
      <c r="G435" s="40">
        <f t="shared" si="363"/>
        <v>5.5036464</v>
      </c>
      <c r="H435" s="41">
        <v>5.5036464000000009</v>
      </c>
      <c r="I435" s="41">
        <v>0</v>
      </c>
      <c r="J435" s="41">
        <v>0</v>
      </c>
      <c r="K435" s="41">
        <v>4.5863719999999999</v>
      </c>
      <c r="L435" s="41">
        <v>0.91727440000000104</v>
      </c>
      <c r="M435" s="41">
        <v>5.4808000000000003</v>
      </c>
      <c r="N435" s="41">
        <v>0</v>
      </c>
      <c r="O435" s="41">
        <v>0</v>
      </c>
      <c r="P435" s="41">
        <f t="shared" si="364"/>
        <v>4.5673333400000002</v>
      </c>
      <c r="Q435" s="41">
        <v>0.91346665999999999</v>
      </c>
      <c r="R435" s="42">
        <f t="shared" si="357"/>
        <v>2.2846399999999711E-2</v>
      </c>
      <c r="S435" s="40">
        <f t="shared" si="358"/>
        <v>-2.28464000000006E-2</v>
      </c>
      <c r="T435" s="43">
        <f t="shared" si="331"/>
        <v>-4.1511387795554223E-3</v>
      </c>
      <c r="U435" s="40">
        <f t="shared" si="359"/>
        <v>0</v>
      </c>
      <c r="V435" s="43">
        <v>0</v>
      </c>
      <c r="W435" s="40">
        <f t="shared" si="360"/>
        <v>0</v>
      </c>
      <c r="X435" s="43">
        <v>0</v>
      </c>
      <c r="Y435" s="40">
        <f t="shared" si="361"/>
        <v>-1.9038659999999652E-2</v>
      </c>
      <c r="Z435" s="43">
        <f t="shared" si="365"/>
        <v>-4.1511373259734826E-3</v>
      </c>
      <c r="AA435" s="40">
        <f t="shared" si="362"/>
        <v>-3.8077400000010586E-3</v>
      </c>
      <c r="AB435" s="43">
        <f t="shared" si="337"/>
        <v>-4.1511460474652449E-3</v>
      </c>
      <c r="AC435" s="33" t="s">
        <v>34</v>
      </c>
    </row>
    <row r="436" spans="1:29" x14ac:dyDescent="0.25">
      <c r="A436" s="35" t="s">
        <v>783</v>
      </c>
      <c r="B436" s="36" t="s">
        <v>803</v>
      </c>
      <c r="C436" s="50" t="s">
        <v>804</v>
      </c>
      <c r="D436" s="40">
        <v>0.84079999999999999</v>
      </c>
      <c r="E436" s="37" t="s">
        <v>34</v>
      </c>
      <c r="F436" s="39">
        <v>0</v>
      </c>
      <c r="G436" s="40">
        <f t="shared" si="363"/>
        <v>0.84079999999999999</v>
      </c>
      <c r="H436" s="41">
        <v>0.84079999999999999</v>
      </c>
      <c r="I436" s="41">
        <v>0</v>
      </c>
      <c r="J436" s="41">
        <v>0</v>
      </c>
      <c r="K436" s="41">
        <v>0.70066666666666666</v>
      </c>
      <c r="L436" s="41">
        <v>0.14013333333333333</v>
      </c>
      <c r="M436" s="41">
        <v>0.84079999999999999</v>
      </c>
      <c r="N436" s="41">
        <v>0</v>
      </c>
      <c r="O436" s="41">
        <v>0</v>
      </c>
      <c r="P436" s="41">
        <f t="shared" si="364"/>
        <v>0.70066666999999994</v>
      </c>
      <c r="Q436" s="41">
        <v>0.14013333</v>
      </c>
      <c r="R436" s="42">
        <f t="shared" si="357"/>
        <v>0</v>
      </c>
      <c r="S436" s="40">
        <f t="shared" si="358"/>
        <v>0</v>
      </c>
      <c r="T436" s="43">
        <f t="shared" si="331"/>
        <v>0</v>
      </c>
      <c r="U436" s="40">
        <f t="shared" si="359"/>
        <v>0</v>
      </c>
      <c r="V436" s="43">
        <v>0</v>
      </c>
      <c r="W436" s="40">
        <f t="shared" si="360"/>
        <v>0</v>
      </c>
      <c r="X436" s="43">
        <v>0</v>
      </c>
      <c r="Y436" s="40">
        <f t="shared" si="361"/>
        <v>3.3333332760676626E-9</v>
      </c>
      <c r="Z436" s="43">
        <f t="shared" si="365"/>
        <v>4.7573738478606033E-9</v>
      </c>
      <c r="AA436" s="40">
        <f t="shared" si="362"/>
        <v>-3.3333333315788138E-9</v>
      </c>
      <c r="AB436" s="43">
        <f t="shared" si="337"/>
        <v>-2.378686963543397E-8</v>
      </c>
      <c r="AC436" s="33" t="s">
        <v>34</v>
      </c>
    </row>
    <row r="437" spans="1:29" ht="31.5" x14ac:dyDescent="0.25">
      <c r="A437" s="35" t="s">
        <v>783</v>
      </c>
      <c r="B437" s="36" t="s">
        <v>805</v>
      </c>
      <c r="C437" s="50" t="s">
        <v>806</v>
      </c>
      <c r="D437" s="40">
        <v>6.7911707999999997</v>
      </c>
      <c r="E437" s="37" t="s">
        <v>34</v>
      </c>
      <c r="F437" s="39">
        <v>0</v>
      </c>
      <c r="G437" s="40">
        <f t="shared" si="363"/>
        <v>6.7911707999999997</v>
      </c>
      <c r="H437" s="41">
        <v>6.7911707999999997</v>
      </c>
      <c r="I437" s="41">
        <v>0</v>
      </c>
      <c r="J437" s="41">
        <v>0</v>
      </c>
      <c r="K437" s="41">
        <v>5.6593090000000004</v>
      </c>
      <c r="L437" s="41">
        <v>1.1318617999999994</v>
      </c>
      <c r="M437" s="41">
        <v>6.12</v>
      </c>
      <c r="N437" s="41">
        <v>0</v>
      </c>
      <c r="O437" s="41">
        <v>0</v>
      </c>
      <c r="P437" s="41">
        <f t="shared" si="364"/>
        <v>5.0999999999999996</v>
      </c>
      <c r="Q437" s="41">
        <v>1.02</v>
      </c>
      <c r="R437" s="42">
        <f t="shared" si="357"/>
        <v>0.67117079999999962</v>
      </c>
      <c r="S437" s="40">
        <f t="shared" si="358"/>
        <v>-0.67117079999999962</v>
      </c>
      <c r="T437" s="43">
        <f t="shared" si="331"/>
        <v>-9.8829910153341985E-2</v>
      </c>
      <c r="U437" s="40">
        <f t="shared" si="359"/>
        <v>0</v>
      </c>
      <c r="V437" s="43">
        <v>0</v>
      </c>
      <c r="W437" s="40">
        <f t="shared" si="360"/>
        <v>0</v>
      </c>
      <c r="X437" s="43">
        <v>0</v>
      </c>
      <c r="Y437" s="40">
        <f t="shared" si="361"/>
        <v>-0.55930900000000072</v>
      </c>
      <c r="Z437" s="43">
        <f t="shared" si="365"/>
        <v>-9.8829910153342165E-2</v>
      </c>
      <c r="AA437" s="40">
        <f t="shared" si="362"/>
        <v>-0.11186179999999935</v>
      </c>
      <c r="AB437" s="43">
        <f t="shared" si="337"/>
        <v>-9.8829910153341513E-2</v>
      </c>
      <c r="AC437" s="33" t="s">
        <v>34</v>
      </c>
    </row>
    <row r="438" spans="1:29" ht="31.5" x14ac:dyDescent="0.25">
      <c r="A438" s="35" t="s">
        <v>783</v>
      </c>
      <c r="B438" s="36" t="s">
        <v>807</v>
      </c>
      <c r="C438" s="50" t="s">
        <v>808</v>
      </c>
      <c r="D438" s="38">
        <v>1.5312000000000001</v>
      </c>
      <c r="E438" s="37" t="s">
        <v>34</v>
      </c>
      <c r="F438" s="39">
        <v>0.69620000000000004</v>
      </c>
      <c r="G438" s="40">
        <f t="shared" si="363"/>
        <v>0.83500000000000008</v>
      </c>
      <c r="H438" s="41">
        <v>0.83499999999999996</v>
      </c>
      <c r="I438" s="41">
        <v>0</v>
      </c>
      <c r="J438" s="41">
        <v>0</v>
      </c>
      <c r="K438" s="41">
        <v>0.69583333333333341</v>
      </c>
      <c r="L438" s="41">
        <v>0.13916666666666655</v>
      </c>
      <c r="M438" s="41">
        <v>0.83499999999999996</v>
      </c>
      <c r="N438" s="76">
        <v>0</v>
      </c>
      <c r="O438" s="76">
        <v>0</v>
      </c>
      <c r="P438" s="41">
        <f t="shared" si="364"/>
        <v>0.69583333000000003</v>
      </c>
      <c r="Q438" s="76">
        <v>0.13916666999999996</v>
      </c>
      <c r="R438" s="42">
        <f t="shared" si="357"/>
        <v>0</v>
      </c>
      <c r="S438" s="40">
        <f t="shared" si="358"/>
        <v>0</v>
      </c>
      <c r="T438" s="43">
        <f t="shared" si="331"/>
        <v>0</v>
      </c>
      <c r="U438" s="40">
        <f t="shared" si="359"/>
        <v>0</v>
      </c>
      <c r="V438" s="43">
        <v>0</v>
      </c>
      <c r="W438" s="40">
        <f t="shared" si="360"/>
        <v>0</v>
      </c>
      <c r="X438" s="43">
        <v>0</v>
      </c>
      <c r="Y438" s="40">
        <f t="shared" si="361"/>
        <v>-3.3333333870899651E-9</v>
      </c>
      <c r="Z438" s="43">
        <f t="shared" si="365"/>
        <v>-4.7904192389316855E-9</v>
      </c>
      <c r="AA438" s="40">
        <f t="shared" si="362"/>
        <v>3.3333334148455407E-9</v>
      </c>
      <c r="AB438" s="43">
        <f t="shared" si="337"/>
        <v>2.3952096394099713E-8</v>
      </c>
      <c r="AC438" s="33" t="s">
        <v>34</v>
      </c>
    </row>
    <row r="439" spans="1:29" ht="31.5" x14ac:dyDescent="0.25">
      <c r="A439" s="35" t="s">
        <v>783</v>
      </c>
      <c r="B439" s="36" t="s">
        <v>809</v>
      </c>
      <c r="C439" s="50" t="s">
        <v>810</v>
      </c>
      <c r="D439" s="40">
        <v>0.74613954999999987</v>
      </c>
      <c r="E439" s="37" t="s">
        <v>34</v>
      </c>
      <c r="F439" s="39">
        <v>0.35228155</v>
      </c>
      <c r="G439" s="40">
        <f t="shared" si="363"/>
        <v>0.39385799999999987</v>
      </c>
      <c r="H439" s="41">
        <v>0.39385799999999993</v>
      </c>
      <c r="I439" s="41">
        <v>0</v>
      </c>
      <c r="J439" s="41">
        <v>0</v>
      </c>
      <c r="K439" s="41">
        <v>0.32821499999999998</v>
      </c>
      <c r="L439" s="41">
        <v>6.5642999999999951E-2</v>
      </c>
      <c r="M439" s="41">
        <v>0.28462649000000001</v>
      </c>
      <c r="N439" s="41">
        <v>0</v>
      </c>
      <c r="O439" s="41">
        <v>0</v>
      </c>
      <c r="P439" s="41">
        <f t="shared" si="364"/>
        <v>0.23718874000000001</v>
      </c>
      <c r="Q439" s="41">
        <v>4.7437750000000001E-2</v>
      </c>
      <c r="R439" s="42">
        <f t="shared" si="357"/>
        <v>0.10923150999999987</v>
      </c>
      <c r="S439" s="40">
        <f t="shared" si="358"/>
        <v>-0.10923150999999992</v>
      </c>
      <c r="T439" s="43">
        <f t="shared" si="331"/>
        <v>-0.2773372890737269</v>
      </c>
      <c r="U439" s="40">
        <f t="shared" si="359"/>
        <v>0</v>
      </c>
      <c r="V439" s="43">
        <v>0</v>
      </c>
      <c r="W439" s="40">
        <f t="shared" si="360"/>
        <v>0</v>
      </c>
      <c r="X439" s="43">
        <v>0</v>
      </c>
      <c r="Y439" s="40">
        <f t="shared" si="361"/>
        <v>-9.102625999999997E-2</v>
      </c>
      <c r="Z439" s="43">
        <f t="shared" si="365"/>
        <v>-0.27733729415169928</v>
      </c>
      <c r="AA439" s="40">
        <f t="shared" si="362"/>
        <v>-1.8205249999999951E-2</v>
      </c>
      <c r="AB439" s="43">
        <f t="shared" si="337"/>
        <v>-0.27733726368386519</v>
      </c>
      <c r="AC439" s="33" t="s">
        <v>34</v>
      </c>
    </row>
    <row r="440" spans="1:29" ht="31.5" x14ac:dyDescent="0.25">
      <c r="A440" s="35" t="s">
        <v>783</v>
      </c>
      <c r="B440" s="36" t="s">
        <v>811</v>
      </c>
      <c r="C440" s="50" t="s">
        <v>812</v>
      </c>
      <c r="D440" s="40">
        <v>0.17879999999999999</v>
      </c>
      <c r="E440" s="37" t="s">
        <v>34</v>
      </c>
      <c r="F440" s="39">
        <v>0</v>
      </c>
      <c r="G440" s="40">
        <f t="shared" si="363"/>
        <v>0.17879999999999999</v>
      </c>
      <c r="H440" s="41">
        <v>0.17879999999999999</v>
      </c>
      <c r="I440" s="41">
        <v>0</v>
      </c>
      <c r="J440" s="41">
        <v>0</v>
      </c>
      <c r="K440" s="41">
        <v>0.14899999999999999</v>
      </c>
      <c r="L440" s="41">
        <v>2.9799999999999993E-2</v>
      </c>
      <c r="M440" s="41">
        <v>0.23772119999999999</v>
      </c>
      <c r="N440" s="41">
        <v>0</v>
      </c>
      <c r="O440" s="41">
        <v>0</v>
      </c>
      <c r="P440" s="41">
        <f t="shared" si="364"/>
        <v>0.198101</v>
      </c>
      <c r="Q440" s="41">
        <v>3.9620200000000001E-2</v>
      </c>
      <c r="R440" s="42">
        <f t="shared" si="357"/>
        <v>-5.8921200000000007E-2</v>
      </c>
      <c r="S440" s="40">
        <f t="shared" si="358"/>
        <v>5.8921200000000007E-2</v>
      </c>
      <c r="T440" s="43">
        <f t="shared" si="331"/>
        <v>0.3295369127516779</v>
      </c>
      <c r="U440" s="40">
        <f t="shared" si="359"/>
        <v>0</v>
      </c>
      <c r="V440" s="43">
        <v>0</v>
      </c>
      <c r="W440" s="40">
        <f t="shared" si="360"/>
        <v>0</v>
      </c>
      <c r="X440" s="43">
        <v>0</v>
      </c>
      <c r="Y440" s="40">
        <f t="shared" si="361"/>
        <v>4.9101000000000006E-2</v>
      </c>
      <c r="Z440" s="43">
        <f t="shared" si="365"/>
        <v>0.3295369127516779</v>
      </c>
      <c r="AA440" s="40">
        <f t="shared" si="362"/>
        <v>9.8202000000000081E-3</v>
      </c>
      <c r="AB440" s="43">
        <f t="shared" si="337"/>
        <v>0.32953691275167818</v>
      </c>
      <c r="AC440" s="33" t="s">
        <v>813</v>
      </c>
    </row>
    <row r="441" spans="1:29" ht="31.5" x14ac:dyDescent="0.25">
      <c r="A441" s="35" t="s">
        <v>783</v>
      </c>
      <c r="B441" s="36" t="s">
        <v>814</v>
      </c>
      <c r="C441" s="50" t="s">
        <v>815</v>
      </c>
      <c r="D441" s="40">
        <v>1.1884836000000001</v>
      </c>
      <c r="E441" s="37" t="s">
        <v>34</v>
      </c>
      <c r="F441" s="39">
        <v>0</v>
      </c>
      <c r="G441" s="40">
        <f t="shared" si="363"/>
        <v>1.1884836000000001</v>
      </c>
      <c r="H441" s="41">
        <v>1.1884836000000001</v>
      </c>
      <c r="I441" s="41">
        <v>0</v>
      </c>
      <c r="J441" s="41">
        <v>0</v>
      </c>
      <c r="K441" s="41">
        <v>0.99040300000000003</v>
      </c>
      <c r="L441" s="41">
        <v>0.19808060000000005</v>
      </c>
      <c r="M441" s="41">
        <v>1.1879999999999999</v>
      </c>
      <c r="N441" s="41">
        <v>0</v>
      </c>
      <c r="O441" s="41">
        <v>0</v>
      </c>
      <c r="P441" s="41">
        <f t="shared" si="364"/>
        <v>0.99</v>
      </c>
      <c r="Q441" s="41">
        <v>0.19800000000000001</v>
      </c>
      <c r="R441" s="42">
        <f t="shared" si="357"/>
        <v>4.8360000000013947E-4</v>
      </c>
      <c r="S441" s="40">
        <f t="shared" si="358"/>
        <v>-4.8360000000013947E-4</v>
      </c>
      <c r="T441" s="43">
        <f t="shared" si="331"/>
        <v>-4.0690506793710862E-4</v>
      </c>
      <c r="U441" s="40">
        <f t="shared" si="359"/>
        <v>0</v>
      </c>
      <c r="V441" s="43">
        <v>0</v>
      </c>
      <c r="W441" s="40">
        <f t="shared" si="360"/>
        <v>0</v>
      </c>
      <c r="X441" s="43">
        <v>0</v>
      </c>
      <c r="Y441" s="40">
        <f t="shared" si="361"/>
        <v>-4.0300000000004221E-4</v>
      </c>
      <c r="Z441" s="43">
        <f t="shared" si="365"/>
        <v>-4.0690506793703392E-4</v>
      </c>
      <c r="AA441" s="40">
        <f t="shared" si="362"/>
        <v>-8.0600000000041749E-5</v>
      </c>
      <c r="AB441" s="43">
        <f t="shared" si="337"/>
        <v>-4.0690506793720197E-4</v>
      </c>
      <c r="AC441" s="33" t="s">
        <v>34</v>
      </c>
    </row>
    <row r="442" spans="1:29" ht="31.5" x14ac:dyDescent="0.25">
      <c r="A442" s="35" t="s">
        <v>783</v>
      </c>
      <c r="B442" s="36" t="s">
        <v>816</v>
      </c>
      <c r="C442" s="50" t="s">
        <v>817</v>
      </c>
      <c r="D442" s="40">
        <v>0.33857999999999999</v>
      </c>
      <c r="E442" s="37" t="s">
        <v>34</v>
      </c>
      <c r="F442" s="39">
        <v>0</v>
      </c>
      <c r="G442" s="40">
        <f t="shared" si="363"/>
        <v>0.33857999999999999</v>
      </c>
      <c r="H442" s="41">
        <v>0.33857999999999999</v>
      </c>
      <c r="I442" s="41">
        <v>0</v>
      </c>
      <c r="J442" s="41">
        <v>0</v>
      </c>
      <c r="K442" s="41">
        <v>0.28214999999999996</v>
      </c>
      <c r="L442" s="41">
        <v>5.6430000000000036E-2</v>
      </c>
      <c r="M442" s="41">
        <v>0.15526939000000001</v>
      </c>
      <c r="N442" s="41">
        <v>0</v>
      </c>
      <c r="O442" s="41">
        <v>0</v>
      </c>
      <c r="P442" s="41">
        <f t="shared" si="364"/>
        <v>0.12939116000000001</v>
      </c>
      <c r="Q442" s="41">
        <v>2.5878229999999999E-2</v>
      </c>
      <c r="R442" s="42">
        <f t="shared" si="357"/>
        <v>0.18331060999999998</v>
      </c>
      <c r="S442" s="40">
        <f t="shared" si="358"/>
        <v>-0.18331060999999998</v>
      </c>
      <c r="T442" s="43">
        <f t="shared" si="331"/>
        <v>-0.54141003603284299</v>
      </c>
      <c r="U442" s="40">
        <f t="shared" si="359"/>
        <v>0</v>
      </c>
      <c r="V442" s="43">
        <v>0</v>
      </c>
      <c r="W442" s="40">
        <f t="shared" si="360"/>
        <v>0</v>
      </c>
      <c r="X442" s="43">
        <v>0</v>
      </c>
      <c r="Y442" s="40">
        <f t="shared" si="361"/>
        <v>-0.15275883999999995</v>
      </c>
      <c r="Z442" s="43">
        <f t="shared" si="365"/>
        <v>-0.54141003012581956</v>
      </c>
      <c r="AA442" s="40">
        <f t="shared" si="362"/>
        <v>-3.0551770000000037E-2</v>
      </c>
      <c r="AB442" s="43">
        <f t="shared" si="337"/>
        <v>-0.54141006556796067</v>
      </c>
      <c r="AC442" s="33" t="s">
        <v>34</v>
      </c>
    </row>
    <row r="443" spans="1:29" ht="31.5" x14ac:dyDescent="0.25">
      <c r="A443" s="35" t="s">
        <v>783</v>
      </c>
      <c r="B443" s="36" t="s">
        <v>818</v>
      </c>
      <c r="C443" s="50" t="s">
        <v>819</v>
      </c>
      <c r="D443" s="40">
        <v>0.42034559999999999</v>
      </c>
      <c r="E443" s="37" t="s">
        <v>34</v>
      </c>
      <c r="F443" s="39">
        <v>0</v>
      </c>
      <c r="G443" s="40">
        <f t="shared" si="363"/>
        <v>0.42034559999999999</v>
      </c>
      <c r="H443" s="41">
        <v>0.42034559999999999</v>
      </c>
      <c r="I443" s="41">
        <v>0</v>
      </c>
      <c r="J443" s="41">
        <v>0</v>
      </c>
      <c r="K443" s="41">
        <v>0.35028799999999999</v>
      </c>
      <c r="L443" s="41">
        <v>7.0057599999999998E-2</v>
      </c>
      <c r="M443" s="41">
        <v>9.0524980000000005E-2</v>
      </c>
      <c r="N443" s="41">
        <v>0</v>
      </c>
      <c r="O443" s="41">
        <v>0</v>
      </c>
      <c r="P443" s="41">
        <f t="shared" si="364"/>
        <v>7.5437480000000001E-2</v>
      </c>
      <c r="Q443" s="41">
        <v>1.5087500000000005E-2</v>
      </c>
      <c r="R443" s="42">
        <f t="shared" si="357"/>
        <v>0.32982062000000001</v>
      </c>
      <c r="S443" s="40">
        <f t="shared" si="358"/>
        <v>-0.32982062000000001</v>
      </c>
      <c r="T443" s="43">
        <f t="shared" si="331"/>
        <v>-0.78464154257829755</v>
      </c>
      <c r="U443" s="40">
        <f t="shared" si="359"/>
        <v>0</v>
      </c>
      <c r="V443" s="43">
        <v>0</v>
      </c>
      <c r="W443" s="40">
        <f t="shared" si="360"/>
        <v>0</v>
      </c>
      <c r="X443" s="43">
        <v>0</v>
      </c>
      <c r="Y443" s="40">
        <f t="shared" si="361"/>
        <v>-0.27485051999999999</v>
      </c>
      <c r="Z443" s="43">
        <f t="shared" si="365"/>
        <v>-0.78464155209427666</v>
      </c>
      <c r="AA443" s="40">
        <f t="shared" si="362"/>
        <v>-5.4970099999999994E-2</v>
      </c>
      <c r="AB443" s="43">
        <f t="shared" si="337"/>
        <v>-0.7846414949984013</v>
      </c>
      <c r="AC443" s="64" t="s">
        <v>34</v>
      </c>
    </row>
    <row r="444" spans="1:29" ht="47.25" x14ac:dyDescent="0.25">
      <c r="A444" s="35" t="s">
        <v>783</v>
      </c>
      <c r="B444" s="36" t="s">
        <v>820</v>
      </c>
      <c r="C444" s="50" t="s">
        <v>821</v>
      </c>
      <c r="D444" s="40">
        <v>0.36506760000000005</v>
      </c>
      <c r="E444" s="37" t="s">
        <v>34</v>
      </c>
      <c r="F444" s="39">
        <v>0</v>
      </c>
      <c r="G444" s="40">
        <f t="shared" si="363"/>
        <v>0.36506760000000005</v>
      </c>
      <c r="H444" s="41">
        <v>0.36506760000000005</v>
      </c>
      <c r="I444" s="41">
        <v>0</v>
      </c>
      <c r="J444" s="41">
        <v>0</v>
      </c>
      <c r="K444" s="41">
        <v>0.30422300000000002</v>
      </c>
      <c r="L444" s="41">
        <v>6.0844600000000026E-2</v>
      </c>
      <c r="M444" s="41">
        <v>0.28749599999999997</v>
      </c>
      <c r="N444" s="41">
        <v>0</v>
      </c>
      <c r="O444" s="41">
        <v>0</v>
      </c>
      <c r="P444" s="41">
        <f t="shared" si="364"/>
        <v>0.23958000000000002</v>
      </c>
      <c r="Q444" s="41">
        <v>4.7915999999999966E-2</v>
      </c>
      <c r="R444" s="42">
        <f t="shared" si="357"/>
        <v>7.7571600000000074E-2</v>
      </c>
      <c r="S444" s="40">
        <f t="shared" si="358"/>
        <v>-7.7571600000000074E-2</v>
      </c>
      <c r="T444" s="43">
        <f t="shared" si="331"/>
        <v>-0.21248557801349685</v>
      </c>
      <c r="U444" s="40">
        <f t="shared" si="359"/>
        <v>0</v>
      </c>
      <c r="V444" s="43">
        <v>0</v>
      </c>
      <c r="W444" s="40">
        <f t="shared" si="360"/>
        <v>0</v>
      </c>
      <c r="X444" s="43">
        <v>0</v>
      </c>
      <c r="Y444" s="40">
        <f t="shared" si="361"/>
        <v>-6.4643000000000006E-2</v>
      </c>
      <c r="Z444" s="43">
        <f t="shared" si="365"/>
        <v>-0.21248557801349668</v>
      </c>
      <c r="AA444" s="40">
        <f t="shared" si="362"/>
        <v>-1.2928600000000061E-2</v>
      </c>
      <c r="AB444" s="43">
        <f t="shared" si="337"/>
        <v>-0.2124855780134976</v>
      </c>
      <c r="AC444" s="33" t="s">
        <v>34</v>
      </c>
    </row>
    <row r="445" spans="1:29" ht="31.5" x14ac:dyDescent="0.25">
      <c r="A445" s="35" t="s">
        <v>783</v>
      </c>
      <c r="B445" s="36" t="s">
        <v>822</v>
      </c>
      <c r="C445" s="50" t="s">
        <v>823</v>
      </c>
      <c r="D445" s="85">
        <v>6.6635999999999997</v>
      </c>
      <c r="E445" s="37" t="s">
        <v>34</v>
      </c>
      <c r="F445" s="39">
        <v>0</v>
      </c>
      <c r="G445" s="40">
        <f t="shared" si="363"/>
        <v>6.6635999999999997</v>
      </c>
      <c r="H445" s="41">
        <v>6.6635999999999997</v>
      </c>
      <c r="I445" s="41">
        <v>0</v>
      </c>
      <c r="J445" s="41">
        <v>0</v>
      </c>
      <c r="K445" s="41">
        <v>5.5529999999999999</v>
      </c>
      <c r="L445" s="41">
        <v>1.1105999999999998</v>
      </c>
      <c r="M445" s="41">
        <f t="shared" ref="M445:M502" si="366">N445+O445+P445+Q445</f>
        <v>6.1044</v>
      </c>
      <c r="N445" s="41">
        <v>0</v>
      </c>
      <c r="O445" s="41">
        <v>0</v>
      </c>
      <c r="P445" s="41">
        <v>5.0869999999999997</v>
      </c>
      <c r="Q445" s="41">
        <v>1.0174000000000003</v>
      </c>
      <c r="R445" s="42">
        <f t="shared" si="357"/>
        <v>0.5591999999999997</v>
      </c>
      <c r="S445" s="40">
        <f t="shared" si="358"/>
        <v>-0.5591999999999997</v>
      </c>
      <c r="T445" s="43">
        <f t="shared" si="331"/>
        <v>-8.3918602557176258E-2</v>
      </c>
      <c r="U445" s="40">
        <f t="shared" si="359"/>
        <v>0</v>
      </c>
      <c r="V445" s="43">
        <v>0</v>
      </c>
      <c r="W445" s="40">
        <f t="shared" si="360"/>
        <v>0</v>
      </c>
      <c r="X445" s="43">
        <v>0</v>
      </c>
      <c r="Y445" s="40">
        <f t="shared" si="361"/>
        <v>-0.46600000000000019</v>
      </c>
      <c r="Z445" s="43">
        <f t="shared" si="365"/>
        <v>-8.3918602557176342E-2</v>
      </c>
      <c r="AA445" s="40">
        <f t="shared" si="362"/>
        <v>-9.3199999999999505E-2</v>
      </c>
      <c r="AB445" s="43">
        <f t="shared" si="337"/>
        <v>-8.391860255717587E-2</v>
      </c>
      <c r="AC445" s="33" t="s">
        <v>34</v>
      </c>
    </row>
    <row r="446" spans="1:29" ht="31.5" x14ac:dyDescent="0.25">
      <c r="A446" s="35" t="s">
        <v>783</v>
      </c>
      <c r="B446" s="36" t="s">
        <v>824</v>
      </c>
      <c r="C446" s="50" t="s">
        <v>825</v>
      </c>
      <c r="D446" s="40">
        <v>1.5095999999999998</v>
      </c>
      <c r="E446" s="37" t="s">
        <v>34</v>
      </c>
      <c r="F446" s="39">
        <v>0</v>
      </c>
      <c r="G446" s="40">
        <f t="shared" si="363"/>
        <v>1.5095999999999998</v>
      </c>
      <c r="H446" s="41">
        <v>1.5095999999999998</v>
      </c>
      <c r="I446" s="41">
        <v>0</v>
      </c>
      <c r="J446" s="41">
        <v>0</v>
      </c>
      <c r="K446" s="41">
        <v>1.258</v>
      </c>
      <c r="L446" s="41">
        <v>0.25159999999999982</v>
      </c>
      <c r="M446" s="41">
        <f t="shared" si="366"/>
        <v>0</v>
      </c>
      <c r="N446" s="41">
        <v>0</v>
      </c>
      <c r="O446" s="41">
        <v>0</v>
      </c>
      <c r="P446" s="41">
        <v>0</v>
      </c>
      <c r="Q446" s="41">
        <v>0</v>
      </c>
      <c r="R446" s="42">
        <f t="shared" si="357"/>
        <v>1.5095999999999998</v>
      </c>
      <c r="S446" s="40">
        <f t="shared" si="358"/>
        <v>-1.5095999999999998</v>
      </c>
      <c r="T446" s="43">
        <f t="shared" si="331"/>
        <v>-1</v>
      </c>
      <c r="U446" s="40">
        <f t="shared" si="359"/>
        <v>0</v>
      </c>
      <c r="V446" s="43">
        <v>0</v>
      </c>
      <c r="W446" s="40">
        <f t="shared" si="360"/>
        <v>0</v>
      </c>
      <c r="X446" s="43">
        <v>0</v>
      </c>
      <c r="Y446" s="40">
        <f t="shared" si="361"/>
        <v>-1.258</v>
      </c>
      <c r="Z446" s="43">
        <f t="shared" si="365"/>
        <v>-1</v>
      </c>
      <c r="AA446" s="40">
        <f t="shared" si="362"/>
        <v>-0.25159999999999982</v>
      </c>
      <c r="AB446" s="43">
        <f t="shared" si="337"/>
        <v>-1</v>
      </c>
      <c r="AC446" s="33" t="s">
        <v>34</v>
      </c>
    </row>
    <row r="447" spans="1:29" ht="31.5" x14ac:dyDescent="0.25">
      <c r="A447" s="35" t="s">
        <v>783</v>
      </c>
      <c r="B447" s="36" t="s">
        <v>826</v>
      </c>
      <c r="C447" s="50" t="s">
        <v>827</v>
      </c>
      <c r="D447" s="40">
        <v>2.0171999999999999</v>
      </c>
      <c r="E447" s="37" t="s">
        <v>34</v>
      </c>
      <c r="F447" s="39">
        <v>0</v>
      </c>
      <c r="G447" s="40">
        <f t="shared" si="363"/>
        <v>2.0171999999999999</v>
      </c>
      <c r="H447" s="41">
        <v>2.0171999999999999</v>
      </c>
      <c r="I447" s="41">
        <v>0</v>
      </c>
      <c r="J447" s="41">
        <v>0</v>
      </c>
      <c r="K447" s="41">
        <v>1.681</v>
      </c>
      <c r="L447" s="41">
        <v>0.33619999999999983</v>
      </c>
      <c r="M447" s="41">
        <f t="shared" si="366"/>
        <v>1.781488</v>
      </c>
      <c r="N447" s="41">
        <v>0</v>
      </c>
      <c r="O447" s="41">
        <v>0</v>
      </c>
      <c r="P447" s="41">
        <v>1.4845733299999999</v>
      </c>
      <c r="Q447" s="41">
        <v>0.29691467000000005</v>
      </c>
      <c r="R447" s="42">
        <f t="shared" si="357"/>
        <v>0.23571199999999992</v>
      </c>
      <c r="S447" s="40">
        <f t="shared" si="358"/>
        <v>-0.23571199999999992</v>
      </c>
      <c r="T447" s="43">
        <f t="shared" si="331"/>
        <v>-0.11685108070592898</v>
      </c>
      <c r="U447" s="40">
        <f t="shared" si="359"/>
        <v>0</v>
      </c>
      <c r="V447" s="43">
        <v>0</v>
      </c>
      <c r="W447" s="40">
        <f t="shared" si="360"/>
        <v>0</v>
      </c>
      <c r="X447" s="43">
        <v>0</v>
      </c>
      <c r="Y447" s="40">
        <f t="shared" si="361"/>
        <v>-0.19642667000000014</v>
      </c>
      <c r="Z447" s="43">
        <f t="shared" si="365"/>
        <v>-0.11685108268887574</v>
      </c>
      <c r="AA447" s="40">
        <f t="shared" si="362"/>
        <v>-3.9285329999999785E-2</v>
      </c>
      <c r="AB447" s="43">
        <f t="shared" si="337"/>
        <v>-0.11685107079119514</v>
      </c>
      <c r="AC447" s="33" t="s">
        <v>34</v>
      </c>
    </row>
    <row r="448" spans="1:29" ht="31.5" x14ac:dyDescent="0.25">
      <c r="A448" s="35" t="s">
        <v>783</v>
      </c>
      <c r="B448" s="36" t="s">
        <v>828</v>
      </c>
      <c r="C448" s="50" t="s">
        <v>829</v>
      </c>
      <c r="D448" s="40">
        <v>0.82919999999999994</v>
      </c>
      <c r="E448" s="37" t="s">
        <v>34</v>
      </c>
      <c r="F448" s="39">
        <v>0</v>
      </c>
      <c r="G448" s="40">
        <f t="shared" si="363"/>
        <v>0.82919999999999994</v>
      </c>
      <c r="H448" s="41">
        <v>0.82919999999999994</v>
      </c>
      <c r="I448" s="41">
        <v>0</v>
      </c>
      <c r="J448" s="41">
        <v>0</v>
      </c>
      <c r="K448" s="41">
        <v>0.69099999999999995</v>
      </c>
      <c r="L448" s="41">
        <v>0.13819999999999999</v>
      </c>
      <c r="M448" s="41">
        <f t="shared" si="366"/>
        <v>0</v>
      </c>
      <c r="N448" s="41">
        <v>0</v>
      </c>
      <c r="O448" s="41">
        <v>0</v>
      </c>
      <c r="P448" s="41">
        <v>0</v>
      </c>
      <c r="Q448" s="41">
        <v>0</v>
      </c>
      <c r="R448" s="42">
        <f t="shared" si="357"/>
        <v>0.82919999999999994</v>
      </c>
      <c r="S448" s="40">
        <f t="shared" si="358"/>
        <v>-0.82919999999999994</v>
      </c>
      <c r="T448" s="43">
        <f t="shared" si="331"/>
        <v>-1</v>
      </c>
      <c r="U448" s="40">
        <f t="shared" si="359"/>
        <v>0</v>
      </c>
      <c r="V448" s="43">
        <v>0</v>
      </c>
      <c r="W448" s="40">
        <f t="shared" si="360"/>
        <v>0</v>
      </c>
      <c r="X448" s="43">
        <v>0</v>
      </c>
      <c r="Y448" s="40">
        <f t="shared" si="361"/>
        <v>-0.69099999999999995</v>
      </c>
      <c r="Z448" s="43">
        <f t="shared" si="365"/>
        <v>-1</v>
      </c>
      <c r="AA448" s="40">
        <f t="shared" si="362"/>
        <v>-0.13819999999999999</v>
      </c>
      <c r="AB448" s="43">
        <f t="shared" si="337"/>
        <v>-1</v>
      </c>
      <c r="AC448" s="33" t="s">
        <v>34</v>
      </c>
    </row>
    <row r="449" spans="1:29" ht="31.5" x14ac:dyDescent="0.25">
      <c r="A449" s="35" t="s">
        <v>783</v>
      </c>
      <c r="B449" s="36" t="s">
        <v>830</v>
      </c>
      <c r="C449" s="50" t="s">
        <v>831</v>
      </c>
      <c r="D449" s="40">
        <v>0.1416</v>
      </c>
      <c r="E449" s="37" t="s">
        <v>34</v>
      </c>
      <c r="F449" s="39">
        <v>0</v>
      </c>
      <c r="G449" s="40">
        <f t="shared" si="363"/>
        <v>0.1416</v>
      </c>
      <c r="H449" s="41">
        <v>0.1416</v>
      </c>
      <c r="I449" s="41">
        <v>0</v>
      </c>
      <c r="J449" s="41">
        <v>0</v>
      </c>
      <c r="K449" s="41">
        <v>0.11799999999999999</v>
      </c>
      <c r="L449" s="41">
        <v>2.360000000000001E-2</v>
      </c>
      <c r="M449" s="41">
        <f t="shared" si="366"/>
        <v>0.14908498000000001</v>
      </c>
      <c r="N449" s="41">
        <v>0</v>
      </c>
      <c r="O449" s="41">
        <v>0</v>
      </c>
      <c r="P449" s="41">
        <v>0.12423748</v>
      </c>
      <c r="Q449" s="41">
        <v>2.4847500000000008E-2</v>
      </c>
      <c r="R449" s="42">
        <f t="shared" si="357"/>
        <v>-7.4849800000000022E-3</v>
      </c>
      <c r="S449" s="40">
        <f t="shared" si="358"/>
        <v>7.4849800000000022E-3</v>
      </c>
      <c r="T449" s="43">
        <f t="shared" si="331"/>
        <v>5.2860028248587584E-2</v>
      </c>
      <c r="U449" s="40">
        <f t="shared" si="359"/>
        <v>0</v>
      </c>
      <c r="V449" s="43">
        <v>0</v>
      </c>
      <c r="W449" s="40">
        <f t="shared" si="360"/>
        <v>0</v>
      </c>
      <c r="X449" s="43">
        <v>0</v>
      </c>
      <c r="Y449" s="40">
        <f t="shared" si="361"/>
        <v>6.2374800000000036E-3</v>
      </c>
      <c r="Z449" s="43">
        <f t="shared" si="365"/>
        <v>5.2860000000000032E-2</v>
      </c>
      <c r="AA449" s="40">
        <f t="shared" si="362"/>
        <v>1.2474999999999986E-3</v>
      </c>
      <c r="AB449" s="43">
        <f t="shared" si="337"/>
        <v>5.286016949152534E-2</v>
      </c>
      <c r="AC449" s="33" t="s">
        <v>295</v>
      </c>
    </row>
    <row r="450" spans="1:29" ht="31.5" x14ac:dyDescent="0.25">
      <c r="A450" s="35" t="s">
        <v>783</v>
      </c>
      <c r="B450" s="36" t="s">
        <v>832</v>
      </c>
      <c r="C450" s="50" t="s">
        <v>833</v>
      </c>
      <c r="D450" s="38">
        <v>0.43559999999999999</v>
      </c>
      <c r="E450" s="37" t="s">
        <v>34</v>
      </c>
      <c r="F450" s="39">
        <v>0</v>
      </c>
      <c r="G450" s="40">
        <f t="shared" si="363"/>
        <v>0.43559999999999999</v>
      </c>
      <c r="H450" s="41">
        <v>0.43559999999999999</v>
      </c>
      <c r="I450" s="41">
        <v>0</v>
      </c>
      <c r="J450" s="41">
        <v>0</v>
      </c>
      <c r="K450" s="41">
        <v>0.36299999999999999</v>
      </c>
      <c r="L450" s="41">
        <v>7.2599999999999998E-2</v>
      </c>
      <c r="M450" s="41">
        <f t="shared" si="366"/>
        <v>0.14109753999999999</v>
      </c>
      <c r="N450" s="41">
        <v>0</v>
      </c>
      <c r="O450" s="41">
        <v>0</v>
      </c>
      <c r="P450" s="41">
        <v>0.11758128</v>
      </c>
      <c r="Q450" s="41">
        <v>2.3516259999999997E-2</v>
      </c>
      <c r="R450" s="42">
        <f t="shared" si="357"/>
        <v>0.29450246000000002</v>
      </c>
      <c r="S450" s="40">
        <f t="shared" si="358"/>
        <v>-0.29450246000000002</v>
      </c>
      <c r="T450" s="43">
        <f t="shared" si="331"/>
        <v>-0.67608461891643712</v>
      </c>
      <c r="U450" s="40">
        <f t="shared" si="359"/>
        <v>0</v>
      </c>
      <c r="V450" s="43">
        <v>0</v>
      </c>
      <c r="W450" s="40">
        <f t="shared" si="360"/>
        <v>0</v>
      </c>
      <c r="X450" s="43">
        <v>0</v>
      </c>
      <c r="Y450" s="40">
        <f t="shared" si="361"/>
        <v>-0.24541871999999998</v>
      </c>
      <c r="Z450" s="43">
        <f t="shared" si="365"/>
        <v>-0.67608462809917347</v>
      </c>
      <c r="AA450" s="40">
        <f t="shared" si="362"/>
        <v>-4.9083740000000001E-2</v>
      </c>
      <c r="AB450" s="43">
        <f t="shared" si="337"/>
        <v>-0.67608457300275482</v>
      </c>
      <c r="AC450" s="33" t="s">
        <v>34</v>
      </c>
    </row>
    <row r="451" spans="1:29" ht="31.5" x14ac:dyDescent="0.25">
      <c r="A451" s="35" t="s">
        <v>783</v>
      </c>
      <c r="B451" s="36" t="s">
        <v>834</v>
      </c>
      <c r="C451" s="50" t="s">
        <v>835</v>
      </c>
      <c r="D451" s="38">
        <v>9.7200000000000009E-2</v>
      </c>
      <c r="E451" s="37" t="s">
        <v>34</v>
      </c>
      <c r="F451" s="39">
        <v>0</v>
      </c>
      <c r="G451" s="40">
        <f t="shared" si="363"/>
        <v>9.7200000000000009E-2</v>
      </c>
      <c r="H451" s="41">
        <v>9.7200000000000009E-2</v>
      </c>
      <c r="I451" s="41">
        <v>0</v>
      </c>
      <c r="J451" s="41">
        <v>0</v>
      </c>
      <c r="K451" s="41">
        <v>8.1000000000000003E-2</v>
      </c>
      <c r="L451" s="41">
        <v>1.6200000000000006E-2</v>
      </c>
      <c r="M451" s="41">
        <f t="shared" si="366"/>
        <v>0.12201094</v>
      </c>
      <c r="N451" s="41">
        <v>0</v>
      </c>
      <c r="O451" s="41">
        <v>0</v>
      </c>
      <c r="P451" s="41">
        <v>0.10167577999999999</v>
      </c>
      <c r="Q451" s="41">
        <v>2.0335160000000005E-2</v>
      </c>
      <c r="R451" s="42">
        <f t="shared" si="357"/>
        <v>-2.481093999999999E-2</v>
      </c>
      <c r="S451" s="40">
        <f t="shared" si="358"/>
        <v>2.481093999999999E-2</v>
      </c>
      <c r="T451" s="43">
        <f t="shared" si="331"/>
        <v>0.25525658436213977</v>
      </c>
      <c r="U451" s="40">
        <f t="shared" si="359"/>
        <v>0</v>
      </c>
      <c r="V451" s="43">
        <v>0</v>
      </c>
      <c r="W451" s="40">
        <f t="shared" si="360"/>
        <v>0</v>
      </c>
      <c r="X451" s="43">
        <v>0</v>
      </c>
      <c r="Y451" s="40">
        <f t="shared" si="361"/>
        <v>2.0675779999999991E-2</v>
      </c>
      <c r="Z451" s="43">
        <f t="shared" si="365"/>
        <v>0.2552565432098764</v>
      </c>
      <c r="AA451" s="40">
        <f t="shared" si="362"/>
        <v>4.1351599999999988E-3</v>
      </c>
      <c r="AB451" s="43">
        <f t="shared" si="337"/>
        <v>0.25525679012345664</v>
      </c>
      <c r="AC451" s="33" t="s">
        <v>295</v>
      </c>
    </row>
    <row r="452" spans="1:29" ht="31.5" x14ac:dyDescent="0.25">
      <c r="A452" s="35" t="s">
        <v>783</v>
      </c>
      <c r="B452" s="36" t="s">
        <v>836</v>
      </c>
      <c r="C452" s="50" t="s">
        <v>837</v>
      </c>
      <c r="D452" s="40">
        <v>0.10872</v>
      </c>
      <c r="E452" s="37" t="s">
        <v>34</v>
      </c>
      <c r="F452" s="39">
        <v>0</v>
      </c>
      <c r="G452" s="40">
        <f t="shared" si="363"/>
        <v>0.10872</v>
      </c>
      <c r="H452" s="41">
        <v>0.10872</v>
      </c>
      <c r="I452" s="41">
        <v>0</v>
      </c>
      <c r="J452" s="41">
        <v>0</v>
      </c>
      <c r="K452" s="41">
        <v>9.0600000000000014E-2</v>
      </c>
      <c r="L452" s="41">
        <v>1.8119999999999983E-2</v>
      </c>
      <c r="M452" s="41">
        <f t="shared" si="366"/>
        <v>0.10872</v>
      </c>
      <c r="N452" s="41">
        <v>0</v>
      </c>
      <c r="O452" s="41">
        <v>0</v>
      </c>
      <c r="P452" s="41">
        <v>9.06E-2</v>
      </c>
      <c r="Q452" s="41">
        <v>1.8119999999999997E-2</v>
      </c>
      <c r="R452" s="42">
        <f t="shared" si="357"/>
        <v>0</v>
      </c>
      <c r="S452" s="40">
        <f t="shared" si="358"/>
        <v>0</v>
      </c>
      <c r="T452" s="43">
        <f t="shared" si="331"/>
        <v>0</v>
      </c>
      <c r="U452" s="40">
        <f t="shared" si="359"/>
        <v>0</v>
      </c>
      <c r="V452" s="43">
        <v>0</v>
      </c>
      <c r="W452" s="40">
        <f t="shared" si="360"/>
        <v>0</v>
      </c>
      <c r="X452" s="43">
        <v>0</v>
      </c>
      <c r="Y452" s="40">
        <f t="shared" si="361"/>
        <v>0</v>
      </c>
      <c r="Z452" s="43">
        <f t="shared" si="365"/>
        <v>0</v>
      </c>
      <c r="AA452" s="40">
        <f t="shared" si="362"/>
        <v>0</v>
      </c>
      <c r="AB452" s="43">
        <f t="shared" si="337"/>
        <v>0</v>
      </c>
      <c r="AC452" s="33" t="s">
        <v>34</v>
      </c>
    </row>
    <row r="453" spans="1:29" ht="47.25" x14ac:dyDescent="0.25">
      <c r="A453" s="35" t="s">
        <v>783</v>
      </c>
      <c r="B453" s="36" t="s">
        <v>838</v>
      </c>
      <c r="C453" s="50" t="s">
        <v>839</v>
      </c>
      <c r="D453" s="40">
        <v>0.69</v>
      </c>
      <c r="E453" s="37" t="s">
        <v>34</v>
      </c>
      <c r="F453" s="39">
        <v>0</v>
      </c>
      <c r="G453" s="40">
        <f t="shared" si="363"/>
        <v>0.69</v>
      </c>
      <c r="H453" s="41">
        <v>0.69</v>
      </c>
      <c r="I453" s="41">
        <v>0</v>
      </c>
      <c r="J453" s="41">
        <v>0</v>
      </c>
      <c r="K453" s="41">
        <v>0.57499999999999996</v>
      </c>
      <c r="L453" s="41">
        <v>0.11499999999999999</v>
      </c>
      <c r="M453" s="41">
        <f t="shared" si="366"/>
        <v>0.56925298000000002</v>
      </c>
      <c r="N453" s="41">
        <v>0</v>
      </c>
      <c r="O453" s="41">
        <v>0</v>
      </c>
      <c r="P453" s="41">
        <v>0.47437748000000002</v>
      </c>
      <c r="Q453" s="41">
        <v>9.4875500000000001E-2</v>
      </c>
      <c r="R453" s="42">
        <f t="shared" si="357"/>
        <v>0.12074701999999993</v>
      </c>
      <c r="S453" s="40">
        <f t="shared" si="358"/>
        <v>-0.12074701999999993</v>
      </c>
      <c r="T453" s="43">
        <f t="shared" si="331"/>
        <v>-0.17499568115942019</v>
      </c>
      <c r="U453" s="40">
        <f t="shared" si="359"/>
        <v>0</v>
      </c>
      <c r="V453" s="43">
        <v>0</v>
      </c>
      <c r="W453" s="40">
        <f t="shared" si="360"/>
        <v>0</v>
      </c>
      <c r="X453" s="43">
        <v>0</v>
      </c>
      <c r="Y453" s="40">
        <f t="shared" si="361"/>
        <v>-0.10062251999999994</v>
      </c>
      <c r="Z453" s="43">
        <f t="shared" si="365"/>
        <v>-0.17499568695652165</v>
      </c>
      <c r="AA453" s="40">
        <f t="shared" si="362"/>
        <v>-2.012449999999999E-2</v>
      </c>
      <c r="AB453" s="43">
        <f t="shared" si="337"/>
        <v>-0.17499565217391297</v>
      </c>
      <c r="AC453" s="64" t="s">
        <v>34</v>
      </c>
    </row>
    <row r="454" spans="1:29" ht="47.25" x14ac:dyDescent="0.25">
      <c r="A454" s="35" t="s">
        <v>783</v>
      </c>
      <c r="B454" s="36" t="s">
        <v>840</v>
      </c>
      <c r="C454" s="50" t="s">
        <v>841</v>
      </c>
      <c r="D454" s="86">
        <v>0.55319999999999991</v>
      </c>
      <c r="E454" s="37" t="s">
        <v>34</v>
      </c>
      <c r="F454" s="39">
        <v>0</v>
      </c>
      <c r="G454" s="40">
        <f t="shared" si="363"/>
        <v>0.55319999999999991</v>
      </c>
      <c r="H454" s="41">
        <v>0.55319999999999991</v>
      </c>
      <c r="I454" s="41">
        <v>0</v>
      </c>
      <c r="J454" s="41">
        <v>0</v>
      </c>
      <c r="K454" s="41">
        <v>0.46099999999999997</v>
      </c>
      <c r="L454" s="41">
        <v>9.2199999999999949E-2</v>
      </c>
      <c r="M454" s="41">
        <f t="shared" si="366"/>
        <v>0.45652498000000002</v>
      </c>
      <c r="N454" s="41">
        <v>0</v>
      </c>
      <c r="O454" s="41">
        <v>0</v>
      </c>
      <c r="P454" s="41">
        <v>0.38043747999999999</v>
      </c>
      <c r="Q454" s="41">
        <v>7.608750000000003E-2</v>
      </c>
      <c r="R454" s="42">
        <f t="shared" si="357"/>
        <v>9.6675019999999889E-2</v>
      </c>
      <c r="S454" s="40">
        <f t="shared" si="358"/>
        <v>-9.6675019999999889E-2</v>
      </c>
      <c r="T454" s="43">
        <f t="shared" ref="T454:T517" si="367">S454/H454</f>
        <v>-0.17475600144613143</v>
      </c>
      <c r="U454" s="40">
        <f t="shared" si="359"/>
        <v>0</v>
      </c>
      <c r="V454" s="43">
        <v>0</v>
      </c>
      <c r="W454" s="40">
        <f t="shared" si="360"/>
        <v>0</v>
      </c>
      <c r="X454" s="43">
        <v>0</v>
      </c>
      <c r="Y454" s="40">
        <f t="shared" si="361"/>
        <v>-8.0562519999999971E-2</v>
      </c>
      <c r="Z454" s="43">
        <f t="shared" si="365"/>
        <v>-0.17475600867678953</v>
      </c>
      <c r="AA454" s="40">
        <f t="shared" si="362"/>
        <v>-1.6112499999999919E-2</v>
      </c>
      <c r="AB454" s="43">
        <f t="shared" ref="AB454:AB517" si="368">AA454/L454</f>
        <v>-0.17475596529284088</v>
      </c>
      <c r="AC454" s="64" t="s">
        <v>34</v>
      </c>
    </row>
    <row r="455" spans="1:29" ht="31.5" x14ac:dyDescent="0.25">
      <c r="A455" s="35" t="s">
        <v>783</v>
      </c>
      <c r="B455" s="36" t="s">
        <v>842</v>
      </c>
      <c r="C455" s="50" t="s">
        <v>843</v>
      </c>
      <c r="D455" s="40">
        <v>0.2868</v>
      </c>
      <c r="E455" s="37" t="s">
        <v>34</v>
      </c>
      <c r="F455" s="39">
        <v>0</v>
      </c>
      <c r="G455" s="40">
        <f t="shared" si="363"/>
        <v>0.2868</v>
      </c>
      <c r="H455" s="41">
        <v>0.2868</v>
      </c>
      <c r="I455" s="41">
        <v>0</v>
      </c>
      <c r="J455" s="41">
        <v>0</v>
      </c>
      <c r="K455" s="41">
        <v>0.23900000000000002</v>
      </c>
      <c r="L455" s="41">
        <v>4.7799999999999981E-2</v>
      </c>
      <c r="M455" s="41">
        <f t="shared" si="366"/>
        <v>0.18840000000000001</v>
      </c>
      <c r="N455" s="41">
        <v>0</v>
      </c>
      <c r="O455" s="41">
        <v>0</v>
      </c>
      <c r="P455" s="41">
        <v>0.157</v>
      </c>
      <c r="Q455" s="41">
        <v>3.1400000000000011E-2</v>
      </c>
      <c r="R455" s="42">
        <f t="shared" si="357"/>
        <v>9.8399999999999987E-2</v>
      </c>
      <c r="S455" s="40">
        <f t="shared" si="358"/>
        <v>-9.8399999999999987E-2</v>
      </c>
      <c r="T455" s="43">
        <f t="shared" si="367"/>
        <v>-0.34309623430962338</v>
      </c>
      <c r="U455" s="40">
        <f t="shared" si="359"/>
        <v>0</v>
      </c>
      <c r="V455" s="43">
        <v>0</v>
      </c>
      <c r="W455" s="40">
        <f t="shared" si="360"/>
        <v>0</v>
      </c>
      <c r="X455" s="43">
        <v>0</v>
      </c>
      <c r="Y455" s="40">
        <f t="shared" si="361"/>
        <v>-8.2000000000000017E-2</v>
      </c>
      <c r="Z455" s="43">
        <f t="shared" si="365"/>
        <v>-0.34309623430962349</v>
      </c>
      <c r="AA455" s="40">
        <f t="shared" si="362"/>
        <v>-1.639999999999997E-2</v>
      </c>
      <c r="AB455" s="43">
        <f t="shared" si="368"/>
        <v>-0.34309623430962294</v>
      </c>
      <c r="AC455" s="64" t="s">
        <v>34</v>
      </c>
    </row>
    <row r="456" spans="1:29" ht="31.5" x14ac:dyDescent="0.25">
      <c r="A456" s="35" t="s">
        <v>783</v>
      </c>
      <c r="B456" s="36" t="s">
        <v>844</v>
      </c>
      <c r="C456" s="50" t="s">
        <v>845</v>
      </c>
      <c r="D456" s="40">
        <v>5.28E-2</v>
      </c>
      <c r="E456" s="37" t="s">
        <v>34</v>
      </c>
      <c r="F456" s="39">
        <v>0</v>
      </c>
      <c r="G456" s="40">
        <f t="shared" si="363"/>
        <v>5.28E-2</v>
      </c>
      <c r="H456" s="41">
        <v>5.28E-2</v>
      </c>
      <c r="I456" s="41">
        <v>0</v>
      </c>
      <c r="J456" s="41">
        <v>0</v>
      </c>
      <c r="K456" s="41">
        <v>4.3999999999999997E-2</v>
      </c>
      <c r="L456" s="41">
        <v>8.8000000000000023E-3</v>
      </c>
      <c r="M456" s="87">
        <f t="shared" si="366"/>
        <v>0</v>
      </c>
      <c r="N456" s="87">
        <v>0</v>
      </c>
      <c r="O456" s="87">
        <v>0</v>
      </c>
      <c r="P456" s="87">
        <v>0</v>
      </c>
      <c r="Q456" s="87">
        <v>0</v>
      </c>
      <c r="R456" s="42">
        <f t="shared" si="357"/>
        <v>5.28E-2</v>
      </c>
      <c r="S456" s="40">
        <f t="shared" si="358"/>
        <v>-5.28E-2</v>
      </c>
      <c r="T456" s="43">
        <f t="shared" si="367"/>
        <v>-1</v>
      </c>
      <c r="U456" s="40">
        <f t="shared" si="359"/>
        <v>0</v>
      </c>
      <c r="V456" s="43">
        <v>0</v>
      </c>
      <c r="W456" s="40">
        <f t="shared" si="360"/>
        <v>0</v>
      </c>
      <c r="X456" s="43">
        <v>0</v>
      </c>
      <c r="Y456" s="40">
        <f t="shared" si="361"/>
        <v>-4.3999999999999997E-2</v>
      </c>
      <c r="Z456" s="43">
        <f t="shared" si="365"/>
        <v>-1</v>
      </c>
      <c r="AA456" s="40">
        <f t="shared" si="362"/>
        <v>-8.8000000000000023E-3</v>
      </c>
      <c r="AB456" s="43">
        <f t="shared" si="368"/>
        <v>-1</v>
      </c>
      <c r="AC456" s="33" t="s">
        <v>34</v>
      </c>
    </row>
    <row r="457" spans="1:29" ht="31.5" x14ac:dyDescent="0.25">
      <c r="A457" s="35" t="s">
        <v>783</v>
      </c>
      <c r="B457" s="36" t="s">
        <v>846</v>
      </c>
      <c r="C457" s="50" t="s">
        <v>847</v>
      </c>
      <c r="D457" s="40">
        <v>0.27479999999999999</v>
      </c>
      <c r="E457" s="37" t="s">
        <v>34</v>
      </c>
      <c r="F457" s="39">
        <v>0</v>
      </c>
      <c r="G457" s="40">
        <f t="shared" si="363"/>
        <v>0.27479999999999999</v>
      </c>
      <c r="H457" s="41">
        <v>0.27479999999999999</v>
      </c>
      <c r="I457" s="41">
        <v>0</v>
      </c>
      <c r="J457" s="41">
        <v>0</v>
      </c>
      <c r="K457" s="41">
        <v>0.22900000000000004</v>
      </c>
      <c r="L457" s="41">
        <v>4.5799999999999952E-2</v>
      </c>
      <c r="M457" s="87">
        <f t="shared" si="366"/>
        <v>0</v>
      </c>
      <c r="N457" s="87">
        <v>0</v>
      </c>
      <c r="O457" s="87">
        <v>0</v>
      </c>
      <c r="P457" s="87">
        <v>0</v>
      </c>
      <c r="Q457" s="87">
        <v>0</v>
      </c>
      <c r="R457" s="42">
        <f t="shared" si="357"/>
        <v>0.27479999999999999</v>
      </c>
      <c r="S457" s="40">
        <f t="shared" si="358"/>
        <v>-0.27479999999999999</v>
      </c>
      <c r="T457" s="43">
        <f t="shared" si="367"/>
        <v>-1</v>
      </c>
      <c r="U457" s="40">
        <f t="shared" si="359"/>
        <v>0</v>
      </c>
      <c r="V457" s="43">
        <v>0</v>
      </c>
      <c r="W457" s="40">
        <f t="shared" si="360"/>
        <v>0</v>
      </c>
      <c r="X457" s="43">
        <v>0</v>
      </c>
      <c r="Y457" s="40">
        <f t="shared" si="361"/>
        <v>-0.22900000000000004</v>
      </c>
      <c r="Z457" s="43">
        <f t="shared" si="365"/>
        <v>-1</v>
      </c>
      <c r="AA457" s="40">
        <f t="shared" si="362"/>
        <v>-4.5799999999999952E-2</v>
      </c>
      <c r="AB457" s="43">
        <f t="shared" si="368"/>
        <v>-1</v>
      </c>
      <c r="AC457" s="33" t="s">
        <v>34</v>
      </c>
    </row>
    <row r="458" spans="1:29" x14ac:dyDescent="0.25">
      <c r="A458" s="35" t="s">
        <v>783</v>
      </c>
      <c r="B458" s="36" t="s">
        <v>848</v>
      </c>
      <c r="C458" s="50" t="s">
        <v>849</v>
      </c>
      <c r="D458" s="40">
        <v>0.16319999999999998</v>
      </c>
      <c r="E458" s="37" t="s">
        <v>34</v>
      </c>
      <c r="F458" s="39">
        <v>0</v>
      </c>
      <c r="G458" s="40">
        <f t="shared" si="363"/>
        <v>0.16319999999999998</v>
      </c>
      <c r="H458" s="41">
        <v>0.16319999999999998</v>
      </c>
      <c r="I458" s="41">
        <v>0</v>
      </c>
      <c r="J458" s="41">
        <v>0</v>
      </c>
      <c r="K458" s="41">
        <v>0.13600000000000001</v>
      </c>
      <c r="L458" s="41">
        <v>2.7199999999999974E-2</v>
      </c>
      <c r="M458" s="41">
        <f t="shared" si="366"/>
        <v>0</v>
      </c>
      <c r="N458" s="41">
        <v>0</v>
      </c>
      <c r="O458" s="41">
        <v>0</v>
      </c>
      <c r="P458" s="41">
        <v>0</v>
      </c>
      <c r="Q458" s="41">
        <v>0</v>
      </c>
      <c r="R458" s="42">
        <f t="shared" si="357"/>
        <v>0.16319999999999998</v>
      </c>
      <c r="S458" s="40">
        <f t="shared" si="358"/>
        <v>-0.16319999999999998</v>
      </c>
      <c r="T458" s="43">
        <f t="shared" si="367"/>
        <v>-1</v>
      </c>
      <c r="U458" s="40">
        <f t="shared" si="359"/>
        <v>0</v>
      </c>
      <c r="V458" s="43">
        <v>0</v>
      </c>
      <c r="W458" s="40">
        <f t="shared" si="360"/>
        <v>0</v>
      </c>
      <c r="X458" s="43">
        <v>0</v>
      </c>
      <c r="Y458" s="40">
        <f t="shared" si="361"/>
        <v>-0.13600000000000001</v>
      </c>
      <c r="Z458" s="43">
        <f t="shared" si="365"/>
        <v>-1</v>
      </c>
      <c r="AA458" s="40">
        <f t="shared" si="362"/>
        <v>-2.7199999999999974E-2</v>
      </c>
      <c r="AB458" s="43">
        <f t="shared" si="368"/>
        <v>-1</v>
      </c>
      <c r="AC458" s="33" t="s">
        <v>34</v>
      </c>
    </row>
    <row r="459" spans="1:29" ht="31.5" x14ac:dyDescent="0.25">
      <c r="A459" s="35" t="s">
        <v>783</v>
      </c>
      <c r="B459" s="36" t="s">
        <v>850</v>
      </c>
      <c r="C459" s="50" t="s">
        <v>851</v>
      </c>
      <c r="D459" s="40">
        <v>0.13679999999999998</v>
      </c>
      <c r="E459" s="37" t="s">
        <v>34</v>
      </c>
      <c r="F459" s="39">
        <v>0</v>
      </c>
      <c r="G459" s="40">
        <f t="shared" si="363"/>
        <v>0.13679999999999998</v>
      </c>
      <c r="H459" s="41">
        <v>0.13679999999999998</v>
      </c>
      <c r="I459" s="41">
        <v>0</v>
      </c>
      <c r="J459" s="41">
        <v>0</v>
      </c>
      <c r="K459" s="41">
        <v>0.11399999999999999</v>
      </c>
      <c r="L459" s="41">
        <v>2.2799999999999987E-2</v>
      </c>
      <c r="M459" s="41">
        <f t="shared" si="366"/>
        <v>0</v>
      </c>
      <c r="N459" s="41">
        <v>0</v>
      </c>
      <c r="O459" s="41">
        <v>0</v>
      </c>
      <c r="P459" s="41">
        <v>0</v>
      </c>
      <c r="Q459" s="41">
        <v>0</v>
      </c>
      <c r="R459" s="42">
        <f t="shared" si="357"/>
        <v>0.13679999999999998</v>
      </c>
      <c r="S459" s="40">
        <f t="shared" si="358"/>
        <v>-0.13679999999999998</v>
      </c>
      <c r="T459" s="43">
        <f t="shared" si="367"/>
        <v>-1</v>
      </c>
      <c r="U459" s="40">
        <f t="shared" si="359"/>
        <v>0</v>
      </c>
      <c r="V459" s="43">
        <v>0</v>
      </c>
      <c r="W459" s="40">
        <f t="shared" si="360"/>
        <v>0</v>
      </c>
      <c r="X459" s="43">
        <v>0</v>
      </c>
      <c r="Y459" s="40">
        <f t="shared" si="361"/>
        <v>-0.11399999999999999</v>
      </c>
      <c r="Z459" s="43">
        <f t="shared" si="365"/>
        <v>-1</v>
      </c>
      <c r="AA459" s="40">
        <f t="shared" si="362"/>
        <v>-2.2799999999999987E-2</v>
      </c>
      <c r="AB459" s="43">
        <f t="shared" si="368"/>
        <v>-1</v>
      </c>
      <c r="AC459" s="64" t="s">
        <v>34</v>
      </c>
    </row>
    <row r="460" spans="1:29" ht="31.5" x14ac:dyDescent="0.25">
      <c r="A460" s="35" t="s">
        <v>783</v>
      </c>
      <c r="B460" s="36" t="s">
        <v>852</v>
      </c>
      <c r="C460" s="50" t="s">
        <v>853</v>
      </c>
      <c r="D460" s="40">
        <v>0.38400000000000001</v>
      </c>
      <c r="E460" s="37" t="s">
        <v>34</v>
      </c>
      <c r="F460" s="39">
        <v>0</v>
      </c>
      <c r="G460" s="40">
        <f t="shared" si="363"/>
        <v>0.38400000000000001</v>
      </c>
      <c r="H460" s="41">
        <v>0.38400000000000001</v>
      </c>
      <c r="I460" s="41">
        <v>0</v>
      </c>
      <c r="J460" s="41">
        <v>0</v>
      </c>
      <c r="K460" s="41">
        <v>0.32</v>
      </c>
      <c r="L460" s="41">
        <v>6.4000000000000001E-2</v>
      </c>
      <c r="M460" s="41">
        <f t="shared" si="366"/>
        <v>0.13356657999999999</v>
      </c>
      <c r="N460" s="41">
        <v>0</v>
      </c>
      <c r="O460" s="41">
        <v>0</v>
      </c>
      <c r="P460" s="41">
        <v>0.11130548</v>
      </c>
      <c r="Q460" s="41">
        <v>2.2261099999999992E-2</v>
      </c>
      <c r="R460" s="42">
        <f t="shared" si="357"/>
        <v>0.25043342000000002</v>
      </c>
      <c r="S460" s="40">
        <f t="shared" si="358"/>
        <v>-0.25043342000000002</v>
      </c>
      <c r="T460" s="43">
        <f t="shared" si="367"/>
        <v>-0.65217036458333333</v>
      </c>
      <c r="U460" s="40">
        <f t="shared" si="359"/>
        <v>0</v>
      </c>
      <c r="V460" s="43">
        <v>0</v>
      </c>
      <c r="W460" s="40">
        <f t="shared" si="360"/>
        <v>0</v>
      </c>
      <c r="X460" s="43">
        <v>0</v>
      </c>
      <c r="Y460" s="40">
        <f t="shared" si="361"/>
        <v>-0.20869451999999999</v>
      </c>
      <c r="Z460" s="43">
        <f t="shared" si="365"/>
        <v>-0.65217037499999997</v>
      </c>
      <c r="AA460" s="40">
        <f t="shared" si="362"/>
        <v>-4.1738900000000009E-2</v>
      </c>
      <c r="AB460" s="43">
        <f t="shared" si="368"/>
        <v>-0.65217031250000013</v>
      </c>
      <c r="AC460" s="33" t="s">
        <v>34</v>
      </c>
    </row>
    <row r="461" spans="1:29" x14ac:dyDescent="0.25">
      <c r="A461" s="35" t="s">
        <v>783</v>
      </c>
      <c r="B461" s="36" t="s">
        <v>854</v>
      </c>
      <c r="C461" s="50" t="s">
        <v>855</v>
      </c>
      <c r="D461" s="40">
        <v>0.1404</v>
      </c>
      <c r="E461" s="37" t="s">
        <v>34</v>
      </c>
      <c r="F461" s="39">
        <v>0</v>
      </c>
      <c r="G461" s="40">
        <f t="shared" si="363"/>
        <v>0.1404</v>
      </c>
      <c r="H461" s="41">
        <v>0.1404</v>
      </c>
      <c r="I461" s="41">
        <v>0</v>
      </c>
      <c r="J461" s="41">
        <v>0</v>
      </c>
      <c r="K461" s="41">
        <v>0.11700000000000002</v>
      </c>
      <c r="L461" s="41">
        <v>2.3399999999999976E-2</v>
      </c>
      <c r="M461" s="41">
        <f t="shared" si="366"/>
        <v>9.3403200000000006E-2</v>
      </c>
      <c r="N461" s="41">
        <v>0</v>
      </c>
      <c r="O461" s="41">
        <v>0</v>
      </c>
      <c r="P461" s="41">
        <v>7.7836000000000002E-2</v>
      </c>
      <c r="Q461" s="41">
        <v>1.5567200000000003E-2</v>
      </c>
      <c r="R461" s="42">
        <f t="shared" si="357"/>
        <v>4.6996799999999991E-2</v>
      </c>
      <c r="S461" s="40">
        <f t="shared" si="358"/>
        <v>-4.6996799999999991E-2</v>
      </c>
      <c r="T461" s="43">
        <f t="shared" si="367"/>
        <v>-0.33473504273504268</v>
      </c>
      <c r="U461" s="40">
        <f t="shared" si="359"/>
        <v>0</v>
      </c>
      <c r="V461" s="43">
        <v>0</v>
      </c>
      <c r="W461" s="40">
        <f t="shared" si="360"/>
        <v>0</v>
      </c>
      <c r="X461" s="43">
        <v>0</v>
      </c>
      <c r="Y461" s="40">
        <f t="shared" si="361"/>
        <v>-3.9164000000000018E-2</v>
      </c>
      <c r="Z461" s="43">
        <f t="shared" si="365"/>
        <v>-0.33473504273504284</v>
      </c>
      <c r="AA461" s="40">
        <f t="shared" si="362"/>
        <v>-7.8327999999999731E-3</v>
      </c>
      <c r="AB461" s="43">
        <f t="shared" si="368"/>
        <v>-0.3347350427350419</v>
      </c>
      <c r="AC461" s="64" t="s">
        <v>34</v>
      </c>
    </row>
    <row r="462" spans="1:29" x14ac:dyDescent="0.25">
      <c r="A462" s="35" t="s">
        <v>783</v>
      </c>
      <c r="B462" s="36" t="s">
        <v>856</v>
      </c>
      <c r="C462" s="50" t="s">
        <v>857</v>
      </c>
      <c r="D462" s="40">
        <v>4.9968000000000005E-2</v>
      </c>
      <c r="E462" s="37" t="s">
        <v>34</v>
      </c>
      <c r="F462" s="39">
        <v>0</v>
      </c>
      <c r="G462" s="40">
        <f t="shared" si="363"/>
        <v>4.9968000000000005E-2</v>
      </c>
      <c r="H462" s="41">
        <v>4.9968000000000005E-2</v>
      </c>
      <c r="I462" s="41">
        <v>0</v>
      </c>
      <c r="J462" s="41">
        <v>0</v>
      </c>
      <c r="K462" s="41">
        <v>4.164000000000001E-2</v>
      </c>
      <c r="L462" s="41">
        <v>8.3279999999999951E-3</v>
      </c>
      <c r="M462" s="41">
        <f t="shared" si="366"/>
        <v>4.9967999999999999E-2</v>
      </c>
      <c r="N462" s="41">
        <v>0</v>
      </c>
      <c r="O462" s="41">
        <v>0</v>
      </c>
      <c r="P462" s="41">
        <v>4.1640000000000003E-2</v>
      </c>
      <c r="Q462" s="41">
        <v>8.3279999999999951E-3</v>
      </c>
      <c r="R462" s="42">
        <f t="shared" si="357"/>
        <v>0</v>
      </c>
      <c r="S462" s="40">
        <f t="shared" si="358"/>
        <v>0</v>
      </c>
      <c r="T462" s="43">
        <f t="shared" si="367"/>
        <v>0</v>
      </c>
      <c r="U462" s="40">
        <f t="shared" si="359"/>
        <v>0</v>
      </c>
      <c r="V462" s="43">
        <v>0</v>
      </c>
      <c r="W462" s="40">
        <f t="shared" si="360"/>
        <v>0</v>
      </c>
      <c r="X462" s="43">
        <v>0</v>
      </c>
      <c r="Y462" s="40">
        <f t="shared" si="361"/>
        <v>0</v>
      </c>
      <c r="Z462" s="43">
        <f t="shared" si="365"/>
        <v>0</v>
      </c>
      <c r="AA462" s="40">
        <f t="shared" si="362"/>
        <v>0</v>
      </c>
      <c r="AB462" s="43">
        <f t="shared" si="368"/>
        <v>0</v>
      </c>
      <c r="AC462" s="33" t="s">
        <v>34</v>
      </c>
    </row>
    <row r="463" spans="1:29" ht="31.5" x14ac:dyDescent="0.25">
      <c r="A463" s="35" t="s">
        <v>783</v>
      </c>
      <c r="B463" s="36" t="s">
        <v>858</v>
      </c>
      <c r="C463" s="50" t="s">
        <v>859</v>
      </c>
      <c r="D463" s="40">
        <v>0</v>
      </c>
      <c r="E463" s="37" t="s">
        <v>34</v>
      </c>
      <c r="F463" s="39">
        <v>0</v>
      </c>
      <c r="G463" s="40">
        <f t="shared" si="363"/>
        <v>0</v>
      </c>
      <c r="H463" s="41">
        <v>0</v>
      </c>
      <c r="I463" s="41">
        <v>0</v>
      </c>
      <c r="J463" s="41">
        <v>0</v>
      </c>
      <c r="K463" s="41">
        <v>0</v>
      </c>
      <c r="L463" s="41">
        <v>0</v>
      </c>
      <c r="M463" s="41">
        <f t="shared" si="366"/>
        <v>0</v>
      </c>
      <c r="N463" s="41">
        <v>0</v>
      </c>
      <c r="O463" s="41">
        <v>0</v>
      </c>
      <c r="P463" s="41">
        <v>0</v>
      </c>
      <c r="Q463" s="41">
        <v>0</v>
      </c>
      <c r="R463" s="42">
        <f t="shared" si="357"/>
        <v>0</v>
      </c>
      <c r="S463" s="40">
        <f t="shared" si="358"/>
        <v>0</v>
      </c>
      <c r="T463" s="43">
        <v>0</v>
      </c>
      <c r="U463" s="40">
        <f t="shared" si="359"/>
        <v>0</v>
      </c>
      <c r="V463" s="43">
        <v>0</v>
      </c>
      <c r="W463" s="40">
        <f t="shared" si="360"/>
        <v>0</v>
      </c>
      <c r="X463" s="43">
        <v>0</v>
      </c>
      <c r="Y463" s="40">
        <f t="shared" si="361"/>
        <v>0</v>
      </c>
      <c r="Z463" s="43">
        <v>0</v>
      </c>
      <c r="AA463" s="40">
        <f t="shared" si="362"/>
        <v>0</v>
      </c>
      <c r="AB463" s="43">
        <v>0</v>
      </c>
      <c r="AC463" s="33" t="s">
        <v>34</v>
      </c>
    </row>
    <row r="464" spans="1:29" ht="31.5" x14ac:dyDescent="0.25">
      <c r="A464" s="35" t="s">
        <v>783</v>
      </c>
      <c r="B464" s="36" t="s">
        <v>860</v>
      </c>
      <c r="C464" s="50" t="s">
        <v>861</v>
      </c>
      <c r="D464" s="50">
        <v>0.22800000000000001</v>
      </c>
      <c r="E464" s="37" t="s">
        <v>34</v>
      </c>
      <c r="F464" s="39">
        <v>0</v>
      </c>
      <c r="G464" s="40">
        <f t="shared" si="363"/>
        <v>0.22800000000000001</v>
      </c>
      <c r="H464" s="41">
        <v>0.22800000000000001</v>
      </c>
      <c r="I464" s="41">
        <v>0</v>
      </c>
      <c r="J464" s="41">
        <v>0</v>
      </c>
      <c r="K464" s="41">
        <v>0.19</v>
      </c>
      <c r="L464" s="41">
        <v>3.8000000000000006E-2</v>
      </c>
      <c r="M464" s="41">
        <f t="shared" si="366"/>
        <v>0.14030097999999999</v>
      </c>
      <c r="N464" s="41">
        <v>0</v>
      </c>
      <c r="O464" s="41">
        <v>0</v>
      </c>
      <c r="P464" s="41">
        <v>0.11691748</v>
      </c>
      <c r="Q464" s="41">
        <v>2.3383499999999988E-2</v>
      </c>
      <c r="R464" s="42">
        <f t="shared" si="357"/>
        <v>8.7699020000000016E-2</v>
      </c>
      <c r="S464" s="40">
        <f t="shared" si="358"/>
        <v>-8.7699020000000016E-2</v>
      </c>
      <c r="T464" s="43">
        <f t="shared" si="367"/>
        <v>-0.38464482456140359</v>
      </c>
      <c r="U464" s="40">
        <f t="shared" si="359"/>
        <v>0</v>
      </c>
      <c r="V464" s="43">
        <v>0</v>
      </c>
      <c r="W464" s="40">
        <f t="shared" si="360"/>
        <v>0</v>
      </c>
      <c r="X464" s="43">
        <v>0</v>
      </c>
      <c r="Y464" s="40">
        <f t="shared" si="361"/>
        <v>-7.3082519999999998E-2</v>
      </c>
      <c r="Z464" s="43">
        <f t="shared" si="365"/>
        <v>-0.38464484210526312</v>
      </c>
      <c r="AA464" s="40">
        <f t="shared" si="362"/>
        <v>-1.4616500000000018E-2</v>
      </c>
      <c r="AB464" s="43">
        <f t="shared" si="368"/>
        <v>-0.38464473684210571</v>
      </c>
      <c r="AC464" s="69" t="s">
        <v>34</v>
      </c>
    </row>
    <row r="465" spans="1:29" ht="47.25" x14ac:dyDescent="0.25">
      <c r="A465" s="35" t="s">
        <v>783</v>
      </c>
      <c r="B465" s="36" t="s">
        <v>862</v>
      </c>
      <c r="C465" s="50" t="s">
        <v>863</v>
      </c>
      <c r="D465" s="40">
        <v>3.1080000000000001</v>
      </c>
      <c r="E465" s="37" t="s">
        <v>34</v>
      </c>
      <c r="F465" s="39">
        <v>0</v>
      </c>
      <c r="G465" s="40">
        <f t="shared" si="363"/>
        <v>3.1080000000000001</v>
      </c>
      <c r="H465" s="41">
        <v>3.1080000000000001</v>
      </c>
      <c r="I465" s="41">
        <v>0</v>
      </c>
      <c r="J465" s="41">
        <v>0</v>
      </c>
      <c r="K465" s="41">
        <v>2.59</v>
      </c>
      <c r="L465" s="41">
        <v>0.51800000000000024</v>
      </c>
      <c r="M465" s="41">
        <f t="shared" si="366"/>
        <v>3.1080000000000001</v>
      </c>
      <c r="N465" s="76">
        <v>0</v>
      </c>
      <c r="O465" s="76">
        <v>0</v>
      </c>
      <c r="P465" s="76">
        <v>2.59</v>
      </c>
      <c r="Q465" s="76">
        <v>0.51800000000000024</v>
      </c>
      <c r="R465" s="42">
        <f t="shared" si="357"/>
        <v>0</v>
      </c>
      <c r="S465" s="40">
        <f t="shared" si="358"/>
        <v>0</v>
      </c>
      <c r="T465" s="43">
        <f t="shared" si="367"/>
        <v>0</v>
      </c>
      <c r="U465" s="40">
        <f t="shared" si="359"/>
        <v>0</v>
      </c>
      <c r="V465" s="43">
        <v>0</v>
      </c>
      <c r="W465" s="40">
        <f t="shared" si="360"/>
        <v>0</v>
      </c>
      <c r="X465" s="43">
        <v>0</v>
      </c>
      <c r="Y465" s="40">
        <f t="shared" si="361"/>
        <v>0</v>
      </c>
      <c r="Z465" s="43">
        <f t="shared" si="365"/>
        <v>0</v>
      </c>
      <c r="AA465" s="40">
        <f t="shared" si="362"/>
        <v>0</v>
      </c>
      <c r="AB465" s="43">
        <f t="shared" si="368"/>
        <v>0</v>
      </c>
      <c r="AC465" s="33" t="s">
        <v>34</v>
      </c>
    </row>
    <row r="466" spans="1:29" ht="31.5" x14ac:dyDescent="0.25">
      <c r="A466" s="35" t="s">
        <v>783</v>
      </c>
      <c r="B466" s="36" t="s">
        <v>864</v>
      </c>
      <c r="C466" s="50" t="s">
        <v>865</v>
      </c>
      <c r="D466" s="50">
        <v>0.1176</v>
      </c>
      <c r="E466" s="37" t="s">
        <v>34</v>
      </c>
      <c r="F466" s="39">
        <v>0</v>
      </c>
      <c r="G466" s="40">
        <f t="shared" si="363"/>
        <v>0.1176</v>
      </c>
      <c r="H466" s="41">
        <v>0.1176</v>
      </c>
      <c r="I466" s="41">
        <v>0</v>
      </c>
      <c r="J466" s="41">
        <v>0</v>
      </c>
      <c r="K466" s="41">
        <v>9.8000000000000004E-2</v>
      </c>
      <c r="L466" s="41">
        <v>1.9599999999999992E-2</v>
      </c>
      <c r="M466" s="41">
        <f t="shared" si="366"/>
        <v>7.7728149999999996E-2</v>
      </c>
      <c r="N466" s="41">
        <v>0</v>
      </c>
      <c r="O466" s="41">
        <v>0</v>
      </c>
      <c r="P466" s="41">
        <v>6.4773460000000005E-2</v>
      </c>
      <c r="Q466" s="41">
        <v>1.2954689999999991E-2</v>
      </c>
      <c r="R466" s="42">
        <f t="shared" si="357"/>
        <v>3.987185E-2</v>
      </c>
      <c r="S466" s="40">
        <f t="shared" si="358"/>
        <v>-3.987185E-2</v>
      </c>
      <c r="T466" s="43">
        <f t="shared" si="367"/>
        <v>-0.33904634353741497</v>
      </c>
      <c r="U466" s="40">
        <f t="shared" si="359"/>
        <v>0</v>
      </c>
      <c r="V466" s="43">
        <v>0</v>
      </c>
      <c r="W466" s="40">
        <f t="shared" si="360"/>
        <v>0</v>
      </c>
      <c r="X466" s="43">
        <v>0</v>
      </c>
      <c r="Y466" s="40">
        <f t="shared" si="361"/>
        <v>-3.3226539999999999E-2</v>
      </c>
      <c r="Z466" s="43">
        <f t="shared" si="365"/>
        <v>-0.33904632653061223</v>
      </c>
      <c r="AA466" s="40">
        <f t="shared" si="362"/>
        <v>-6.6453100000000015E-3</v>
      </c>
      <c r="AB466" s="43">
        <f t="shared" si="368"/>
        <v>-0.3390464285714288</v>
      </c>
      <c r="AC466" s="33" t="s">
        <v>34</v>
      </c>
    </row>
    <row r="467" spans="1:29" ht="31.5" x14ac:dyDescent="0.25">
      <c r="A467" s="35" t="s">
        <v>783</v>
      </c>
      <c r="B467" s="36" t="s">
        <v>866</v>
      </c>
      <c r="C467" s="50" t="s">
        <v>867</v>
      </c>
      <c r="D467" s="50">
        <v>0.29519999999999996</v>
      </c>
      <c r="E467" s="37" t="s">
        <v>34</v>
      </c>
      <c r="F467" s="39">
        <v>0</v>
      </c>
      <c r="G467" s="40">
        <f t="shared" si="363"/>
        <v>0.29519999999999996</v>
      </c>
      <c r="H467" s="41">
        <v>0.29519999999999996</v>
      </c>
      <c r="I467" s="41">
        <v>0</v>
      </c>
      <c r="J467" s="41">
        <v>0</v>
      </c>
      <c r="K467" s="41">
        <v>0.246</v>
      </c>
      <c r="L467" s="41">
        <v>4.9199999999999966E-2</v>
      </c>
      <c r="M467" s="41">
        <f t="shared" si="366"/>
        <v>0.22721279999999999</v>
      </c>
      <c r="N467" s="41">
        <v>0</v>
      </c>
      <c r="O467" s="41">
        <v>0</v>
      </c>
      <c r="P467" s="41">
        <v>0.18934400000000001</v>
      </c>
      <c r="Q467" s="41">
        <v>3.786879999999998E-2</v>
      </c>
      <c r="R467" s="42">
        <f t="shared" si="357"/>
        <v>6.798719999999997E-2</v>
      </c>
      <c r="S467" s="40">
        <f t="shared" si="358"/>
        <v>-6.798719999999997E-2</v>
      </c>
      <c r="T467" s="43">
        <f t="shared" si="367"/>
        <v>-0.23030894308943081</v>
      </c>
      <c r="U467" s="40">
        <f t="shared" si="359"/>
        <v>0</v>
      </c>
      <c r="V467" s="43">
        <v>0</v>
      </c>
      <c r="W467" s="40">
        <f t="shared" si="360"/>
        <v>0</v>
      </c>
      <c r="X467" s="43">
        <v>0</v>
      </c>
      <c r="Y467" s="40">
        <f t="shared" si="361"/>
        <v>-5.6655999999999984E-2</v>
      </c>
      <c r="Z467" s="43">
        <f t="shared" si="365"/>
        <v>-0.23030894308943084</v>
      </c>
      <c r="AA467" s="40">
        <f t="shared" si="362"/>
        <v>-1.1331199999999986E-2</v>
      </c>
      <c r="AB467" s="43">
        <f t="shared" si="368"/>
        <v>-0.23030894308943076</v>
      </c>
      <c r="AC467" s="33" t="s">
        <v>34</v>
      </c>
    </row>
    <row r="468" spans="1:29" ht="31.5" x14ac:dyDescent="0.25">
      <c r="A468" s="35" t="s">
        <v>783</v>
      </c>
      <c r="B468" s="36" t="s">
        <v>868</v>
      </c>
      <c r="C468" s="50" t="s">
        <v>869</v>
      </c>
      <c r="D468" s="40">
        <v>8.7840000000000001E-2</v>
      </c>
      <c r="E468" s="37" t="s">
        <v>34</v>
      </c>
      <c r="F468" s="39">
        <v>0</v>
      </c>
      <c r="G468" s="40">
        <f t="shared" si="363"/>
        <v>8.7840000000000001E-2</v>
      </c>
      <c r="H468" s="41">
        <v>8.7840000000000001E-2</v>
      </c>
      <c r="I468" s="41">
        <v>0</v>
      </c>
      <c r="J468" s="41">
        <v>0</v>
      </c>
      <c r="K468" s="41">
        <v>7.3200000000000001E-2</v>
      </c>
      <c r="L468" s="41">
        <v>1.464E-2</v>
      </c>
      <c r="M468" s="41">
        <f t="shared" si="366"/>
        <v>8.7840000000000001E-2</v>
      </c>
      <c r="N468" s="41">
        <v>0</v>
      </c>
      <c r="O468" s="41">
        <v>0</v>
      </c>
      <c r="P468" s="41">
        <v>7.3200000000000001E-2</v>
      </c>
      <c r="Q468" s="41">
        <v>1.464E-2</v>
      </c>
      <c r="R468" s="42">
        <f t="shared" si="357"/>
        <v>0</v>
      </c>
      <c r="S468" s="40">
        <f t="shared" si="358"/>
        <v>0</v>
      </c>
      <c r="T468" s="43">
        <f t="shared" si="367"/>
        <v>0</v>
      </c>
      <c r="U468" s="40">
        <f t="shared" si="359"/>
        <v>0</v>
      </c>
      <c r="V468" s="43">
        <v>0</v>
      </c>
      <c r="W468" s="40">
        <f t="shared" si="360"/>
        <v>0</v>
      </c>
      <c r="X468" s="43">
        <v>0</v>
      </c>
      <c r="Y468" s="40">
        <f t="shared" si="361"/>
        <v>0</v>
      </c>
      <c r="Z468" s="43">
        <f t="shared" si="365"/>
        <v>0</v>
      </c>
      <c r="AA468" s="40">
        <f t="shared" si="362"/>
        <v>0</v>
      </c>
      <c r="AB468" s="43">
        <f t="shared" si="368"/>
        <v>0</v>
      </c>
      <c r="AC468" s="33" t="s">
        <v>34</v>
      </c>
    </row>
    <row r="469" spans="1:29" x14ac:dyDescent="0.25">
      <c r="A469" s="35" t="s">
        <v>783</v>
      </c>
      <c r="B469" s="36" t="s">
        <v>870</v>
      </c>
      <c r="C469" s="50" t="s">
        <v>871</v>
      </c>
      <c r="D469" s="40">
        <v>0.39479999999999998</v>
      </c>
      <c r="E469" s="37" t="s">
        <v>34</v>
      </c>
      <c r="F469" s="39">
        <v>0</v>
      </c>
      <c r="G469" s="40">
        <f t="shared" si="363"/>
        <v>0.39479999999999998</v>
      </c>
      <c r="H469" s="41">
        <v>0.39479999999999998</v>
      </c>
      <c r="I469" s="41">
        <v>0</v>
      </c>
      <c r="J469" s="41">
        <v>0</v>
      </c>
      <c r="K469" s="41">
        <v>0.32900000000000001</v>
      </c>
      <c r="L469" s="41">
        <v>6.579999999999997E-2</v>
      </c>
      <c r="M469" s="41">
        <f t="shared" si="366"/>
        <v>0</v>
      </c>
      <c r="N469" s="41">
        <v>0</v>
      </c>
      <c r="O469" s="41">
        <v>0</v>
      </c>
      <c r="P469" s="41">
        <v>0</v>
      </c>
      <c r="Q469" s="41">
        <v>0</v>
      </c>
      <c r="R469" s="42">
        <f t="shared" si="357"/>
        <v>0.39479999999999998</v>
      </c>
      <c r="S469" s="40">
        <f t="shared" si="358"/>
        <v>-0.39479999999999998</v>
      </c>
      <c r="T469" s="43">
        <f t="shared" si="367"/>
        <v>-1</v>
      </c>
      <c r="U469" s="40">
        <f t="shared" si="359"/>
        <v>0</v>
      </c>
      <c r="V469" s="43">
        <v>0</v>
      </c>
      <c r="W469" s="40">
        <f t="shared" si="360"/>
        <v>0</v>
      </c>
      <c r="X469" s="43">
        <v>0</v>
      </c>
      <c r="Y469" s="40">
        <f t="shared" si="361"/>
        <v>-0.32900000000000001</v>
      </c>
      <c r="Z469" s="43">
        <f t="shared" si="365"/>
        <v>-1</v>
      </c>
      <c r="AA469" s="40">
        <f t="shared" si="362"/>
        <v>-6.579999999999997E-2</v>
      </c>
      <c r="AB469" s="43">
        <f t="shared" si="368"/>
        <v>-1</v>
      </c>
      <c r="AC469" s="33" t="s">
        <v>34</v>
      </c>
    </row>
    <row r="470" spans="1:29" ht="31.5" x14ac:dyDescent="0.25">
      <c r="A470" s="35" t="s">
        <v>783</v>
      </c>
      <c r="B470" s="36" t="s">
        <v>872</v>
      </c>
      <c r="C470" s="50" t="s">
        <v>873</v>
      </c>
      <c r="D470" s="38">
        <v>0.36719999999999997</v>
      </c>
      <c r="E470" s="37" t="s">
        <v>34</v>
      </c>
      <c r="F470" s="39">
        <v>0</v>
      </c>
      <c r="G470" s="40">
        <f t="shared" si="363"/>
        <v>0.36719999999999997</v>
      </c>
      <c r="H470" s="41">
        <v>0.36719999999999997</v>
      </c>
      <c r="I470" s="41">
        <v>0</v>
      </c>
      <c r="J470" s="41">
        <v>0</v>
      </c>
      <c r="K470" s="41">
        <v>0.30599999999999999</v>
      </c>
      <c r="L470" s="41">
        <v>6.1199999999999977E-2</v>
      </c>
      <c r="M470" s="41">
        <f t="shared" si="366"/>
        <v>0.36720000000000003</v>
      </c>
      <c r="N470" s="41">
        <v>0</v>
      </c>
      <c r="O470" s="41">
        <v>0</v>
      </c>
      <c r="P470" s="41">
        <v>0.30599999999999999</v>
      </c>
      <c r="Q470" s="41">
        <v>6.1200000000000032E-2</v>
      </c>
      <c r="R470" s="42">
        <f t="shared" si="357"/>
        <v>0</v>
      </c>
      <c r="S470" s="40">
        <f t="shared" si="358"/>
        <v>0</v>
      </c>
      <c r="T470" s="43">
        <f t="shared" si="367"/>
        <v>0</v>
      </c>
      <c r="U470" s="40">
        <f t="shared" si="359"/>
        <v>0</v>
      </c>
      <c r="V470" s="43">
        <v>0</v>
      </c>
      <c r="W470" s="40">
        <f t="shared" si="360"/>
        <v>0</v>
      </c>
      <c r="X470" s="43">
        <v>0</v>
      </c>
      <c r="Y470" s="40">
        <f t="shared" si="361"/>
        <v>0</v>
      </c>
      <c r="Z470" s="43">
        <f t="shared" si="365"/>
        <v>0</v>
      </c>
      <c r="AA470" s="40">
        <f t="shared" si="362"/>
        <v>5.5511151231257827E-17</v>
      </c>
      <c r="AB470" s="43">
        <f t="shared" si="368"/>
        <v>9.0704495475911515E-16</v>
      </c>
      <c r="AC470" s="33" t="s">
        <v>34</v>
      </c>
    </row>
    <row r="471" spans="1:29" ht="47.25" x14ac:dyDescent="0.25">
      <c r="A471" s="35" t="s">
        <v>783</v>
      </c>
      <c r="B471" s="36" t="s">
        <v>874</v>
      </c>
      <c r="C471" s="50" t="s">
        <v>875</v>
      </c>
      <c r="D471" s="40">
        <v>3.3797066399999998</v>
      </c>
      <c r="E471" s="37" t="s">
        <v>34</v>
      </c>
      <c r="F471" s="39">
        <v>0</v>
      </c>
      <c r="G471" s="40">
        <f t="shared" si="363"/>
        <v>3.3797066399999998</v>
      </c>
      <c r="H471" s="41">
        <v>3.3797066399999998</v>
      </c>
      <c r="I471" s="41">
        <v>0</v>
      </c>
      <c r="J471" s="41">
        <v>0</v>
      </c>
      <c r="K471" s="41">
        <v>2.8164221999999999</v>
      </c>
      <c r="L471" s="41">
        <v>0.56328443999999989</v>
      </c>
      <c r="M471" s="41">
        <f t="shared" si="366"/>
        <v>3.3797066400000002</v>
      </c>
      <c r="N471" s="41">
        <v>0</v>
      </c>
      <c r="O471" s="41">
        <v>0</v>
      </c>
      <c r="P471" s="41">
        <v>2.8164221999999999</v>
      </c>
      <c r="Q471" s="41">
        <v>0.56328444000000033</v>
      </c>
      <c r="R471" s="42">
        <f t="shared" si="357"/>
        <v>0</v>
      </c>
      <c r="S471" s="40">
        <f t="shared" si="358"/>
        <v>0</v>
      </c>
      <c r="T471" s="43">
        <f t="shared" si="367"/>
        <v>0</v>
      </c>
      <c r="U471" s="40">
        <f t="shared" si="359"/>
        <v>0</v>
      </c>
      <c r="V471" s="43">
        <v>0</v>
      </c>
      <c r="W471" s="40">
        <f t="shared" si="360"/>
        <v>0</v>
      </c>
      <c r="X471" s="43">
        <v>0</v>
      </c>
      <c r="Y471" s="40">
        <f t="shared" si="361"/>
        <v>0</v>
      </c>
      <c r="Z471" s="43">
        <f t="shared" si="365"/>
        <v>0</v>
      </c>
      <c r="AA471" s="40">
        <f t="shared" si="362"/>
        <v>0</v>
      </c>
      <c r="AB471" s="43">
        <f t="shared" si="368"/>
        <v>0</v>
      </c>
      <c r="AC471" s="33" t="s">
        <v>34</v>
      </c>
    </row>
    <row r="472" spans="1:29" ht="31.5" x14ac:dyDescent="0.25">
      <c r="A472" s="35" t="s">
        <v>783</v>
      </c>
      <c r="B472" s="36" t="s">
        <v>876</v>
      </c>
      <c r="C472" s="50" t="s">
        <v>877</v>
      </c>
      <c r="D472" s="40">
        <v>3.2453391000000003</v>
      </c>
      <c r="E472" s="37" t="s">
        <v>34</v>
      </c>
      <c r="F472" s="39">
        <v>0</v>
      </c>
      <c r="G472" s="40">
        <f t="shared" si="363"/>
        <v>3.2453391000000003</v>
      </c>
      <c r="H472" s="41">
        <v>3.2453391000000003</v>
      </c>
      <c r="I472" s="41">
        <v>0</v>
      </c>
      <c r="J472" s="41">
        <v>0</v>
      </c>
      <c r="K472" s="41">
        <v>2.7044492500000001</v>
      </c>
      <c r="L472" s="41">
        <v>0.54088985000000012</v>
      </c>
      <c r="M472" s="41">
        <f t="shared" si="366"/>
        <v>3.2453390999999998</v>
      </c>
      <c r="N472" s="41">
        <v>0</v>
      </c>
      <c r="O472" s="41">
        <v>0</v>
      </c>
      <c r="P472" s="41">
        <v>2.7044492500000001</v>
      </c>
      <c r="Q472" s="41">
        <v>0.54088984999999967</v>
      </c>
      <c r="R472" s="42">
        <f t="shared" si="357"/>
        <v>0</v>
      </c>
      <c r="S472" s="40">
        <f t="shared" si="358"/>
        <v>0</v>
      </c>
      <c r="T472" s="43">
        <f t="shared" si="367"/>
        <v>0</v>
      </c>
      <c r="U472" s="40">
        <f t="shared" si="359"/>
        <v>0</v>
      </c>
      <c r="V472" s="43">
        <v>0</v>
      </c>
      <c r="W472" s="40">
        <f t="shared" si="360"/>
        <v>0</v>
      </c>
      <c r="X472" s="43">
        <v>0</v>
      </c>
      <c r="Y472" s="40">
        <f t="shared" si="361"/>
        <v>0</v>
      </c>
      <c r="Z472" s="43">
        <f t="shared" si="365"/>
        <v>0</v>
      </c>
      <c r="AA472" s="40">
        <f t="shared" si="362"/>
        <v>0</v>
      </c>
      <c r="AB472" s="43">
        <f t="shared" si="368"/>
        <v>0</v>
      </c>
      <c r="AC472" s="37" t="s">
        <v>34</v>
      </c>
    </row>
    <row r="473" spans="1:29" ht="31.5" x14ac:dyDescent="0.25">
      <c r="A473" s="35" t="s">
        <v>783</v>
      </c>
      <c r="B473" s="36" t="s">
        <v>878</v>
      </c>
      <c r="C473" s="50" t="s">
        <v>879</v>
      </c>
      <c r="D473" s="40">
        <v>4.4279999999999999</v>
      </c>
      <c r="E473" s="37" t="s">
        <v>34</v>
      </c>
      <c r="F473" s="39">
        <v>0</v>
      </c>
      <c r="G473" s="40">
        <f t="shared" si="363"/>
        <v>4.4279999999999999</v>
      </c>
      <c r="H473" s="41">
        <v>4.4279999999999999</v>
      </c>
      <c r="I473" s="41">
        <v>0</v>
      </c>
      <c r="J473" s="41">
        <v>0</v>
      </c>
      <c r="K473" s="41">
        <v>3.69</v>
      </c>
      <c r="L473" s="41">
        <v>0.73799999999999999</v>
      </c>
      <c r="M473" s="41">
        <f t="shared" si="366"/>
        <v>4.4279999999999999</v>
      </c>
      <c r="N473" s="41">
        <v>0</v>
      </c>
      <c r="O473" s="41">
        <v>0</v>
      </c>
      <c r="P473" s="41">
        <v>3.69</v>
      </c>
      <c r="Q473" s="41">
        <v>0.73799999999999999</v>
      </c>
      <c r="R473" s="42">
        <f t="shared" si="357"/>
        <v>0</v>
      </c>
      <c r="S473" s="40">
        <f t="shared" si="358"/>
        <v>0</v>
      </c>
      <c r="T473" s="43">
        <f t="shared" si="367"/>
        <v>0</v>
      </c>
      <c r="U473" s="40">
        <f t="shared" si="359"/>
        <v>0</v>
      </c>
      <c r="V473" s="43">
        <v>0</v>
      </c>
      <c r="W473" s="40">
        <f t="shared" si="360"/>
        <v>0</v>
      </c>
      <c r="X473" s="43">
        <v>0</v>
      </c>
      <c r="Y473" s="40">
        <f t="shared" si="361"/>
        <v>0</v>
      </c>
      <c r="Z473" s="43">
        <f t="shared" si="365"/>
        <v>0</v>
      </c>
      <c r="AA473" s="40">
        <f t="shared" si="362"/>
        <v>0</v>
      </c>
      <c r="AB473" s="43">
        <f t="shared" si="368"/>
        <v>0</v>
      </c>
      <c r="AC473" s="37" t="s">
        <v>34</v>
      </c>
    </row>
    <row r="474" spans="1:29" x14ac:dyDescent="0.25">
      <c r="A474" s="35" t="s">
        <v>783</v>
      </c>
      <c r="B474" s="36" t="s">
        <v>880</v>
      </c>
      <c r="C474" s="50" t="s">
        <v>881</v>
      </c>
      <c r="D474" s="40">
        <v>1.44</v>
      </c>
      <c r="E474" s="37" t="s">
        <v>34</v>
      </c>
      <c r="F474" s="39">
        <v>0</v>
      </c>
      <c r="G474" s="40">
        <f t="shared" si="363"/>
        <v>1.44</v>
      </c>
      <c r="H474" s="41">
        <v>1.44</v>
      </c>
      <c r="I474" s="41">
        <v>0</v>
      </c>
      <c r="J474" s="41">
        <v>0</v>
      </c>
      <c r="K474" s="41">
        <v>1.2</v>
      </c>
      <c r="L474" s="41">
        <v>0.24</v>
      </c>
      <c r="M474" s="41">
        <f t="shared" si="366"/>
        <v>0</v>
      </c>
      <c r="N474" s="41">
        <v>0</v>
      </c>
      <c r="O474" s="41">
        <v>0</v>
      </c>
      <c r="P474" s="41">
        <v>0</v>
      </c>
      <c r="Q474" s="41">
        <v>0</v>
      </c>
      <c r="R474" s="42">
        <f t="shared" si="357"/>
        <v>1.44</v>
      </c>
      <c r="S474" s="40">
        <f t="shared" si="358"/>
        <v>-1.44</v>
      </c>
      <c r="T474" s="43">
        <f t="shared" si="367"/>
        <v>-1</v>
      </c>
      <c r="U474" s="40">
        <f t="shared" si="359"/>
        <v>0</v>
      </c>
      <c r="V474" s="43">
        <v>0</v>
      </c>
      <c r="W474" s="40">
        <f t="shared" si="360"/>
        <v>0</v>
      </c>
      <c r="X474" s="43">
        <v>0</v>
      </c>
      <c r="Y474" s="40">
        <f t="shared" si="361"/>
        <v>-1.2</v>
      </c>
      <c r="Z474" s="43">
        <f t="shared" si="365"/>
        <v>-1</v>
      </c>
      <c r="AA474" s="40">
        <f t="shared" si="362"/>
        <v>-0.24</v>
      </c>
      <c r="AB474" s="43">
        <f t="shared" si="368"/>
        <v>-1</v>
      </c>
      <c r="AC474" s="37" t="s">
        <v>34</v>
      </c>
    </row>
    <row r="475" spans="1:29" ht="31.5" x14ac:dyDescent="0.25">
      <c r="A475" s="35" t="s">
        <v>783</v>
      </c>
      <c r="B475" s="36" t="s">
        <v>882</v>
      </c>
      <c r="C475" s="50" t="s">
        <v>883</v>
      </c>
      <c r="D475" s="40">
        <v>0.30240000000000006</v>
      </c>
      <c r="E475" s="37" t="s">
        <v>34</v>
      </c>
      <c r="F475" s="39">
        <v>0</v>
      </c>
      <c r="G475" s="40">
        <f t="shared" si="363"/>
        <v>0.30240000000000006</v>
      </c>
      <c r="H475" s="41">
        <v>0.30240000000000006</v>
      </c>
      <c r="I475" s="41">
        <v>0</v>
      </c>
      <c r="J475" s="41">
        <v>0</v>
      </c>
      <c r="K475" s="41">
        <v>0.252</v>
      </c>
      <c r="L475" s="41">
        <v>5.0400000000000056E-2</v>
      </c>
      <c r="M475" s="41">
        <f t="shared" si="366"/>
        <v>0.3024</v>
      </c>
      <c r="N475" s="41">
        <v>0</v>
      </c>
      <c r="O475" s="41">
        <v>0</v>
      </c>
      <c r="P475" s="41">
        <v>0.252</v>
      </c>
      <c r="Q475" s="41">
        <v>5.04E-2</v>
      </c>
      <c r="R475" s="42">
        <f t="shared" si="357"/>
        <v>0</v>
      </c>
      <c r="S475" s="40">
        <f t="shared" si="358"/>
        <v>0</v>
      </c>
      <c r="T475" s="43">
        <f t="shared" si="367"/>
        <v>0</v>
      </c>
      <c r="U475" s="40">
        <f t="shared" si="359"/>
        <v>0</v>
      </c>
      <c r="V475" s="43">
        <v>0</v>
      </c>
      <c r="W475" s="40">
        <f t="shared" si="360"/>
        <v>0</v>
      </c>
      <c r="X475" s="43">
        <v>0</v>
      </c>
      <c r="Y475" s="40">
        <f t="shared" si="361"/>
        <v>0</v>
      </c>
      <c r="Z475" s="43">
        <f t="shared" si="365"/>
        <v>0</v>
      </c>
      <c r="AA475" s="40">
        <f t="shared" si="362"/>
        <v>-5.5511151231257827E-17</v>
      </c>
      <c r="AB475" s="43">
        <f t="shared" si="368"/>
        <v>-1.101411730778924E-15</v>
      </c>
      <c r="AC475" s="33" t="s">
        <v>34</v>
      </c>
    </row>
    <row r="476" spans="1:29" ht="31.5" x14ac:dyDescent="0.25">
      <c r="A476" s="35" t="s">
        <v>783</v>
      </c>
      <c r="B476" s="36" t="s">
        <v>884</v>
      </c>
      <c r="C476" s="50" t="s">
        <v>885</v>
      </c>
      <c r="D476" s="40">
        <v>0.33108719999999997</v>
      </c>
      <c r="E476" s="37" t="s">
        <v>34</v>
      </c>
      <c r="F476" s="39">
        <v>0</v>
      </c>
      <c r="G476" s="40">
        <f t="shared" si="363"/>
        <v>0.33108719999999997</v>
      </c>
      <c r="H476" s="41">
        <v>0.33108719999999997</v>
      </c>
      <c r="I476" s="41">
        <v>0</v>
      </c>
      <c r="J476" s="41">
        <v>0</v>
      </c>
      <c r="K476" s="41">
        <v>0.27590599999999998</v>
      </c>
      <c r="L476" s="41">
        <v>5.5181199999999986E-2</v>
      </c>
      <c r="M476" s="41">
        <f t="shared" si="366"/>
        <v>0.33108720000000003</v>
      </c>
      <c r="N476" s="41">
        <v>0</v>
      </c>
      <c r="O476" s="41">
        <v>0</v>
      </c>
      <c r="P476" s="41">
        <v>0.27590599999999998</v>
      </c>
      <c r="Q476" s="41">
        <v>5.5181200000000041E-2</v>
      </c>
      <c r="R476" s="42">
        <f t="shared" si="357"/>
        <v>0</v>
      </c>
      <c r="S476" s="40">
        <f t="shared" si="358"/>
        <v>0</v>
      </c>
      <c r="T476" s="43">
        <f t="shared" si="367"/>
        <v>0</v>
      </c>
      <c r="U476" s="40">
        <f t="shared" si="359"/>
        <v>0</v>
      </c>
      <c r="V476" s="43">
        <v>0</v>
      </c>
      <c r="W476" s="40">
        <f t="shared" si="360"/>
        <v>0</v>
      </c>
      <c r="X476" s="43">
        <v>0</v>
      </c>
      <c r="Y476" s="40">
        <f t="shared" si="361"/>
        <v>0</v>
      </c>
      <c r="Z476" s="43">
        <f t="shared" si="365"/>
        <v>0</v>
      </c>
      <c r="AA476" s="40">
        <f t="shared" si="362"/>
        <v>5.5511151231257827E-17</v>
      </c>
      <c r="AB476" s="43">
        <f t="shared" si="368"/>
        <v>1.0059794138448936E-15</v>
      </c>
      <c r="AC476" s="33" t="s">
        <v>34</v>
      </c>
    </row>
    <row r="477" spans="1:29" ht="31.5" x14ac:dyDescent="0.25">
      <c r="A477" s="35" t="s">
        <v>783</v>
      </c>
      <c r="B477" s="36" t="s">
        <v>886</v>
      </c>
      <c r="C477" s="50" t="s">
        <v>887</v>
      </c>
      <c r="D477" s="40">
        <v>0.38400000000000006</v>
      </c>
      <c r="E477" s="37" t="s">
        <v>34</v>
      </c>
      <c r="F477" s="39">
        <v>0</v>
      </c>
      <c r="G477" s="40">
        <f t="shared" si="363"/>
        <v>0.38400000000000006</v>
      </c>
      <c r="H477" s="41">
        <v>0.38400000000000006</v>
      </c>
      <c r="I477" s="41">
        <v>0</v>
      </c>
      <c r="J477" s="41">
        <v>0</v>
      </c>
      <c r="K477" s="41">
        <v>0.32000000000000006</v>
      </c>
      <c r="L477" s="41">
        <v>6.4000000000000001E-2</v>
      </c>
      <c r="M477" s="41">
        <f t="shared" si="366"/>
        <v>0.38400000000000001</v>
      </c>
      <c r="N477" s="41">
        <v>0</v>
      </c>
      <c r="O477" s="41">
        <v>0</v>
      </c>
      <c r="P477" s="41">
        <v>0.32</v>
      </c>
      <c r="Q477" s="41">
        <v>6.4000000000000001E-2</v>
      </c>
      <c r="R477" s="42">
        <f t="shared" si="357"/>
        <v>0</v>
      </c>
      <c r="S477" s="40">
        <f t="shared" si="358"/>
        <v>0</v>
      </c>
      <c r="T477" s="43">
        <f t="shared" si="367"/>
        <v>0</v>
      </c>
      <c r="U477" s="40">
        <f t="shared" si="359"/>
        <v>0</v>
      </c>
      <c r="V477" s="43">
        <v>0</v>
      </c>
      <c r="W477" s="40">
        <f t="shared" si="360"/>
        <v>0</v>
      </c>
      <c r="X477" s="43">
        <v>0</v>
      </c>
      <c r="Y477" s="40">
        <f t="shared" si="361"/>
        <v>0</v>
      </c>
      <c r="Z477" s="43">
        <f t="shared" si="365"/>
        <v>0</v>
      </c>
      <c r="AA477" s="40">
        <f t="shared" si="362"/>
        <v>0</v>
      </c>
      <c r="AB477" s="43">
        <f t="shared" si="368"/>
        <v>0</v>
      </c>
      <c r="AC477" s="37" t="s">
        <v>34</v>
      </c>
    </row>
    <row r="478" spans="1:29" ht="47.25" x14ac:dyDescent="0.25">
      <c r="A478" s="35" t="s">
        <v>783</v>
      </c>
      <c r="B478" s="36" t="s">
        <v>888</v>
      </c>
      <c r="C478" s="50" t="s">
        <v>889</v>
      </c>
      <c r="D478" s="40">
        <v>0.32191199999999998</v>
      </c>
      <c r="E478" s="37" t="s">
        <v>34</v>
      </c>
      <c r="F478" s="39">
        <v>0</v>
      </c>
      <c r="G478" s="40">
        <f t="shared" si="363"/>
        <v>0.32191199999999998</v>
      </c>
      <c r="H478" s="41">
        <v>0.32191199999999998</v>
      </c>
      <c r="I478" s="41">
        <v>0</v>
      </c>
      <c r="J478" s="41">
        <v>0</v>
      </c>
      <c r="K478" s="41">
        <v>0.26826</v>
      </c>
      <c r="L478" s="41">
        <v>5.3651999999999977E-2</v>
      </c>
      <c r="M478" s="41">
        <f t="shared" si="366"/>
        <v>0.32191199999999998</v>
      </c>
      <c r="N478" s="41">
        <v>0</v>
      </c>
      <c r="O478" s="41">
        <v>0</v>
      </c>
      <c r="P478" s="41">
        <v>0.26826</v>
      </c>
      <c r="Q478" s="41">
        <v>5.3651999999999977E-2</v>
      </c>
      <c r="R478" s="42">
        <f t="shared" si="357"/>
        <v>0</v>
      </c>
      <c r="S478" s="40">
        <f t="shared" si="358"/>
        <v>0</v>
      </c>
      <c r="T478" s="43">
        <f t="shared" si="367"/>
        <v>0</v>
      </c>
      <c r="U478" s="40">
        <f t="shared" si="359"/>
        <v>0</v>
      </c>
      <c r="V478" s="43">
        <v>0</v>
      </c>
      <c r="W478" s="40">
        <f t="shared" si="360"/>
        <v>0</v>
      </c>
      <c r="X478" s="43">
        <v>0</v>
      </c>
      <c r="Y478" s="40">
        <f t="shared" si="361"/>
        <v>0</v>
      </c>
      <c r="Z478" s="43">
        <f t="shared" si="365"/>
        <v>0</v>
      </c>
      <c r="AA478" s="40">
        <f t="shared" si="362"/>
        <v>0</v>
      </c>
      <c r="AB478" s="43">
        <f t="shared" si="368"/>
        <v>0</v>
      </c>
      <c r="AC478" s="33" t="s">
        <v>34</v>
      </c>
    </row>
    <row r="479" spans="1:29" ht="31.5" x14ac:dyDescent="0.25">
      <c r="A479" s="35" t="s">
        <v>783</v>
      </c>
      <c r="B479" s="36" t="s">
        <v>890</v>
      </c>
      <c r="C479" s="50" t="s">
        <v>891</v>
      </c>
      <c r="D479" s="38">
        <v>0.4313592</v>
      </c>
      <c r="E479" s="37" t="s">
        <v>34</v>
      </c>
      <c r="F479" s="39">
        <v>0</v>
      </c>
      <c r="G479" s="40">
        <f t="shared" si="363"/>
        <v>0.4313592</v>
      </c>
      <c r="H479" s="41">
        <v>0.4313592</v>
      </c>
      <c r="I479" s="41">
        <v>0</v>
      </c>
      <c r="J479" s="41">
        <v>0</v>
      </c>
      <c r="K479" s="41">
        <v>0.35946600000000001</v>
      </c>
      <c r="L479" s="41">
        <v>7.189319999999999E-2</v>
      </c>
      <c r="M479" s="41">
        <f t="shared" si="366"/>
        <v>0.4313592</v>
      </c>
      <c r="N479" s="41">
        <v>0</v>
      </c>
      <c r="O479" s="41">
        <v>0</v>
      </c>
      <c r="P479" s="41">
        <v>0.35946600000000001</v>
      </c>
      <c r="Q479" s="41">
        <v>7.189319999999999E-2</v>
      </c>
      <c r="R479" s="42">
        <f t="shared" si="357"/>
        <v>0</v>
      </c>
      <c r="S479" s="40">
        <f t="shared" si="358"/>
        <v>0</v>
      </c>
      <c r="T479" s="43">
        <f t="shared" si="367"/>
        <v>0</v>
      </c>
      <c r="U479" s="40">
        <f t="shared" si="359"/>
        <v>0</v>
      </c>
      <c r="V479" s="43">
        <v>0</v>
      </c>
      <c r="W479" s="40">
        <f t="shared" si="360"/>
        <v>0</v>
      </c>
      <c r="X479" s="43">
        <v>0</v>
      </c>
      <c r="Y479" s="40">
        <f t="shared" si="361"/>
        <v>0</v>
      </c>
      <c r="Z479" s="43">
        <f t="shared" si="365"/>
        <v>0</v>
      </c>
      <c r="AA479" s="40">
        <f t="shared" si="362"/>
        <v>0</v>
      </c>
      <c r="AB479" s="43">
        <f t="shared" si="368"/>
        <v>0</v>
      </c>
      <c r="AC479" s="33" t="s">
        <v>34</v>
      </c>
    </row>
    <row r="480" spans="1:29" x14ac:dyDescent="0.25">
      <c r="A480" s="35" t="s">
        <v>783</v>
      </c>
      <c r="B480" s="36" t="s">
        <v>892</v>
      </c>
      <c r="C480" s="50" t="s">
        <v>893</v>
      </c>
      <c r="D480" s="38">
        <v>6.1920000000000003E-2</v>
      </c>
      <c r="E480" s="37" t="s">
        <v>34</v>
      </c>
      <c r="F480" s="39">
        <v>0</v>
      </c>
      <c r="G480" s="40">
        <f t="shared" si="363"/>
        <v>6.1920000000000003E-2</v>
      </c>
      <c r="H480" s="41">
        <v>6.1920000000000003E-2</v>
      </c>
      <c r="I480" s="41">
        <v>0</v>
      </c>
      <c r="J480" s="41">
        <v>0</v>
      </c>
      <c r="K480" s="41">
        <v>5.16E-2</v>
      </c>
      <c r="L480" s="41">
        <v>1.0320000000000003E-2</v>
      </c>
      <c r="M480" s="41">
        <f t="shared" si="366"/>
        <v>6.1920000000000003E-2</v>
      </c>
      <c r="N480" s="41">
        <v>0</v>
      </c>
      <c r="O480" s="41">
        <v>0</v>
      </c>
      <c r="P480" s="41">
        <v>5.16E-2</v>
      </c>
      <c r="Q480" s="41">
        <v>1.0320000000000003E-2</v>
      </c>
      <c r="R480" s="42">
        <f t="shared" si="357"/>
        <v>0</v>
      </c>
      <c r="S480" s="40">
        <f t="shared" si="358"/>
        <v>0</v>
      </c>
      <c r="T480" s="43">
        <f t="shared" si="367"/>
        <v>0</v>
      </c>
      <c r="U480" s="40">
        <f t="shared" si="359"/>
        <v>0</v>
      </c>
      <c r="V480" s="43">
        <v>0</v>
      </c>
      <c r="W480" s="40">
        <f t="shared" si="360"/>
        <v>0</v>
      </c>
      <c r="X480" s="43">
        <v>0</v>
      </c>
      <c r="Y480" s="40">
        <f t="shared" si="361"/>
        <v>0</v>
      </c>
      <c r="Z480" s="43">
        <f t="shared" si="365"/>
        <v>0</v>
      </c>
      <c r="AA480" s="40">
        <f t="shared" si="362"/>
        <v>0</v>
      </c>
      <c r="AB480" s="43">
        <f t="shared" si="368"/>
        <v>0</v>
      </c>
      <c r="AC480" s="33" t="s">
        <v>34</v>
      </c>
    </row>
    <row r="481" spans="1:29" ht="31.5" x14ac:dyDescent="0.25">
      <c r="A481" s="35" t="s">
        <v>783</v>
      </c>
      <c r="B481" s="36" t="s">
        <v>894</v>
      </c>
      <c r="C481" s="50" t="s">
        <v>895</v>
      </c>
      <c r="D481" s="40">
        <v>0.11087999999999999</v>
      </c>
      <c r="E481" s="37" t="s">
        <v>34</v>
      </c>
      <c r="F481" s="39">
        <v>0</v>
      </c>
      <c r="G481" s="40">
        <f t="shared" si="363"/>
        <v>0.11087999999999999</v>
      </c>
      <c r="H481" s="41">
        <v>0.11087999999999999</v>
      </c>
      <c r="I481" s="41">
        <v>0</v>
      </c>
      <c r="J481" s="41">
        <v>0</v>
      </c>
      <c r="K481" s="41">
        <v>9.240000000000001E-2</v>
      </c>
      <c r="L481" s="41">
        <v>1.8479999999999983E-2</v>
      </c>
      <c r="M481" s="41">
        <f t="shared" si="366"/>
        <v>0.11088000000000001</v>
      </c>
      <c r="N481" s="41">
        <v>0</v>
      </c>
      <c r="O481" s="41">
        <v>0</v>
      </c>
      <c r="P481" s="41">
        <v>9.2399999999999996E-2</v>
      </c>
      <c r="Q481" s="41">
        <v>1.848000000000001E-2</v>
      </c>
      <c r="R481" s="42">
        <f t="shared" si="357"/>
        <v>0</v>
      </c>
      <c r="S481" s="40">
        <f t="shared" si="358"/>
        <v>0</v>
      </c>
      <c r="T481" s="43">
        <f t="shared" si="367"/>
        <v>0</v>
      </c>
      <c r="U481" s="40">
        <f t="shared" si="359"/>
        <v>0</v>
      </c>
      <c r="V481" s="43">
        <v>0</v>
      </c>
      <c r="W481" s="40">
        <f t="shared" si="360"/>
        <v>0</v>
      </c>
      <c r="X481" s="43">
        <v>0</v>
      </c>
      <c r="Y481" s="40">
        <f t="shared" si="361"/>
        <v>0</v>
      </c>
      <c r="Z481" s="43">
        <f t="shared" si="365"/>
        <v>0</v>
      </c>
      <c r="AA481" s="40">
        <f t="shared" si="362"/>
        <v>2.7755575615628914E-17</v>
      </c>
      <c r="AB481" s="43">
        <f t="shared" si="368"/>
        <v>1.5019250874258084E-15</v>
      </c>
      <c r="AC481" s="33" t="s">
        <v>34</v>
      </c>
    </row>
    <row r="482" spans="1:29" ht="31.5" x14ac:dyDescent="0.25">
      <c r="A482" s="35" t="s">
        <v>783</v>
      </c>
      <c r="B482" s="36" t="s">
        <v>896</v>
      </c>
      <c r="C482" s="50" t="s">
        <v>897</v>
      </c>
      <c r="D482" s="40">
        <v>0.36</v>
      </c>
      <c r="E482" s="37" t="s">
        <v>34</v>
      </c>
      <c r="F482" s="39">
        <v>0</v>
      </c>
      <c r="G482" s="40">
        <f t="shared" si="363"/>
        <v>0.36</v>
      </c>
      <c r="H482" s="41">
        <v>0.36</v>
      </c>
      <c r="I482" s="41">
        <v>0</v>
      </c>
      <c r="J482" s="41">
        <v>0</v>
      </c>
      <c r="K482" s="41">
        <v>0.3</v>
      </c>
      <c r="L482" s="41">
        <v>0.06</v>
      </c>
      <c r="M482" s="41">
        <f t="shared" si="366"/>
        <v>0.36</v>
      </c>
      <c r="N482" s="41">
        <v>0</v>
      </c>
      <c r="O482" s="41">
        <v>0</v>
      </c>
      <c r="P482" s="41">
        <v>0.3</v>
      </c>
      <c r="Q482" s="41">
        <v>0.06</v>
      </c>
      <c r="R482" s="42">
        <f t="shared" si="357"/>
        <v>0</v>
      </c>
      <c r="S482" s="40">
        <f t="shared" si="358"/>
        <v>0</v>
      </c>
      <c r="T482" s="43">
        <f t="shared" si="367"/>
        <v>0</v>
      </c>
      <c r="U482" s="40">
        <f t="shared" si="359"/>
        <v>0</v>
      </c>
      <c r="V482" s="43">
        <v>0</v>
      </c>
      <c r="W482" s="40">
        <f t="shared" si="360"/>
        <v>0</v>
      </c>
      <c r="X482" s="43">
        <v>0</v>
      </c>
      <c r="Y482" s="40">
        <f t="shared" si="361"/>
        <v>0</v>
      </c>
      <c r="Z482" s="43">
        <f t="shared" si="365"/>
        <v>0</v>
      </c>
      <c r="AA482" s="40">
        <f t="shared" si="362"/>
        <v>0</v>
      </c>
      <c r="AB482" s="43">
        <f t="shared" si="368"/>
        <v>0</v>
      </c>
      <c r="AC482" s="33" t="s">
        <v>34</v>
      </c>
    </row>
    <row r="483" spans="1:29" ht="31.5" x14ac:dyDescent="0.25">
      <c r="A483" s="35" t="s">
        <v>783</v>
      </c>
      <c r="B483" s="36" t="s">
        <v>898</v>
      </c>
      <c r="C483" s="50" t="s">
        <v>899</v>
      </c>
      <c r="D483" s="40">
        <v>0.26400000000000001</v>
      </c>
      <c r="E483" s="37" t="s">
        <v>34</v>
      </c>
      <c r="F483" s="39">
        <v>0</v>
      </c>
      <c r="G483" s="40">
        <f t="shared" si="363"/>
        <v>0.26400000000000001</v>
      </c>
      <c r="H483" s="41">
        <v>0.26400000000000001</v>
      </c>
      <c r="I483" s="41">
        <v>0</v>
      </c>
      <c r="J483" s="41">
        <v>0</v>
      </c>
      <c r="K483" s="41">
        <v>0.22</v>
      </c>
      <c r="L483" s="41">
        <v>4.4000000000000011E-2</v>
      </c>
      <c r="M483" s="41">
        <f t="shared" si="366"/>
        <v>0.26400000000000001</v>
      </c>
      <c r="N483" s="41">
        <v>0</v>
      </c>
      <c r="O483" s="41">
        <v>0</v>
      </c>
      <c r="P483" s="41">
        <v>0.22</v>
      </c>
      <c r="Q483" s="41">
        <v>4.4000000000000011E-2</v>
      </c>
      <c r="R483" s="42">
        <f t="shared" si="357"/>
        <v>0</v>
      </c>
      <c r="S483" s="40">
        <f t="shared" si="358"/>
        <v>0</v>
      </c>
      <c r="T483" s="43">
        <f t="shared" si="367"/>
        <v>0</v>
      </c>
      <c r="U483" s="40">
        <f t="shared" si="359"/>
        <v>0</v>
      </c>
      <c r="V483" s="43">
        <v>0</v>
      </c>
      <c r="W483" s="40">
        <f t="shared" si="360"/>
        <v>0</v>
      </c>
      <c r="X483" s="43">
        <v>0</v>
      </c>
      <c r="Y483" s="40">
        <f t="shared" si="361"/>
        <v>0</v>
      </c>
      <c r="Z483" s="43">
        <f t="shared" si="365"/>
        <v>0</v>
      </c>
      <c r="AA483" s="40">
        <f t="shared" si="362"/>
        <v>0</v>
      </c>
      <c r="AB483" s="43">
        <f t="shared" si="368"/>
        <v>0</v>
      </c>
      <c r="AC483" s="33" t="s">
        <v>34</v>
      </c>
    </row>
    <row r="484" spans="1:29" ht="31.5" x14ac:dyDescent="0.25">
      <c r="A484" s="35" t="s">
        <v>783</v>
      </c>
      <c r="B484" s="36" t="s">
        <v>900</v>
      </c>
      <c r="C484" s="50" t="s">
        <v>901</v>
      </c>
      <c r="D484" s="40">
        <v>1.6787999999999998</v>
      </c>
      <c r="E484" s="37" t="s">
        <v>34</v>
      </c>
      <c r="F484" s="39">
        <v>0</v>
      </c>
      <c r="G484" s="40">
        <f t="shared" si="363"/>
        <v>1.6787999999999998</v>
      </c>
      <c r="H484" s="41">
        <v>1.6787999999999998</v>
      </c>
      <c r="I484" s="41">
        <v>0</v>
      </c>
      <c r="J484" s="41">
        <v>0</v>
      </c>
      <c r="K484" s="41">
        <v>1.399</v>
      </c>
      <c r="L484" s="41">
        <v>0.27979999999999983</v>
      </c>
      <c r="M484" s="41">
        <f t="shared" si="366"/>
        <v>1.6788000000000001</v>
      </c>
      <c r="N484" s="41">
        <v>0</v>
      </c>
      <c r="O484" s="41">
        <v>0</v>
      </c>
      <c r="P484" s="41">
        <v>1.399</v>
      </c>
      <c r="Q484" s="41">
        <v>0.27980000000000005</v>
      </c>
      <c r="R484" s="42">
        <f t="shared" si="357"/>
        <v>0</v>
      </c>
      <c r="S484" s="40">
        <f t="shared" si="358"/>
        <v>0</v>
      </c>
      <c r="T484" s="43">
        <f t="shared" si="367"/>
        <v>0</v>
      </c>
      <c r="U484" s="40">
        <f t="shared" si="359"/>
        <v>0</v>
      </c>
      <c r="V484" s="43">
        <v>0</v>
      </c>
      <c r="W484" s="40">
        <f t="shared" si="360"/>
        <v>0</v>
      </c>
      <c r="X484" s="43">
        <v>0</v>
      </c>
      <c r="Y484" s="40">
        <f t="shared" si="361"/>
        <v>0</v>
      </c>
      <c r="Z484" s="43">
        <f t="shared" si="365"/>
        <v>0</v>
      </c>
      <c r="AA484" s="40">
        <f t="shared" si="362"/>
        <v>0</v>
      </c>
      <c r="AB484" s="43">
        <f t="shared" si="368"/>
        <v>0</v>
      </c>
      <c r="AC484" s="33" t="s">
        <v>34</v>
      </c>
    </row>
    <row r="485" spans="1:29" x14ac:dyDescent="0.25">
      <c r="A485" s="35" t="s">
        <v>783</v>
      </c>
      <c r="B485" s="36" t="s">
        <v>902</v>
      </c>
      <c r="C485" s="50" t="s">
        <v>903</v>
      </c>
      <c r="D485" s="40">
        <v>0.15479999999999999</v>
      </c>
      <c r="E485" s="37" t="s">
        <v>34</v>
      </c>
      <c r="F485" s="39">
        <v>0</v>
      </c>
      <c r="G485" s="40">
        <f t="shared" si="363"/>
        <v>0.15479999999999999</v>
      </c>
      <c r="H485" s="41">
        <v>0.15479999999999999</v>
      </c>
      <c r="I485" s="41">
        <v>0</v>
      </c>
      <c r="J485" s="41">
        <v>0</v>
      </c>
      <c r="K485" s="41">
        <v>0.129</v>
      </c>
      <c r="L485" s="41">
        <v>2.579999999999999E-2</v>
      </c>
      <c r="M485" s="41">
        <f t="shared" si="366"/>
        <v>8.938277E-2</v>
      </c>
      <c r="N485" s="41">
        <v>0</v>
      </c>
      <c r="O485" s="41">
        <v>0</v>
      </c>
      <c r="P485" s="41">
        <v>7.4485640000000006E-2</v>
      </c>
      <c r="Q485" s="41">
        <v>1.4897129999999995E-2</v>
      </c>
      <c r="R485" s="42">
        <f t="shared" si="357"/>
        <v>6.5417229999999993E-2</v>
      </c>
      <c r="S485" s="40">
        <f t="shared" si="358"/>
        <v>-6.5417229999999993E-2</v>
      </c>
      <c r="T485" s="43">
        <f t="shared" si="367"/>
        <v>-0.42259192506459947</v>
      </c>
      <c r="U485" s="40">
        <f t="shared" si="359"/>
        <v>0</v>
      </c>
      <c r="V485" s="43">
        <v>0</v>
      </c>
      <c r="W485" s="40">
        <f t="shared" si="360"/>
        <v>0</v>
      </c>
      <c r="X485" s="43">
        <v>0</v>
      </c>
      <c r="Y485" s="40">
        <f t="shared" si="361"/>
        <v>-5.4514359999999998E-2</v>
      </c>
      <c r="Z485" s="43">
        <f t="shared" si="365"/>
        <v>-0.42259193798449607</v>
      </c>
      <c r="AA485" s="40">
        <f t="shared" si="362"/>
        <v>-1.0902869999999995E-2</v>
      </c>
      <c r="AB485" s="43">
        <f t="shared" si="368"/>
        <v>-0.42259186046511626</v>
      </c>
      <c r="AC485" s="33" t="s">
        <v>34</v>
      </c>
    </row>
    <row r="486" spans="1:29" ht="31.5" x14ac:dyDescent="0.25">
      <c r="A486" s="35" t="s">
        <v>783</v>
      </c>
      <c r="B486" s="36" t="s">
        <v>904</v>
      </c>
      <c r="C486" s="50" t="s">
        <v>905</v>
      </c>
      <c r="D486" s="40">
        <v>0.10199999999999999</v>
      </c>
      <c r="E486" s="37" t="s">
        <v>34</v>
      </c>
      <c r="F486" s="39">
        <v>0</v>
      </c>
      <c r="G486" s="40">
        <f t="shared" si="363"/>
        <v>0.10199999999999999</v>
      </c>
      <c r="H486" s="41">
        <v>0.10199999999999999</v>
      </c>
      <c r="I486" s="41">
        <v>0</v>
      </c>
      <c r="J486" s="41">
        <v>0</v>
      </c>
      <c r="K486" s="41">
        <v>8.5000000000000006E-2</v>
      </c>
      <c r="L486" s="41">
        <v>1.6999999999999987E-2</v>
      </c>
      <c r="M486" s="41">
        <f t="shared" si="366"/>
        <v>6.2827179999999996E-2</v>
      </c>
      <c r="N486" s="41">
        <v>0</v>
      </c>
      <c r="O486" s="41">
        <v>0</v>
      </c>
      <c r="P486" s="41">
        <v>5.2355980000000003E-2</v>
      </c>
      <c r="Q486" s="41">
        <v>1.0471199999999993E-2</v>
      </c>
      <c r="R486" s="42">
        <f t="shared" si="357"/>
        <v>3.9172819999999997E-2</v>
      </c>
      <c r="S486" s="40">
        <f t="shared" si="358"/>
        <v>-3.9172819999999997E-2</v>
      </c>
      <c r="T486" s="43">
        <f t="shared" si="367"/>
        <v>-0.38404725490196079</v>
      </c>
      <c r="U486" s="40">
        <f t="shared" si="359"/>
        <v>0</v>
      </c>
      <c r="V486" s="43">
        <v>0</v>
      </c>
      <c r="W486" s="40">
        <f t="shared" si="360"/>
        <v>0</v>
      </c>
      <c r="X486" s="43">
        <v>0</v>
      </c>
      <c r="Y486" s="40">
        <f t="shared" si="361"/>
        <v>-3.2644020000000003E-2</v>
      </c>
      <c r="Z486" s="43">
        <f t="shared" si="365"/>
        <v>-0.38404729411764704</v>
      </c>
      <c r="AA486" s="40">
        <f t="shared" si="362"/>
        <v>-6.5287999999999943E-3</v>
      </c>
      <c r="AB486" s="43">
        <f t="shared" si="368"/>
        <v>-0.38404705882352935</v>
      </c>
      <c r="AC486" s="33" t="s">
        <v>34</v>
      </c>
    </row>
    <row r="487" spans="1:29" ht="31.5" x14ac:dyDescent="0.25">
      <c r="A487" s="35" t="s">
        <v>783</v>
      </c>
      <c r="B487" s="36" t="s">
        <v>906</v>
      </c>
      <c r="C487" s="50" t="s">
        <v>907</v>
      </c>
      <c r="D487" s="40">
        <v>5.04E-2</v>
      </c>
      <c r="E487" s="37" t="s">
        <v>34</v>
      </c>
      <c r="F487" s="39">
        <v>0</v>
      </c>
      <c r="G487" s="40">
        <f t="shared" si="363"/>
        <v>5.04E-2</v>
      </c>
      <c r="H487" s="41">
        <v>5.04E-2</v>
      </c>
      <c r="I487" s="41">
        <v>0</v>
      </c>
      <c r="J487" s="41">
        <v>0</v>
      </c>
      <c r="K487" s="41">
        <v>4.2000000000000003E-2</v>
      </c>
      <c r="L487" s="41">
        <v>8.3999999999999977E-3</v>
      </c>
      <c r="M487" s="41">
        <f t="shared" si="366"/>
        <v>0</v>
      </c>
      <c r="N487" s="41">
        <v>0</v>
      </c>
      <c r="O487" s="41">
        <v>0</v>
      </c>
      <c r="P487" s="41">
        <v>0</v>
      </c>
      <c r="Q487" s="41">
        <v>0</v>
      </c>
      <c r="R487" s="42">
        <f t="shared" si="357"/>
        <v>5.04E-2</v>
      </c>
      <c r="S487" s="40">
        <f t="shared" si="358"/>
        <v>-5.04E-2</v>
      </c>
      <c r="T487" s="43">
        <f t="shared" si="367"/>
        <v>-1</v>
      </c>
      <c r="U487" s="40">
        <f t="shared" si="359"/>
        <v>0</v>
      </c>
      <c r="V487" s="43">
        <v>0</v>
      </c>
      <c r="W487" s="40">
        <f t="shared" si="360"/>
        <v>0</v>
      </c>
      <c r="X487" s="43">
        <v>0</v>
      </c>
      <c r="Y487" s="40">
        <f t="shared" si="361"/>
        <v>-4.2000000000000003E-2</v>
      </c>
      <c r="Z487" s="43">
        <f t="shared" si="365"/>
        <v>-1</v>
      </c>
      <c r="AA487" s="40">
        <f t="shared" si="362"/>
        <v>-8.3999999999999977E-3</v>
      </c>
      <c r="AB487" s="43">
        <f t="shared" si="368"/>
        <v>-1</v>
      </c>
      <c r="AC487" s="33" t="s">
        <v>34</v>
      </c>
    </row>
    <row r="488" spans="1:29" ht="31.5" x14ac:dyDescent="0.25">
      <c r="A488" s="35" t="s">
        <v>783</v>
      </c>
      <c r="B488" s="36" t="s">
        <v>908</v>
      </c>
      <c r="C488" s="50" t="s">
        <v>909</v>
      </c>
      <c r="D488" s="40">
        <v>0.55079999999999996</v>
      </c>
      <c r="E488" s="37" t="s">
        <v>34</v>
      </c>
      <c r="F488" s="39">
        <v>0</v>
      </c>
      <c r="G488" s="40">
        <f t="shared" si="363"/>
        <v>0.55079999999999996</v>
      </c>
      <c r="H488" s="41">
        <v>0.55079999999999996</v>
      </c>
      <c r="I488" s="41">
        <v>0</v>
      </c>
      <c r="J488" s="41">
        <v>0</v>
      </c>
      <c r="K488" s="41">
        <v>0.45900000000000002</v>
      </c>
      <c r="L488" s="41">
        <v>9.1799999999999937E-2</v>
      </c>
      <c r="M488" s="41">
        <f t="shared" si="366"/>
        <v>0.87839999999999996</v>
      </c>
      <c r="N488" s="41">
        <v>0</v>
      </c>
      <c r="O488" s="41">
        <v>0</v>
      </c>
      <c r="P488" s="41">
        <v>0.73199999999999998</v>
      </c>
      <c r="Q488" s="41">
        <v>0.14639999999999997</v>
      </c>
      <c r="R488" s="42">
        <f t="shared" si="357"/>
        <v>-0.3276</v>
      </c>
      <c r="S488" s="40">
        <f t="shared" si="358"/>
        <v>0.3276</v>
      </c>
      <c r="T488" s="43">
        <f t="shared" si="367"/>
        <v>0.59477124183006536</v>
      </c>
      <c r="U488" s="40">
        <f t="shared" si="359"/>
        <v>0</v>
      </c>
      <c r="V488" s="43">
        <v>0</v>
      </c>
      <c r="W488" s="40">
        <f t="shared" si="360"/>
        <v>0</v>
      </c>
      <c r="X488" s="43">
        <v>0</v>
      </c>
      <c r="Y488" s="40">
        <f t="shared" si="361"/>
        <v>0.27299999999999996</v>
      </c>
      <c r="Z488" s="43">
        <f t="shared" si="365"/>
        <v>0.59477124183006524</v>
      </c>
      <c r="AA488" s="40">
        <f t="shared" si="362"/>
        <v>5.4600000000000037E-2</v>
      </c>
      <c r="AB488" s="43">
        <f t="shared" si="368"/>
        <v>0.59477124183006613</v>
      </c>
      <c r="AC488" s="33" t="s">
        <v>295</v>
      </c>
    </row>
    <row r="489" spans="1:29" ht="31.5" x14ac:dyDescent="0.25">
      <c r="A489" s="35" t="s">
        <v>783</v>
      </c>
      <c r="B489" s="36" t="s">
        <v>910</v>
      </c>
      <c r="C489" s="50" t="s">
        <v>911</v>
      </c>
      <c r="D489" s="40">
        <v>0.06</v>
      </c>
      <c r="E489" s="37" t="s">
        <v>34</v>
      </c>
      <c r="F489" s="39">
        <v>0</v>
      </c>
      <c r="G489" s="40">
        <f t="shared" si="363"/>
        <v>0.06</v>
      </c>
      <c r="H489" s="41">
        <v>0.06</v>
      </c>
      <c r="I489" s="41">
        <v>0</v>
      </c>
      <c r="J489" s="41">
        <v>0</v>
      </c>
      <c r="K489" s="41">
        <v>0.05</v>
      </c>
      <c r="L489" s="41">
        <v>9.999999999999995E-3</v>
      </c>
      <c r="M489" s="41">
        <f t="shared" si="366"/>
        <v>6.3600000000000004E-2</v>
      </c>
      <c r="N489" s="41">
        <v>0</v>
      </c>
      <c r="O489" s="41">
        <v>0</v>
      </c>
      <c r="P489" s="41">
        <v>5.2999999999999999E-2</v>
      </c>
      <c r="Q489" s="41">
        <v>1.0600000000000005E-2</v>
      </c>
      <c r="R489" s="42">
        <f t="shared" si="357"/>
        <v>-3.600000000000006E-3</v>
      </c>
      <c r="S489" s="40">
        <f t="shared" si="358"/>
        <v>3.600000000000006E-3</v>
      </c>
      <c r="T489" s="43">
        <f t="shared" si="367"/>
        <v>6.0000000000000102E-2</v>
      </c>
      <c r="U489" s="40">
        <f t="shared" si="359"/>
        <v>0</v>
      </c>
      <c r="V489" s="43">
        <v>0</v>
      </c>
      <c r="W489" s="40">
        <f t="shared" si="360"/>
        <v>0</v>
      </c>
      <c r="X489" s="43">
        <v>0</v>
      </c>
      <c r="Y489" s="40">
        <f t="shared" si="361"/>
        <v>2.9999999999999957E-3</v>
      </c>
      <c r="Z489" s="43">
        <f t="shared" si="365"/>
        <v>5.9999999999999915E-2</v>
      </c>
      <c r="AA489" s="40">
        <f t="shared" si="362"/>
        <v>6.0000000000001025E-4</v>
      </c>
      <c r="AB489" s="43">
        <f t="shared" si="368"/>
        <v>6.0000000000001052E-2</v>
      </c>
      <c r="AC489" s="33" t="s">
        <v>34</v>
      </c>
    </row>
    <row r="490" spans="1:29" ht="31.5" x14ac:dyDescent="0.25">
      <c r="A490" s="35" t="s">
        <v>783</v>
      </c>
      <c r="B490" s="36" t="s">
        <v>912</v>
      </c>
      <c r="C490" s="50" t="s">
        <v>913</v>
      </c>
      <c r="D490" s="40">
        <v>8.0399999999999985E-2</v>
      </c>
      <c r="E490" s="37" t="s">
        <v>34</v>
      </c>
      <c r="F490" s="39">
        <v>0</v>
      </c>
      <c r="G490" s="40">
        <f t="shared" si="363"/>
        <v>8.0399999999999985E-2</v>
      </c>
      <c r="H490" s="41">
        <v>8.0399999999999985E-2</v>
      </c>
      <c r="I490" s="41">
        <v>0</v>
      </c>
      <c r="J490" s="41">
        <v>0</v>
      </c>
      <c r="K490" s="41">
        <v>6.7000000000000004E-2</v>
      </c>
      <c r="L490" s="41">
        <v>1.3399999999999981E-2</v>
      </c>
      <c r="M490" s="41">
        <f t="shared" si="366"/>
        <v>0.17</v>
      </c>
      <c r="N490" s="41">
        <v>0</v>
      </c>
      <c r="O490" s="41">
        <v>0</v>
      </c>
      <c r="P490" s="41">
        <v>0.14166666999999999</v>
      </c>
      <c r="Q490" s="41">
        <v>2.8333330000000018E-2</v>
      </c>
      <c r="R490" s="42">
        <f t="shared" si="357"/>
        <v>-8.9600000000000027E-2</v>
      </c>
      <c r="S490" s="40">
        <f t="shared" si="358"/>
        <v>8.9600000000000027E-2</v>
      </c>
      <c r="T490" s="43">
        <f t="shared" si="367"/>
        <v>1.1144278606965179</v>
      </c>
      <c r="U490" s="40">
        <f t="shared" si="359"/>
        <v>0</v>
      </c>
      <c r="V490" s="43">
        <v>0</v>
      </c>
      <c r="W490" s="40">
        <f t="shared" si="360"/>
        <v>0</v>
      </c>
      <c r="X490" s="43">
        <v>0</v>
      </c>
      <c r="Y490" s="40">
        <f t="shared" si="361"/>
        <v>7.4666669999999991E-2</v>
      </c>
      <c r="Z490" s="43">
        <f t="shared" si="365"/>
        <v>1.114427910447761</v>
      </c>
      <c r="AA490" s="40">
        <f t="shared" si="362"/>
        <v>1.4933330000000036E-2</v>
      </c>
      <c r="AB490" s="43">
        <f t="shared" si="368"/>
        <v>1.1144276119403027</v>
      </c>
      <c r="AC490" s="33" t="s">
        <v>295</v>
      </c>
    </row>
    <row r="491" spans="1:29" ht="31.5" x14ac:dyDescent="0.25">
      <c r="A491" s="35" t="s">
        <v>783</v>
      </c>
      <c r="B491" s="36" t="s">
        <v>914</v>
      </c>
      <c r="C491" s="50" t="s">
        <v>915</v>
      </c>
      <c r="D491" s="40">
        <v>6.359999999999999E-2</v>
      </c>
      <c r="E491" s="37" t="s">
        <v>34</v>
      </c>
      <c r="F491" s="39">
        <v>0</v>
      </c>
      <c r="G491" s="40">
        <f t="shared" si="363"/>
        <v>6.359999999999999E-2</v>
      </c>
      <c r="H491" s="41">
        <v>6.359999999999999E-2</v>
      </c>
      <c r="I491" s="41">
        <v>0</v>
      </c>
      <c r="J491" s="41">
        <v>0</v>
      </c>
      <c r="K491" s="41">
        <v>5.2999999999999999E-2</v>
      </c>
      <c r="L491" s="41">
        <v>1.0599999999999991E-2</v>
      </c>
      <c r="M491" s="41">
        <f t="shared" si="366"/>
        <v>0</v>
      </c>
      <c r="N491" s="41">
        <v>0</v>
      </c>
      <c r="O491" s="41">
        <v>0</v>
      </c>
      <c r="P491" s="41">
        <v>0</v>
      </c>
      <c r="Q491" s="41">
        <v>0</v>
      </c>
      <c r="R491" s="42">
        <f t="shared" ref="R491:R502" si="369">G491-M491</f>
        <v>6.359999999999999E-2</v>
      </c>
      <c r="S491" s="40">
        <f t="shared" ref="S491:S502" si="370">M491-H491</f>
        <v>-6.359999999999999E-2</v>
      </c>
      <c r="T491" s="43">
        <f t="shared" si="367"/>
        <v>-1</v>
      </c>
      <c r="U491" s="40">
        <f t="shared" ref="U491:U502" si="371">N491-I491</f>
        <v>0</v>
      </c>
      <c r="V491" s="43">
        <v>0</v>
      </c>
      <c r="W491" s="40">
        <f t="shared" ref="W491:W502" si="372">O491-J491</f>
        <v>0</v>
      </c>
      <c r="X491" s="43">
        <v>0</v>
      </c>
      <c r="Y491" s="40">
        <f t="shared" ref="Y491:Y502" si="373">P491-K491</f>
        <v>-5.2999999999999999E-2</v>
      </c>
      <c r="Z491" s="43">
        <f t="shared" si="365"/>
        <v>-1</v>
      </c>
      <c r="AA491" s="40">
        <f t="shared" ref="AA491:AA502" si="374">Q491-L491</f>
        <v>-1.0599999999999991E-2</v>
      </c>
      <c r="AB491" s="43">
        <f t="shared" si="368"/>
        <v>-1</v>
      </c>
      <c r="AC491" s="33" t="s">
        <v>34</v>
      </c>
    </row>
    <row r="492" spans="1:29" ht="47.25" x14ac:dyDescent="0.25">
      <c r="A492" s="35" t="s">
        <v>783</v>
      </c>
      <c r="B492" s="36" t="s">
        <v>916</v>
      </c>
      <c r="C492" s="50" t="s">
        <v>917</v>
      </c>
      <c r="D492" s="40">
        <v>1.1399999999999999</v>
      </c>
      <c r="E492" s="37" t="s">
        <v>34</v>
      </c>
      <c r="F492" s="39">
        <v>0</v>
      </c>
      <c r="G492" s="40">
        <f t="shared" ref="G492:G502" si="375">D492-F492</f>
        <v>1.1399999999999999</v>
      </c>
      <c r="H492" s="41">
        <v>1.1399999999999999</v>
      </c>
      <c r="I492" s="41">
        <v>0</v>
      </c>
      <c r="J492" s="41">
        <v>0</v>
      </c>
      <c r="K492" s="41">
        <v>0.95</v>
      </c>
      <c r="L492" s="41">
        <v>0.18999999999999995</v>
      </c>
      <c r="M492" s="41">
        <f t="shared" si="366"/>
        <v>0</v>
      </c>
      <c r="N492" s="41">
        <v>0</v>
      </c>
      <c r="O492" s="41">
        <v>0</v>
      </c>
      <c r="P492" s="41">
        <v>0</v>
      </c>
      <c r="Q492" s="41">
        <v>0</v>
      </c>
      <c r="R492" s="42">
        <f t="shared" si="369"/>
        <v>1.1399999999999999</v>
      </c>
      <c r="S492" s="40">
        <f t="shared" si="370"/>
        <v>-1.1399999999999999</v>
      </c>
      <c r="T492" s="43">
        <f t="shared" si="367"/>
        <v>-1</v>
      </c>
      <c r="U492" s="40">
        <f t="shared" si="371"/>
        <v>0</v>
      </c>
      <c r="V492" s="43">
        <v>0</v>
      </c>
      <c r="W492" s="40">
        <f t="shared" si="372"/>
        <v>0</v>
      </c>
      <c r="X492" s="43">
        <v>0</v>
      </c>
      <c r="Y492" s="40">
        <f t="shared" si="373"/>
        <v>-0.95</v>
      </c>
      <c r="Z492" s="43">
        <f t="shared" si="365"/>
        <v>-1</v>
      </c>
      <c r="AA492" s="40">
        <f t="shared" si="374"/>
        <v>-0.18999999999999995</v>
      </c>
      <c r="AB492" s="43">
        <f t="shared" si="368"/>
        <v>-1</v>
      </c>
      <c r="AC492" s="33" t="s">
        <v>34</v>
      </c>
    </row>
    <row r="493" spans="1:29" ht="47.25" x14ac:dyDescent="0.25">
      <c r="A493" s="35" t="s">
        <v>783</v>
      </c>
      <c r="B493" s="36" t="s">
        <v>918</v>
      </c>
      <c r="C493" s="50" t="s">
        <v>919</v>
      </c>
      <c r="D493" s="40">
        <v>9.9599999999999994E-2</v>
      </c>
      <c r="E493" s="37" t="s">
        <v>34</v>
      </c>
      <c r="F493" s="39">
        <v>0</v>
      </c>
      <c r="G493" s="40">
        <f t="shared" si="375"/>
        <v>9.9599999999999994E-2</v>
      </c>
      <c r="H493" s="41">
        <v>9.9599999999999994E-2</v>
      </c>
      <c r="I493" s="41">
        <v>0</v>
      </c>
      <c r="J493" s="41">
        <v>0</v>
      </c>
      <c r="K493" s="41">
        <v>8.3000000000000004E-2</v>
      </c>
      <c r="L493" s="41">
        <v>1.659999999999999E-2</v>
      </c>
      <c r="M493" s="41">
        <f t="shared" si="366"/>
        <v>0.16200000000000001</v>
      </c>
      <c r="N493" s="41">
        <v>0</v>
      </c>
      <c r="O493" s="41">
        <v>0</v>
      </c>
      <c r="P493" s="41">
        <v>0.13500000000000001</v>
      </c>
      <c r="Q493" s="41">
        <v>2.6999999999999996E-2</v>
      </c>
      <c r="R493" s="42">
        <f t="shared" si="369"/>
        <v>-6.2400000000000011E-2</v>
      </c>
      <c r="S493" s="40">
        <f t="shared" si="370"/>
        <v>6.2400000000000011E-2</v>
      </c>
      <c r="T493" s="43">
        <f t="shared" si="367"/>
        <v>0.62650602409638567</v>
      </c>
      <c r="U493" s="40">
        <f t="shared" si="371"/>
        <v>0</v>
      </c>
      <c r="V493" s="43">
        <v>0</v>
      </c>
      <c r="W493" s="40">
        <f t="shared" si="372"/>
        <v>0</v>
      </c>
      <c r="X493" s="43">
        <v>0</v>
      </c>
      <c r="Y493" s="40">
        <f t="shared" si="373"/>
        <v>5.2000000000000005E-2</v>
      </c>
      <c r="Z493" s="43">
        <f t="shared" ref="Z493:Z505" si="376">Y493/K493</f>
        <v>0.62650602409638556</v>
      </c>
      <c r="AA493" s="40">
        <f t="shared" si="374"/>
        <v>1.0400000000000006E-2</v>
      </c>
      <c r="AB493" s="43">
        <f t="shared" si="368"/>
        <v>0.62650602409638634</v>
      </c>
      <c r="AC493" s="33" t="s">
        <v>295</v>
      </c>
    </row>
    <row r="494" spans="1:29" ht="31.5" x14ac:dyDescent="0.25">
      <c r="A494" s="35" t="s">
        <v>783</v>
      </c>
      <c r="B494" s="36" t="s">
        <v>920</v>
      </c>
      <c r="C494" s="50" t="s">
        <v>921</v>
      </c>
      <c r="D494" s="40">
        <v>8.5199999999999998E-2</v>
      </c>
      <c r="E494" s="37" t="s">
        <v>34</v>
      </c>
      <c r="F494" s="39">
        <v>0</v>
      </c>
      <c r="G494" s="40">
        <f t="shared" si="375"/>
        <v>8.5199999999999998E-2</v>
      </c>
      <c r="H494" s="41">
        <v>8.5199999999999998E-2</v>
      </c>
      <c r="I494" s="41">
        <v>0</v>
      </c>
      <c r="J494" s="41">
        <v>0</v>
      </c>
      <c r="K494" s="41">
        <v>7.0999999999999994E-2</v>
      </c>
      <c r="L494" s="41">
        <v>1.4200000000000004E-2</v>
      </c>
      <c r="M494" s="41">
        <f t="shared" si="366"/>
        <v>0</v>
      </c>
      <c r="N494" s="41">
        <v>0</v>
      </c>
      <c r="O494" s="41">
        <v>0</v>
      </c>
      <c r="P494" s="41">
        <v>0</v>
      </c>
      <c r="Q494" s="41">
        <v>0</v>
      </c>
      <c r="R494" s="42">
        <f t="shared" si="369"/>
        <v>8.5199999999999998E-2</v>
      </c>
      <c r="S494" s="40">
        <f t="shared" si="370"/>
        <v>-8.5199999999999998E-2</v>
      </c>
      <c r="T494" s="43">
        <f t="shared" si="367"/>
        <v>-1</v>
      </c>
      <c r="U494" s="40">
        <f t="shared" si="371"/>
        <v>0</v>
      </c>
      <c r="V494" s="43">
        <v>0</v>
      </c>
      <c r="W494" s="40">
        <f t="shared" si="372"/>
        <v>0</v>
      </c>
      <c r="X494" s="43">
        <v>0</v>
      </c>
      <c r="Y494" s="40">
        <f t="shared" si="373"/>
        <v>-7.0999999999999994E-2</v>
      </c>
      <c r="Z494" s="43">
        <f t="shared" si="376"/>
        <v>-1</v>
      </c>
      <c r="AA494" s="40">
        <f t="shared" si="374"/>
        <v>-1.4200000000000004E-2</v>
      </c>
      <c r="AB494" s="43">
        <f t="shared" si="368"/>
        <v>-1</v>
      </c>
      <c r="AC494" s="33" t="s">
        <v>34</v>
      </c>
    </row>
    <row r="495" spans="1:29" ht="31.5" x14ac:dyDescent="0.25">
      <c r="A495" s="35" t="s">
        <v>783</v>
      </c>
      <c r="B495" s="36" t="s">
        <v>922</v>
      </c>
      <c r="C495" s="50" t="s">
        <v>923</v>
      </c>
      <c r="D495" s="40">
        <v>0.46079999999999999</v>
      </c>
      <c r="E495" s="37" t="s">
        <v>34</v>
      </c>
      <c r="F495" s="39">
        <v>0</v>
      </c>
      <c r="G495" s="40">
        <f t="shared" si="375"/>
        <v>0.46079999999999999</v>
      </c>
      <c r="H495" s="41">
        <v>0.46079999999999999</v>
      </c>
      <c r="I495" s="41">
        <v>0</v>
      </c>
      <c r="J495" s="41">
        <v>0</v>
      </c>
      <c r="K495" s="41">
        <v>0.38400000000000001</v>
      </c>
      <c r="L495" s="41">
        <v>7.6799999999999979E-2</v>
      </c>
      <c r="M495" s="41">
        <f t="shared" si="366"/>
        <v>0.46079999999999999</v>
      </c>
      <c r="N495" s="41">
        <v>0</v>
      </c>
      <c r="O495" s="41">
        <v>0</v>
      </c>
      <c r="P495" s="41">
        <v>0.38400000000000001</v>
      </c>
      <c r="Q495" s="41">
        <v>7.6799999999999979E-2</v>
      </c>
      <c r="R495" s="42">
        <f t="shared" si="369"/>
        <v>0</v>
      </c>
      <c r="S495" s="40">
        <f t="shared" si="370"/>
        <v>0</v>
      </c>
      <c r="T495" s="43">
        <f t="shared" si="367"/>
        <v>0</v>
      </c>
      <c r="U495" s="40">
        <f t="shared" si="371"/>
        <v>0</v>
      </c>
      <c r="V495" s="43">
        <v>0</v>
      </c>
      <c r="W495" s="40">
        <f t="shared" si="372"/>
        <v>0</v>
      </c>
      <c r="X495" s="43">
        <v>0</v>
      </c>
      <c r="Y495" s="40">
        <f t="shared" si="373"/>
        <v>0</v>
      </c>
      <c r="Z495" s="43">
        <f t="shared" si="376"/>
        <v>0</v>
      </c>
      <c r="AA495" s="40">
        <f t="shared" si="374"/>
        <v>0</v>
      </c>
      <c r="AB495" s="43">
        <f t="shared" si="368"/>
        <v>0</v>
      </c>
      <c r="AC495" s="33" t="s">
        <v>34</v>
      </c>
    </row>
    <row r="496" spans="1:29" ht="31.5" x14ac:dyDescent="0.25">
      <c r="A496" s="35" t="s">
        <v>783</v>
      </c>
      <c r="B496" s="36" t="s">
        <v>924</v>
      </c>
      <c r="C496" s="50" t="s">
        <v>925</v>
      </c>
      <c r="D496" s="38">
        <v>0.84</v>
      </c>
      <c r="E496" s="37" t="s">
        <v>34</v>
      </c>
      <c r="F496" s="39">
        <v>0</v>
      </c>
      <c r="G496" s="40">
        <f t="shared" si="375"/>
        <v>0.84</v>
      </c>
      <c r="H496" s="41">
        <v>0.84</v>
      </c>
      <c r="I496" s="41">
        <v>0</v>
      </c>
      <c r="J496" s="41">
        <v>0</v>
      </c>
      <c r="K496" s="41">
        <v>0.7</v>
      </c>
      <c r="L496" s="41">
        <v>0.14000000000000001</v>
      </c>
      <c r="M496" s="41">
        <f t="shared" si="366"/>
        <v>0.84</v>
      </c>
      <c r="N496" s="41">
        <v>0</v>
      </c>
      <c r="O496" s="41">
        <v>0</v>
      </c>
      <c r="P496" s="41">
        <v>0.7</v>
      </c>
      <c r="Q496" s="41">
        <v>0.14000000000000001</v>
      </c>
      <c r="R496" s="42">
        <f t="shared" si="369"/>
        <v>0</v>
      </c>
      <c r="S496" s="40">
        <f t="shared" si="370"/>
        <v>0</v>
      </c>
      <c r="T496" s="43">
        <f t="shared" si="367"/>
        <v>0</v>
      </c>
      <c r="U496" s="40">
        <f t="shared" si="371"/>
        <v>0</v>
      </c>
      <c r="V496" s="43">
        <v>0</v>
      </c>
      <c r="W496" s="40">
        <f t="shared" si="372"/>
        <v>0</v>
      </c>
      <c r="X496" s="43">
        <v>0</v>
      </c>
      <c r="Y496" s="40">
        <f t="shared" si="373"/>
        <v>0</v>
      </c>
      <c r="Z496" s="43">
        <f t="shared" si="376"/>
        <v>0</v>
      </c>
      <c r="AA496" s="40">
        <f t="shared" si="374"/>
        <v>0</v>
      </c>
      <c r="AB496" s="43">
        <f t="shared" si="368"/>
        <v>0</v>
      </c>
      <c r="AC496" s="33" t="s">
        <v>34</v>
      </c>
    </row>
    <row r="497" spans="1:29" ht="31.5" x14ac:dyDescent="0.25">
      <c r="A497" s="35" t="s">
        <v>783</v>
      </c>
      <c r="B497" s="36" t="s">
        <v>926</v>
      </c>
      <c r="C497" s="50" t="s">
        <v>927</v>
      </c>
      <c r="D497" s="40">
        <v>0.1037352</v>
      </c>
      <c r="E497" s="37" t="s">
        <v>34</v>
      </c>
      <c r="F497" s="39">
        <v>0</v>
      </c>
      <c r="G497" s="40">
        <f t="shared" si="375"/>
        <v>0.1037352</v>
      </c>
      <c r="H497" s="41">
        <v>0.1037352</v>
      </c>
      <c r="I497" s="41">
        <v>0</v>
      </c>
      <c r="J497" s="41">
        <v>0</v>
      </c>
      <c r="K497" s="41">
        <v>8.6446000000000009E-2</v>
      </c>
      <c r="L497" s="41">
        <v>1.7289199999999991E-2</v>
      </c>
      <c r="M497" s="41">
        <f t="shared" si="366"/>
        <v>0.1037352</v>
      </c>
      <c r="N497" s="41">
        <v>0</v>
      </c>
      <c r="O497" s="41">
        <v>0</v>
      </c>
      <c r="P497" s="41">
        <v>8.6445999999999995E-2</v>
      </c>
      <c r="Q497" s="41">
        <v>1.7289200000000005E-2</v>
      </c>
      <c r="R497" s="42">
        <f t="shared" si="369"/>
        <v>0</v>
      </c>
      <c r="S497" s="40">
        <f t="shared" si="370"/>
        <v>0</v>
      </c>
      <c r="T497" s="43">
        <f t="shared" si="367"/>
        <v>0</v>
      </c>
      <c r="U497" s="40">
        <f t="shared" si="371"/>
        <v>0</v>
      </c>
      <c r="V497" s="43">
        <v>0</v>
      </c>
      <c r="W497" s="40">
        <f t="shared" si="372"/>
        <v>0</v>
      </c>
      <c r="X497" s="43">
        <v>0</v>
      </c>
      <c r="Y497" s="40">
        <f t="shared" si="373"/>
        <v>0</v>
      </c>
      <c r="Z497" s="43">
        <f t="shared" si="376"/>
        <v>0</v>
      </c>
      <c r="AA497" s="40">
        <f t="shared" si="374"/>
        <v>0</v>
      </c>
      <c r="AB497" s="43">
        <f t="shared" si="368"/>
        <v>0</v>
      </c>
      <c r="AC497" s="33" t="s">
        <v>34</v>
      </c>
    </row>
    <row r="498" spans="1:29" ht="31.5" x14ac:dyDescent="0.25">
      <c r="A498" s="35" t="s">
        <v>783</v>
      </c>
      <c r="B498" s="36" t="s">
        <v>928</v>
      </c>
      <c r="C498" s="50" t="s">
        <v>929</v>
      </c>
      <c r="D498" s="40">
        <v>0.1127088</v>
      </c>
      <c r="E498" s="37" t="s">
        <v>34</v>
      </c>
      <c r="F498" s="39">
        <v>0</v>
      </c>
      <c r="G498" s="40">
        <f t="shared" si="375"/>
        <v>0.1127088</v>
      </c>
      <c r="H498" s="41">
        <v>0.1127088</v>
      </c>
      <c r="I498" s="41">
        <v>0</v>
      </c>
      <c r="J498" s="41">
        <v>0</v>
      </c>
      <c r="K498" s="41">
        <v>9.3924000000000007E-2</v>
      </c>
      <c r="L498" s="41">
        <v>1.878479999999999E-2</v>
      </c>
      <c r="M498" s="41">
        <f t="shared" si="366"/>
        <v>0.112708</v>
      </c>
      <c r="N498" s="76">
        <v>0</v>
      </c>
      <c r="O498" s="76">
        <v>0</v>
      </c>
      <c r="P498" s="76">
        <v>9.3923329999999999E-2</v>
      </c>
      <c r="Q498" s="76">
        <v>1.8784670000000003E-2</v>
      </c>
      <c r="R498" s="42">
        <f t="shared" si="369"/>
        <v>7.9999999999524896E-7</v>
      </c>
      <c r="S498" s="40">
        <f t="shared" si="370"/>
        <v>-7.9999999999524896E-7</v>
      </c>
      <c r="T498" s="43">
        <f t="shared" si="367"/>
        <v>-7.0979373393670146E-6</v>
      </c>
      <c r="U498" s="40">
        <f t="shared" si="371"/>
        <v>0</v>
      </c>
      <c r="V498" s="43">
        <v>0</v>
      </c>
      <c r="W498" s="40">
        <f t="shared" si="372"/>
        <v>0</v>
      </c>
      <c r="X498" s="43">
        <v>0</v>
      </c>
      <c r="Y498" s="40">
        <f t="shared" si="373"/>
        <v>-6.7000000000816406E-7</v>
      </c>
      <c r="Z498" s="43">
        <f t="shared" si="376"/>
        <v>-7.1334270261931351E-6</v>
      </c>
      <c r="AA498" s="40">
        <f t="shared" si="374"/>
        <v>-1.2999999998708489E-7</v>
      </c>
      <c r="AB498" s="43">
        <f t="shared" si="368"/>
        <v>-6.9204889052364119E-6</v>
      </c>
      <c r="AC498" s="33" t="s">
        <v>34</v>
      </c>
    </row>
    <row r="499" spans="1:29" ht="31.5" x14ac:dyDescent="0.25">
      <c r="A499" s="35" t="s">
        <v>783</v>
      </c>
      <c r="B499" s="36" t="s">
        <v>930</v>
      </c>
      <c r="C499" s="50" t="s">
        <v>931</v>
      </c>
      <c r="D499" s="40">
        <v>0.10596360000000001</v>
      </c>
      <c r="E499" s="37" t="s">
        <v>34</v>
      </c>
      <c r="F499" s="39">
        <v>0</v>
      </c>
      <c r="G499" s="40">
        <f t="shared" si="375"/>
        <v>0.10596360000000001</v>
      </c>
      <c r="H499" s="41">
        <v>0.10596360000000001</v>
      </c>
      <c r="I499" s="41">
        <v>0</v>
      </c>
      <c r="J499" s="41">
        <v>0</v>
      </c>
      <c r="K499" s="41">
        <v>8.8302999999999993E-2</v>
      </c>
      <c r="L499" s="41">
        <v>1.7660600000000012E-2</v>
      </c>
      <c r="M499" s="41">
        <f t="shared" si="366"/>
        <v>0.10596360000000001</v>
      </c>
      <c r="N499" s="76">
        <v>0</v>
      </c>
      <c r="O499" s="76">
        <v>0</v>
      </c>
      <c r="P499" s="76">
        <v>8.8303000000000006E-2</v>
      </c>
      <c r="Q499" s="76">
        <v>1.7660599999999999E-2</v>
      </c>
      <c r="R499" s="42">
        <f t="shared" si="369"/>
        <v>0</v>
      </c>
      <c r="S499" s="40">
        <f t="shared" si="370"/>
        <v>0</v>
      </c>
      <c r="T499" s="43">
        <f t="shared" si="367"/>
        <v>0</v>
      </c>
      <c r="U499" s="40">
        <f t="shared" si="371"/>
        <v>0</v>
      </c>
      <c r="V499" s="43">
        <v>0</v>
      </c>
      <c r="W499" s="40">
        <f t="shared" si="372"/>
        <v>0</v>
      </c>
      <c r="X499" s="43">
        <v>0</v>
      </c>
      <c r="Y499" s="40">
        <f t="shared" si="373"/>
        <v>0</v>
      </c>
      <c r="Z499" s="43">
        <f t="shared" si="376"/>
        <v>0</v>
      </c>
      <c r="AA499" s="40">
        <f t="shared" si="374"/>
        <v>0</v>
      </c>
      <c r="AB499" s="43">
        <f t="shared" si="368"/>
        <v>0</v>
      </c>
      <c r="AC499" s="33" t="s">
        <v>34</v>
      </c>
    </row>
    <row r="500" spans="1:29" ht="31.5" x14ac:dyDescent="0.25">
      <c r="A500" s="35" t="s">
        <v>783</v>
      </c>
      <c r="B500" s="36" t="s">
        <v>932</v>
      </c>
      <c r="C500" s="50" t="s">
        <v>933</v>
      </c>
      <c r="D500" s="40">
        <v>8.7840000000000001E-2</v>
      </c>
      <c r="E500" s="37" t="s">
        <v>34</v>
      </c>
      <c r="F500" s="39">
        <v>0</v>
      </c>
      <c r="G500" s="40">
        <f t="shared" si="375"/>
        <v>8.7840000000000001E-2</v>
      </c>
      <c r="H500" s="41">
        <v>8.7840000000000001E-2</v>
      </c>
      <c r="I500" s="41">
        <v>0</v>
      </c>
      <c r="J500" s="41">
        <v>0</v>
      </c>
      <c r="K500" s="41">
        <v>7.3200000000000001E-2</v>
      </c>
      <c r="L500" s="41">
        <v>1.464E-2</v>
      </c>
      <c r="M500" s="41">
        <f t="shared" si="366"/>
        <v>8.7840000000000001E-2</v>
      </c>
      <c r="N500" s="41">
        <v>0</v>
      </c>
      <c r="O500" s="41">
        <v>0</v>
      </c>
      <c r="P500" s="41">
        <v>7.3200000000000001E-2</v>
      </c>
      <c r="Q500" s="41">
        <v>1.464E-2</v>
      </c>
      <c r="R500" s="42">
        <f t="shared" si="369"/>
        <v>0</v>
      </c>
      <c r="S500" s="40">
        <f t="shared" si="370"/>
        <v>0</v>
      </c>
      <c r="T500" s="43">
        <f t="shared" si="367"/>
        <v>0</v>
      </c>
      <c r="U500" s="40">
        <f t="shared" si="371"/>
        <v>0</v>
      </c>
      <c r="V500" s="43">
        <v>0</v>
      </c>
      <c r="W500" s="40">
        <f t="shared" si="372"/>
        <v>0</v>
      </c>
      <c r="X500" s="43">
        <v>0</v>
      </c>
      <c r="Y500" s="40">
        <f t="shared" si="373"/>
        <v>0</v>
      </c>
      <c r="Z500" s="43">
        <f t="shared" si="376"/>
        <v>0</v>
      </c>
      <c r="AA500" s="40">
        <f t="shared" si="374"/>
        <v>0</v>
      </c>
      <c r="AB500" s="43">
        <f t="shared" si="368"/>
        <v>0</v>
      </c>
      <c r="AC500" s="33" t="s">
        <v>34</v>
      </c>
    </row>
    <row r="501" spans="1:29" ht="63" x14ac:dyDescent="0.25">
      <c r="A501" s="35" t="s">
        <v>783</v>
      </c>
      <c r="B501" s="36" t="s">
        <v>934</v>
      </c>
      <c r="C501" s="50" t="s">
        <v>935</v>
      </c>
      <c r="D501" s="40">
        <v>14.9268</v>
      </c>
      <c r="E501" s="37" t="s">
        <v>34</v>
      </c>
      <c r="F501" s="39">
        <v>0</v>
      </c>
      <c r="G501" s="40">
        <f t="shared" si="375"/>
        <v>14.9268</v>
      </c>
      <c r="H501" s="41">
        <v>5.5728</v>
      </c>
      <c r="I501" s="41">
        <v>0</v>
      </c>
      <c r="J501" s="41">
        <v>0</v>
      </c>
      <c r="K501" s="41">
        <v>4.6440000000000001</v>
      </c>
      <c r="L501" s="41">
        <v>0.92879999999999985</v>
      </c>
      <c r="M501" s="41">
        <f t="shared" si="366"/>
        <v>2.4919823999999999</v>
      </c>
      <c r="N501" s="41">
        <v>0</v>
      </c>
      <c r="O501" s="41">
        <v>0</v>
      </c>
      <c r="P501" s="41">
        <v>2.0766520000000002</v>
      </c>
      <c r="Q501" s="41">
        <v>0.41533039999999977</v>
      </c>
      <c r="R501" s="42">
        <f t="shared" si="369"/>
        <v>12.434817600000001</v>
      </c>
      <c r="S501" s="40">
        <f t="shared" si="370"/>
        <v>-3.0808176</v>
      </c>
      <c r="T501" s="43">
        <f t="shared" si="367"/>
        <v>-0.55283118001722653</v>
      </c>
      <c r="U501" s="40">
        <f t="shared" si="371"/>
        <v>0</v>
      </c>
      <c r="V501" s="43">
        <v>0</v>
      </c>
      <c r="W501" s="40">
        <f t="shared" si="372"/>
        <v>0</v>
      </c>
      <c r="X501" s="43">
        <v>0</v>
      </c>
      <c r="Y501" s="40">
        <f t="shared" si="373"/>
        <v>-2.567348</v>
      </c>
      <c r="Z501" s="43">
        <f t="shared" si="376"/>
        <v>-0.55283118001722653</v>
      </c>
      <c r="AA501" s="40">
        <f t="shared" si="374"/>
        <v>-0.51346960000000008</v>
      </c>
      <c r="AB501" s="43">
        <f t="shared" si="368"/>
        <v>-0.55283118001722675</v>
      </c>
      <c r="AC501" s="33" t="s">
        <v>34</v>
      </c>
    </row>
    <row r="502" spans="1:29" ht="47.25" x14ac:dyDescent="0.25">
      <c r="A502" s="35" t="s">
        <v>783</v>
      </c>
      <c r="B502" s="36" t="s">
        <v>936</v>
      </c>
      <c r="C502" s="50" t="s">
        <v>937</v>
      </c>
      <c r="D502" s="40">
        <v>75.878450000000001</v>
      </c>
      <c r="E502" s="37" t="s">
        <v>34</v>
      </c>
      <c r="F502" s="39">
        <v>40.742449999999998</v>
      </c>
      <c r="G502" s="40">
        <f t="shared" si="375"/>
        <v>35.136000000000003</v>
      </c>
      <c r="H502" s="41">
        <v>35.136000000000003</v>
      </c>
      <c r="I502" s="41">
        <v>0</v>
      </c>
      <c r="J502" s="41">
        <v>0</v>
      </c>
      <c r="K502" s="41">
        <v>29.28</v>
      </c>
      <c r="L502" s="41">
        <v>5.8560000000000016</v>
      </c>
      <c r="M502" s="41">
        <f t="shared" si="366"/>
        <v>26.352000000000004</v>
      </c>
      <c r="N502" s="76">
        <v>0</v>
      </c>
      <c r="O502" s="76">
        <v>0</v>
      </c>
      <c r="P502" s="76">
        <v>7.32</v>
      </c>
      <c r="Q502" s="76">
        <v>19.032000000000004</v>
      </c>
      <c r="R502" s="42">
        <f t="shared" si="369"/>
        <v>8.7839999999999989</v>
      </c>
      <c r="S502" s="40">
        <f t="shared" si="370"/>
        <v>-8.7839999999999989</v>
      </c>
      <c r="T502" s="43">
        <f t="shared" si="367"/>
        <v>-0.24999999999999994</v>
      </c>
      <c r="U502" s="40">
        <f t="shared" si="371"/>
        <v>0</v>
      </c>
      <c r="V502" s="43">
        <v>0</v>
      </c>
      <c r="W502" s="40">
        <f t="shared" si="372"/>
        <v>0</v>
      </c>
      <c r="X502" s="43">
        <v>0</v>
      </c>
      <c r="Y502" s="40">
        <f t="shared" si="373"/>
        <v>-21.96</v>
      </c>
      <c r="Z502" s="43">
        <f t="shared" si="376"/>
        <v>-0.75</v>
      </c>
      <c r="AA502" s="40">
        <f t="shared" si="374"/>
        <v>13.176000000000002</v>
      </c>
      <c r="AB502" s="43">
        <f t="shared" si="368"/>
        <v>2.2499999999999996</v>
      </c>
      <c r="AC502" s="33" t="s">
        <v>34</v>
      </c>
    </row>
    <row r="503" spans="1:29" x14ac:dyDescent="0.25">
      <c r="A503" s="26" t="s">
        <v>938</v>
      </c>
      <c r="B503" s="34" t="s">
        <v>939</v>
      </c>
      <c r="C503" s="28" t="s">
        <v>33</v>
      </c>
      <c r="D503" s="28">
        <f>SUM(D504,D521,D536,D548,D555,D562,D563)</f>
        <v>4325.6930636914003</v>
      </c>
      <c r="E503" s="29" t="s">
        <v>34</v>
      </c>
      <c r="F503" s="30">
        <f t="shared" ref="F503" si="377">SUM(F504,F521,F536,F548,F555,F562,F563)</f>
        <v>310.06348063999997</v>
      </c>
      <c r="G503" s="28">
        <f>SUM(G504,G521,G536,G548,G555,G562,G563)</f>
        <v>4015.6295830514</v>
      </c>
      <c r="H503" s="31">
        <f t="shared" ref="H503:AA503" si="378">SUM(H504,H521,H536,H548,H555,H562,H563)</f>
        <v>903.08100845400008</v>
      </c>
      <c r="I503" s="31">
        <f t="shared" si="378"/>
        <v>0</v>
      </c>
      <c r="J503" s="31">
        <f t="shared" si="378"/>
        <v>0</v>
      </c>
      <c r="K503" s="31">
        <f t="shared" si="378"/>
        <v>462.28606536138415</v>
      </c>
      <c r="L503" s="31">
        <f t="shared" si="378"/>
        <v>440.79494309261582</v>
      </c>
      <c r="M503" s="31">
        <f t="shared" si="378"/>
        <v>655.25871964000009</v>
      </c>
      <c r="N503" s="31">
        <f t="shared" si="378"/>
        <v>0</v>
      </c>
      <c r="O503" s="31">
        <f t="shared" si="378"/>
        <v>0</v>
      </c>
      <c r="P503" s="31">
        <f t="shared" si="378"/>
        <v>384.68555717999999</v>
      </c>
      <c r="Q503" s="31">
        <f t="shared" si="378"/>
        <v>270.57316246000005</v>
      </c>
      <c r="R503" s="31">
        <f>SUM(R504,R521,R536,R548,R555,R562,R563)</f>
        <v>3357.3012829814002</v>
      </c>
      <c r="S503" s="31">
        <f t="shared" si="378"/>
        <v>-244.75270838399999</v>
      </c>
      <c r="T503" s="32">
        <f t="shared" si="367"/>
        <v>-0.27101966057618282</v>
      </c>
      <c r="U503" s="31">
        <f t="shared" si="378"/>
        <v>0</v>
      </c>
      <c r="V503" s="32">
        <v>0</v>
      </c>
      <c r="W503" s="31">
        <f t="shared" si="378"/>
        <v>0</v>
      </c>
      <c r="X503" s="32">
        <v>0</v>
      </c>
      <c r="Y503" s="31">
        <f t="shared" si="378"/>
        <v>-75.092121291384188</v>
      </c>
      <c r="Z503" s="32">
        <f t="shared" si="376"/>
        <v>-0.16243648017528328</v>
      </c>
      <c r="AA503" s="31">
        <f t="shared" si="378"/>
        <v>-169.66058709261583</v>
      </c>
      <c r="AB503" s="32">
        <f t="shared" si="368"/>
        <v>-0.38489685453802558</v>
      </c>
      <c r="AC503" s="33" t="s">
        <v>34</v>
      </c>
    </row>
    <row r="504" spans="1:29" ht="31.5" x14ac:dyDescent="0.25">
      <c r="A504" s="26" t="s">
        <v>940</v>
      </c>
      <c r="B504" s="34" t="s">
        <v>52</v>
      </c>
      <c r="C504" s="28" t="s">
        <v>33</v>
      </c>
      <c r="D504" s="66">
        <f>D505+D508+D511+D520</f>
        <v>422.27726312000004</v>
      </c>
      <c r="E504" s="29" t="s">
        <v>34</v>
      </c>
      <c r="F504" s="30">
        <f t="shared" ref="F504" si="379">F505+F508+F511+F520</f>
        <v>2.2691400000000002</v>
      </c>
      <c r="G504" s="28">
        <f>G505+G508+G511+G520</f>
        <v>420.00812312000005</v>
      </c>
      <c r="H504" s="31">
        <f t="shared" ref="H504:AA504" si="380">H505+H508+H511+H520</f>
        <v>350.25730342399999</v>
      </c>
      <c r="I504" s="31">
        <f t="shared" si="380"/>
        <v>0</v>
      </c>
      <c r="J504" s="31">
        <f t="shared" si="380"/>
        <v>0</v>
      </c>
      <c r="K504" s="31">
        <f t="shared" si="380"/>
        <v>0</v>
      </c>
      <c r="L504" s="31">
        <f t="shared" si="380"/>
        <v>350.25730342399999</v>
      </c>
      <c r="M504" s="31">
        <f t="shared" si="380"/>
        <v>196.17801789000001</v>
      </c>
      <c r="N504" s="31">
        <f t="shared" si="380"/>
        <v>0</v>
      </c>
      <c r="O504" s="31">
        <f t="shared" si="380"/>
        <v>0</v>
      </c>
      <c r="P504" s="31">
        <f t="shared" si="380"/>
        <v>0</v>
      </c>
      <c r="Q504" s="31">
        <f t="shared" si="380"/>
        <v>196.17801789000001</v>
      </c>
      <c r="R504" s="31">
        <f t="shared" si="380"/>
        <v>223.83010523000007</v>
      </c>
      <c r="S504" s="31">
        <f t="shared" si="380"/>
        <v>-154.07928553400001</v>
      </c>
      <c r="T504" s="32">
        <f t="shared" si="367"/>
        <v>-0.43990313414673066</v>
      </c>
      <c r="U504" s="31">
        <f t="shared" si="380"/>
        <v>0</v>
      </c>
      <c r="V504" s="32">
        <v>0</v>
      </c>
      <c r="W504" s="31">
        <f t="shared" si="380"/>
        <v>0</v>
      </c>
      <c r="X504" s="32">
        <v>0</v>
      </c>
      <c r="Y504" s="31">
        <f t="shared" si="380"/>
        <v>0</v>
      </c>
      <c r="Z504" s="32">
        <v>0</v>
      </c>
      <c r="AA504" s="31">
        <f t="shared" si="380"/>
        <v>-154.07928553400001</v>
      </c>
      <c r="AB504" s="32">
        <f t="shared" si="368"/>
        <v>-0.43990313414673066</v>
      </c>
      <c r="AC504" s="33" t="s">
        <v>34</v>
      </c>
    </row>
    <row r="505" spans="1:29" ht="94.5" x14ac:dyDescent="0.25">
      <c r="A505" s="26" t="s">
        <v>941</v>
      </c>
      <c r="B505" s="27" t="s">
        <v>54</v>
      </c>
      <c r="C505" s="88" t="s">
        <v>33</v>
      </c>
      <c r="D505" s="66">
        <f>D506+D507</f>
        <v>0</v>
      </c>
      <c r="E505" s="29" t="s">
        <v>34</v>
      </c>
      <c r="F505" s="30">
        <f t="shared" ref="F505" si="381">F506+F507</f>
        <v>0</v>
      </c>
      <c r="G505" s="28">
        <f>G506+G507</f>
        <v>0</v>
      </c>
      <c r="H505" s="31">
        <f t="shared" ref="H505:AA505" si="382">H506+H507</f>
        <v>0</v>
      </c>
      <c r="I505" s="31">
        <f t="shared" si="382"/>
        <v>0</v>
      </c>
      <c r="J505" s="31">
        <f t="shared" si="382"/>
        <v>0</v>
      </c>
      <c r="K505" s="31">
        <f t="shared" si="382"/>
        <v>0</v>
      </c>
      <c r="L505" s="31">
        <f t="shared" si="382"/>
        <v>0</v>
      </c>
      <c r="M505" s="31">
        <f t="shared" si="382"/>
        <v>0</v>
      </c>
      <c r="N505" s="31">
        <f t="shared" si="382"/>
        <v>0</v>
      </c>
      <c r="O505" s="31">
        <f t="shared" si="382"/>
        <v>0</v>
      </c>
      <c r="P505" s="31">
        <f t="shared" si="382"/>
        <v>0</v>
      </c>
      <c r="Q505" s="31">
        <f t="shared" si="382"/>
        <v>0</v>
      </c>
      <c r="R505" s="31">
        <f t="shared" si="382"/>
        <v>0</v>
      </c>
      <c r="S505" s="31">
        <f t="shared" si="382"/>
        <v>0</v>
      </c>
      <c r="T505" s="32">
        <v>0</v>
      </c>
      <c r="U505" s="31">
        <f t="shared" si="382"/>
        <v>0</v>
      </c>
      <c r="V505" s="32">
        <v>0</v>
      </c>
      <c r="W505" s="31">
        <f t="shared" si="382"/>
        <v>0</v>
      </c>
      <c r="X505" s="32">
        <v>0</v>
      </c>
      <c r="Y505" s="31">
        <f t="shared" si="382"/>
        <v>0</v>
      </c>
      <c r="Z505" s="32">
        <v>0</v>
      </c>
      <c r="AA505" s="31">
        <f t="shared" si="382"/>
        <v>0</v>
      </c>
      <c r="AB505" s="32">
        <v>0</v>
      </c>
      <c r="AC505" s="33" t="s">
        <v>34</v>
      </c>
    </row>
    <row r="506" spans="1:29" x14ac:dyDescent="0.25">
      <c r="A506" s="34" t="s">
        <v>942</v>
      </c>
      <c r="B506" s="34" t="s">
        <v>943</v>
      </c>
      <c r="C506" s="88" t="s">
        <v>33</v>
      </c>
      <c r="D506" s="28">
        <v>0</v>
      </c>
      <c r="E506" s="29" t="s">
        <v>34</v>
      </c>
      <c r="F506" s="30">
        <v>0</v>
      </c>
      <c r="G506" s="28">
        <v>0</v>
      </c>
      <c r="H506" s="31">
        <v>0</v>
      </c>
      <c r="I506" s="31">
        <v>0</v>
      </c>
      <c r="J506" s="31">
        <v>0</v>
      </c>
      <c r="K506" s="31">
        <v>0</v>
      </c>
      <c r="L506" s="31">
        <v>0</v>
      </c>
      <c r="M506" s="31">
        <v>0</v>
      </c>
      <c r="N506" s="31">
        <v>0</v>
      </c>
      <c r="O506" s="31">
        <v>0</v>
      </c>
      <c r="P506" s="31">
        <v>0</v>
      </c>
      <c r="Q506" s="31">
        <v>0</v>
      </c>
      <c r="R506" s="31">
        <v>0</v>
      </c>
      <c r="S506" s="31">
        <v>0</v>
      </c>
      <c r="T506" s="32">
        <v>0</v>
      </c>
      <c r="U506" s="31">
        <v>0</v>
      </c>
      <c r="V506" s="32">
        <v>0</v>
      </c>
      <c r="W506" s="31">
        <v>0</v>
      </c>
      <c r="X506" s="32">
        <v>0</v>
      </c>
      <c r="Y506" s="31">
        <v>0</v>
      </c>
      <c r="Z506" s="32">
        <v>0</v>
      </c>
      <c r="AA506" s="31">
        <v>0</v>
      </c>
      <c r="AB506" s="32">
        <v>0</v>
      </c>
      <c r="AC506" s="33" t="s">
        <v>34</v>
      </c>
    </row>
    <row r="507" spans="1:29" x14ac:dyDescent="0.25">
      <c r="A507" s="28" t="s">
        <v>944</v>
      </c>
      <c r="B507" s="34" t="s">
        <v>945</v>
      </c>
      <c r="C507" s="88" t="s">
        <v>33</v>
      </c>
      <c r="D507" s="28">
        <v>0</v>
      </c>
      <c r="E507" s="29" t="s">
        <v>34</v>
      </c>
      <c r="F507" s="30">
        <v>0</v>
      </c>
      <c r="G507" s="28">
        <v>0</v>
      </c>
      <c r="H507" s="31">
        <v>0</v>
      </c>
      <c r="I507" s="31">
        <v>0</v>
      </c>
      <c r="J507" s="31">
        <v>0</v>
      </c>
      <c r="K507" s="31">
        <v>0</v>
      </c>
      <c r="L507" s="31">
        <v>0</v>
      </c>
      <c r="M507" s="31">
        <v>0</v>
      </c>
      <c r="N507" s="31">
        <v>0</v>
      </c>
      <c r="O507" s="31">
        <v>0</v>
      </c>
      <c r="P507" s="31">
        <v>0</v>
      </c>
      <c r="Q507" s="31">
        <v>0</v>
      </c>
      <c r="R507" s="31">
        <v>0</v>
      </c>
      <c r="S507" s="31">
        <v>0</v>
      </c>
      <c r="T507" s="32">
        <v>0</v>
      </c>
      <c r="U507" s="31">
        <v>0</v>
      </c>
      <c r="V507" s="32">
        <v>0</v>
      </c>
      <c r="W507" s="31">
        <v>0</v>
      </c>
      <c r="X507" s="32">
        <v>0</v>
      </c>
      <c r="Y507" s="31">
        <v>0</v>
      </c>
      <c r="Z507" s="32">
        <v>0</v>
      </c>
      <c r="AA507" s="31">
        <v>0</v>
      </c>
      <c r="AB507" s="32">
        <v>0</v>
      </c>
      <c r="AC507" s="33" t="s">
        <v>34</v>
      </c>
    </row>
    <row r="508" spans="1:29" ht="47.25" x14ac:dyDescent="0.25">
      <c r="A508" s="28" t="s">
        <v>946</v>
      </c>
      <c r="B508" s="34" t="s">
        <v>62</v>
      </c>
      <c r="C508" s="88" t="s">
        <v>33</v>
      </c>
      <c r="D508" s="28">
        <v>0</v>
      </c>
      <c r="E508" s="29" t="s">
        <v>34</v>
      </c>
      <c r="F508" s="30">
        <f t="shared" ref="F508" si="383">F509</f>
        <v>0</v>
      </c>
      <c r="G508" s="28">
        <f>G509</f>
        <v>0</v>
      </c>
      <c r="H508" s="31">
        <f t="shared" ref="H508:AA508" si="384">H509</f>
        <v>0</v>
      </c>
      <c r="I508" s="31">
        <f t="shared" si="384"/>
        <v>0</v>
      </c>
      <c r="J508" s="31">
        <f t="shared" si="384"/>
        <v>0</v>
      </c>
      <c r="K508" s="31">
        <f t="shared" si="384"/>
        <v>0</v>
      </c>
      <c r="L508" s="31">
        <f t="shared" si="384"/>
        <v>0</v>
      </c>
      <c r="M508" s="31">
        <f t="shared" si="384"/>
        <v>0</v>
      </c>
      <c r="N508" s="31">
        <f t="shared" si="384"/>
        <v>0</v>
      </c>
      <c r="O508" s="31">
        <f t="shared" si="384"/>
        <v>0</v>
      </c>
      <c r="P508" s="31">
        <f t="shared" si="384"/>
        <v>0</v>
      </c>
      <c r="Q508" s="31">
        <f t="shared" si="384"/>
        <v>0</v>
      </c>
      <c r="R508" s="31">
        <f t="shared" si="384"/>
        <v>0</v>
      </c>
      <c r="S508" s="31">
        <f t="shared" si="384"/>
        <v>0</v>
      </c>
      <c r="T508" s="32">
        <v>0</v>
      </c>
      <c r="U508" s="31">
        <f t="shared" si="384"/>
        <v>0</v>
      </c>
      <c r="V508" s="32">
        <v>0</v>
      </c>
      <c r="W508" s="31">
        <f t="shared" si="384"/>
        <v>0</v>
      </c>
      <c r="X508" s="32">
        <v>0</v>
      </c>
      <c r="Y508" s="31">
        <f t="shared" si="384"/>
        <v>0</v>
      </c>
      <c r="Z508" s="32">
        <v>0</v>
      </c>
      <c r="AA508" s="31">
        <f t="shared" si="384"/>
        <v>0</v>
      </c>
      <c r="AB508" s="32">
        <v>0</v>
      </c>
      <c r="AC508" s="33" t="s">
        <v>34</v>
      </c>
    </row>
    <row r="509" spans="1:29" ht="31.5" x14ac:dyDescent="0.25">
      <c r="A509" s="26" t="s">
        <v>947</v>
      </c>
      <c r="B509" s="34" t="s">
        <v>948</v>
      </c>
      <c r="C509" s="88" t="s">
        <v>33</v>
      </c>
      <c r="D509" s="28">
        <v>0</v>
      </c>
      <c r="E509" s="29" t="s">
        <v>34</v>
      </c>
      <c r="F509" s="30">
        <v>0</v>
      </c>
      <c r="G509" s="28">
        <v>0</v>
      </c>
      <c r="H509" s="31">
        <v>0</v>
      </c>
      <c r="I509" s="31">
        <v>0</v>
      </c>
      <c r="J509" s="31">
        <v>0</v>
      </c>
      <c r="K509" s="31">
        <v>0</v>
      </c>
      <c r="L509" s="31">
        <v>0</v>
      </c>
      <c r="M509" s="31">
        <v>0</v>
      </c>
      <c r="N509" s="31">
        <v>0</v>
      </c>
      <c r="O509" s="31">
        <v>0</v>
      </c>
      <c r="P509" s="31">
        <v>0</v>
      </c>
      <c r="Q509" s="31">
        <v>0</v>
      </c>
      <c r="R509" s="31">
        <v>0</v>
      </c>
      <c r="S509" s="31">
        <v>0</v>
      </c>
      <c r="T509" s="32">
        <v>0</v>
      </c>
      <c r="U509" s="31">
        <v>0</v>
      </c>
      <c r="V509" s="32">
        <v>0</v>
      </c>
      <c r="W509" s="31">
        <v>0</v>
      </c>
      <c r="X509" s="32">
        <v>0</v>
      </c>
      <c r="Y509" s="31">
        <v>0</v>
      </c>
      <c r="Z509" s="32">
        <v>0</v>
      </c>
      <c r="AA509" s="31">
        <v>0</v>
      </c>
      <c r="AB509" s="32">
        <v>0</v>
      </c>
      <c r="AC509" s="33" t="s">
        <v>34</v>
      </c>
    </row>
    <row r="510" spans="1:29" ht="31.5" x14ac:dyDescent="0.25">
      <c r="A510" s="26" t="s">
        <v>949</v>
      </c>
      <c r="B510" s="34" t="s">
        <v>948</v>
      </c>
      <c r="C510" s="88" t="s">
        <v>33</v>
      </c>
      <c r="D510" s="28">
        <v>0</v>
      </c>
      <c r="E510" s="29" t="s">
        <v>34</v>
      </c>
      <c r="F510" s="30">
        <v>0</v>
      </c>
      <c r="G510" s="28">
        <v>0</v>
      </c>
      <c r="H510" s="31">
        <v>0</v>
      </c>
      <c r="I510" s="31">
        <v>0</v>
      </c>
      <c r="J510" s="31">
        <v>0</v>
      </c>
      <c r="K510" s="31">
        <v>0</v>
      </c>
      <c r="L510" s="31">
        <v>0</v>
      </c>
      <c r="M510" s="31">
        <v>0</v>
      </c>
      <c r="N510" s="31">
        <v>0</v>
      </c>
      <c r="O510" s="31">
        <v>0</v>
      </c>
      <c r="P510" s="31">
        <v>0</v>
      </c>
      <c r="Q510" s="31">
        <v>0</v>
      </c>
      <c r="R510" s="31">
        <v>0</v>
      </c>
      <c r="S510" s="31">
        <v>0</v>
      </c>
      <c r="T510" s="32">
        <v>0</v>
      </c>
      <c r="U510" s="31">
        <v>0</v>
      </c>
      <c r="V510" s="32">
        <v>0</v>
      </c>
      <c r="W510" s="31">
        <v>0</v>
      </c>
      <c r="X510" s="32">
        <v>0</v>
      </c>
      <c r="Y510" s="31">
        <v>0</v>
      </c>
      <c r="Z510" s="32">
        <v>0</v>
      </c>
      <c r="AA510" s="31">
        <v>0</v>
      </c>
      <c r="AB510" s="32">
        <v>0</v>
      </c>
      <c r="AC510" s="64" t="s">
        <v>34</v>
      </c>
    </row>
    <row r="511" spans="1:29" ht="47.25" x14ac:dyDescent="0.25">
      <c r="A511" s="26" t="s">
        <v>950</v>
      </c>
      <c r="B511" s="34" t="s">
        <v>66</v>
      </c>
      <c r="C511" s="88" t="s">
        <v>33</v>
      </c>
      <c r="D511" s="29">
        <f>SUM(D512:D516)</f>
        <v>422.27726312000004</v>
      </c>
      <c r="E511" s="29" t="s">
        <v>34</v>
      </c>
      <c r="F511" s="30">
        <f t="shared" ref="F511" si="385">SUM(F512:F516)</f>
        <v>2.2691400000000002</v>
      </c>
      <c r="G511" s="28">
        <f>SUM(G512:G516)</f>
        <v>420.00812312000005</v>
      </c>
      <c r="H511" s="31">
        <f t="shared" ref="H511:AA511" si="386">SUM(H512:H516)</f>
        <v>350.25730342399999</v>
      </c>
      <c r="I511" s="31">
        <f t="shared" si="386"/>
        <v>0</v>
      </c>
      <c r="J511" s="31">
        <f t="shared" si="386"/>
        <v>0</v>
      </c>
      <c r="K511" s="31">
        <f t="shared" si="386"/>
        <v>0</v>
      </c>
      <c r="L511" s="31">
        <f t="shared" si="386"/>
        <v>350.25730342399999</v>
      </c>
      <c r="M511" s="31">
        <f>SUM(M512:M516)</f>
        <v>196.17801789000001</v>
      </c>
      <c r="N511" s="31">
        <f t="shared" si="386"/>
        <v>0</v>
      </c>
      <c r="O511" s="31">
        <f t="shared" si="386"/>
        <v>0</v>
      </c>
      <c r="P511" s="31">
        <f t="shared" si="386"/>
        <v>0</v>
      </c>
      <c r="Q511" s="31">
        <f t="shared" si="386"/>
        <v>196.17801789000001</v>
      </c>
      <c r="R511" s="31">
        <f t="shared" si="386"/>
        <v>223.83010523000007</v>
      </c>
      <c r="S511" s="31">
        <f t="shared" si="386"/>
        <v>-154.07928553400001</v>
      </c>
      <c r="T511" s="32">
        <f t="shared" si="367"/>
        <v>-0.43990313414673066</v>
      </c>
      <c r="U511" s="31">
        <f t="shared" si="386"/>
        <v>0</v>
      </c>
      <c r="V511" s="32">
        <v>0</v>
      </c>
      <c r="W511" s="31">
        <f t="shared" si="386"/>
        <v>0</v>
      </c>
      <c r="X511" s="32">
        <v>0</v>
      </c>
      <c r="Y511" s="31">
        <f t="shared" si="386"/>
        <v>0</v>
      </c>
      <c r="Z511" s="32">
        <v>0</v>
      </c>
      <c r="AA511" s="31">
        <f t="shared" si="386"/>
        <v>-154.07928553400001</v>
      </c>
      <c r="AB511" s="32">
        <f t="shared" si="368"/>
        <v>-0.43990313414673066</v>
      </c>
      <c r="AC511" s="33" t="s">
        <v>34</v>
      </c>
    </row>
    <row r="512" spans="1:29" ht="78.75" x14ac:dyDescent="0.25">
      <c r="A512" s="26" t="s">
        <v>951</v>
      </c>
      <c r="B512" s="34" t="s">
        <v>68</v>
      </c>
      <c r="C512" s="88" t="s">
        <v>33</v>
      </c>
      <c r="D512" s="66">
        <v>0</v>
      </c>
      <c r="E512" s="29" t="s">
        <v>34</v>
      </c>
      <c r="F512" s="30">
        <v>0</v>
      </c>
      <c r="G512" s="28">
        <v>0</v>
      </c>
      <c r="H512" s="31">
        <v>0</v>
      </c>
      <c r="I512" s="31">
        <v>0</v>
      </c>
      <c r="J512" s="31">
        <v>0</v>
      </c>
      <c r="K512" s="31">
        <v>0</v>
      </c>
      <c r="L512" s="31">
        <v>0</v>
      </c>
      <c r="M512" s="31">
        <v>0</v>
      </c>
      <c r="N512" s="31">
        <v>0</v>
      </c>
      <c r="O512" s="31">
        <v>0</v>
      </c>
      <c r="P512" s="31">
        <v>0</v>
      </c>
      <c r="Q512" s="31">
        <v>0</v>
      </c>
      <c r="R512" s="31">
        <v>0</v>
      </c>
      <c r="S512" s="31">
        <v>0</v>
      </c>
      <c r="T512" s="32">
        <v>0</v>
      </c>
      <c r="U512" s="31">
        <v>0</v>
      </c>
      <c r="V512" s="32">
        <v>0</v>
      </c>
      <c r="W512" s="31">
        <v>0</v>
      </c>
      <c r="X512" s="32">
        <v>0</v>
      </c>
      <c r="Y512" s="31">
        <v>0</v>
      </c>
      <c r="Z512" s="32">
        <v>0</v>
      </c>
      <c r="AA512" s="31">
        <v>0</v>
      </c>
      <c r="AB512" s="32">
        <v>0</v>
      </c>
      <c r="AC512" s="33" t="s">
        <v>34</v>
      </c>
    </row>
    <row r="513" spans="1:29" ht="78.75" x14ac:dyDescent="0.25">
      <c r="A513" s="26" t="s">
        <v>952</v>
      </c>
      <c r="B513" s="34" t="s">
        <v>70</v>
      </c>
      <c r="C513" s="88" t="s">
        <v>33</v>
      </c>
      <c r="D513" s="66">
        <v>0</v>
      </c>
      <c r="E513" s="29" t="s">
        <v>34</v>
      </c>
      <c r="F513" s="30">
        <v>0</v>
      </c>
      <c r="G513" s="28">
        <v>0</v>
      </c>
      <c r="H513" s="31">
        <v>0</v>
      </c>
      <c r="I513" s="31">
        <v>0</v>
      </c>
      <c r="J513" s="31">
        <v>0</v>
      </c>
      <c r="K513" s="31">
        <v>0</v>
      </c>
      <c r="L513" s="31">
        <v>0</v>
      </c>
      <c r="M513" s="31">
        <v>0</v>
      </c>
      <c r="N513" s="31">
        <v>0</v>
      </c>
      <c r="O513" s="31">
        <v>0</v>
      </c>
      <c r="P513" s="31">
        <v>0</v>
      </c>
      <c r="Q513" s="31">
        <v>0</v>
      </c>
      <c r="R513" s="31">
        <v>0</v>
      </c>
      <c r="S513" s="31">
        <v>0</v>
      </c>
      <c r="T513" s="32">
        <v>0</v>
      </c>
      <c r="U513" s="31">
        <v>0</v>
      </c>
      <c r="V513" s="32">
        <v>0</v>
      </c>
      <c r="W513" s="31">
        <v>0</v>
      </c>
      <c r="X513" s="32">
        <v>0</v>
      </c>
      <c r="Y513" s="31">
        <v>0</v>
      </c>
      <c r="Z513" s="32">
        <v>0</v>
      </c>
      <c r="AA513" s="31">
        <v>0</v>
      </c>
      <c r="AB513" s="32">
        <v>0</v>
      </c>
      <c r="AC513" s="33" t="s">
        <v>34</v>
      </c>
    </row>
    <row r="514" spans="1:29" ht="63" x14ac:dyDescent="0.25">
      <c r="A514" s="26" t="s">
        <v>953</v>
      </c>
      <c r="B514" s="34" t="s">
        <v>72</v>
      </c>
      <c r="C514" s="88" t="s">
        <v>33</v>
      </c>
      <c r="D514" s="29">
        <v>0</v>
      </c>
      <c r="E514" s="29" t="s">
        <v>34</v>
      </c>
      <c r="F514" s="30">
        <v>0</v>
      </c>
      <c r="G514" s="28">
        <v>0</v>
      </c>
      <c r="H514" s="31">
        <v>0</v>
      </c>
      <c r="I514" s="31">
        <v>0</v>
      </c>
      <c r="J514" s="31">
        <v>0</v>
      </c>
      <c r="K514" s="31">
        <v>0</v>
      </c>
      <c r="L514" s="31">
        <v>0</v>
      </c>
      <c r="M514" s="31">
        <v>0</v>
      </c>
      <c r="N514" s="31">
        <v>0</v>
      </c>
      <c r="O514" s="31">
        <v>0</v>
      </c>
      <c r="P514" s="31">
        <v>0</v>
      </c>
      <c r="Q514" s="31">
        <v>0</v>
      </c>
      <c r="R514" s="31">
        <v>0</v>
      </c>
      <c r="S514" s="31">
        <v>0</v>
      </c>
      <c r="T514" s="32">
        <v>0</v>
      </c>
      <c r="U514" s="31">
        <v>0</v>
      </c>
      <c r="V514" s="32">
        <v>0</v>
      </c>
      <c r="W514" s="31">
        <v>0</v>
      </c>
      <c r="X514" s="32">
        <v>0</v>
      </c>
      <c r="Y514" s="31">
        <v>0</v>
      </c>
      <c r="Z514" s="32">
        <v>0</v>
      </c>
      <c r="AA514" s="31">
        <v>0</v>
      </c>
      <c r="AB514" s="32">
        <v>0</v>
      </c>
      <c r="AC514" s="33" t="s">
        <v>34</v>
      </c>
    </row>
    <row r="515" spans="1:29" ht="94.5" x14ac:dyDescent="0.25">
      <c r="A515" s="26" t="s">
        <v>954</v>
      </c>
      <c r="B515" s="34" t="s">
        <v>78</v>
      </c>
      <c r="C515" s="88" t="s">
        <v>33</v>
      </c>
      <c r="D515" s="28">
        <v>0</v>
      </c>
      <c r="E515" s="29" t="s">
        <v>34</v>
      </c>
      <c r="F515" s="30">
        <v>0</v>
      </c>
      <c r="G515" s="28">
        <v>0</v>
      </c>
      <c r="H515" s="31">
        <v>0</v>
      </c>
      <c r="I515" s="31">
        <v>0</v>
      </c>
      <c r="J515" s="31">
        <v>0</v>
      </c>
      <c r="K515" s="31">
        <v>0</v>
      </c>
      <c r="L515" s="31">
        <v>0</v>
      </c>
      <c r="M515" s="31">
        <v>0</v>
      </c>
      <c r="N515" s="31">
        <v>0</v>
      </c>
      <c r="O515" s="31">
        <v>0</v>
      </c>
      <c r="P515" s="31">
        <v>0</v>
      </c>
      <c r="Q515" s="31">
        <v>0</v>
      </c>
      <c r="R515" s="31">
        <v>0</v>
      </c>
      <c r="S515" s="31">
        <v>0</v>
      </c>
      <c r="T515" s="32">
        <v>0</v>
      </c>
      <c r="U515" s="31">
        <v>0</v>
      </c>
      <c r="V515" s="32">
        <v>0</v>
      </c>
      <c r="W515" s="31">
        <v>0</v>
      </c>
      <c r="X515" s="32">
        <v>0</v>
      </c>
      <c r="Y515" s="31">
        <v>0</v>
      </c>
      <c r="Z515" s="32">
        <v>0</v>
      </c>
      <c r="AA515" s="31">
        <v>0</v>
      </c>
      <c r="AB515" s="32">
        <v>0</v>
      </c>
      <c r="AC515" s="33" t="s">
        <v>34</v>
      </c>
    </row>
    <row r="516" spans="1:29" ht="78.75" x14ac:dyDescent="0.25">
      <c r="A516" s="26" t="s">
        <v>955</v>
      </c>
      <c r="B516" s="34" t="s">
        <v>83</v>
      </c>
      <c r="C516" s="88" t="s">
        <v>33</v>
      </c>
      <c r="D516" s="28">
        <f>SUM(D517:D519)</f>
        <v>422.27726312000004</v>
      </c>
      <c r="E516" s="29" t="s">
        <v>34</v>
      </c>
      <c r="F516" s="30">
        <f t="shared" ref="F516" si="387">SUM(F517:F519)</f>
        <v>2.2691400000000002</v>
      </c>
      <c r="G516" s="28">
        <f>SUM(G517:G519)</f>
        <v>420.00812312000005</v>
      </c>
      <c r="H516" s="31">
        <f t="shared" ref="H516:AA516" si="388">SUM(H517:H519)</f>
        <v>350.25730342399999</v>
      </c>
      <c r="I516" s="31">
        <f t="shared" si="388"/>
        <v>0</v>
      </c>
      <c r="J516" s="31">
        <f t="shared" si="388"/>
        <v>0</v>
      </c>
      <c r="K516" s="31">
        <f t="shared" si="388"/>
        <v>0</v>
      </c>
      <c r="L516" s="31">
        <f t="shared" si="388"/>
        <v>350.25730342399999</v>
      </c>
      <c r="M516" s="31">
        <f t="shared" si="388"/>
        <v>196.17801789000001</v>
      </c>
      <c r="N516" s="31">
        <f t="shared" si="388"/>
        <v>0</v>
      </c>
      <c r="O516" s="31">
        <f t="shared" si="388"/>
        <v>0</v>
      </c>
      <c r="P516" s="31">
        <f t="shared" si="388"/>
        <v>0</v>
      </c>
      <c r="Q516" s="31">
        <f t="shared" si="388"/>
        <v>196.17801789000001</v>
      </c>
      <c r="R516" s="31">
        <f t="shared" si="388"/>
        <v>223.83010523000007</v>
      </c>
      <c r="S516" s="31">
        <f t="shared" si="388"/>
        <v>-154.07928553400001</v>
      </c>
      <c r="T516" s="32">
        <f t="shared" si="367"/>
        <v>-0.43990313414673066</v>
      </c>
      <c r="U516" s="31">
        <f t="shared" si="388"/>
        <v>0</v>
      </c>
      <c r="V516" s="32">
        <v>0</v>
      </c>
      <c r="W516" s="31">
        <f t="shared" si="388"/>
        <v>0</v>
      </c>
      <c r="X516" s="32">
        <v>0</v>
      </c>
      <c r="Y516" s="31">
        <f t="shared" si="388"/>
        <v>0</v>
      </c>
      <c r="Z516" s="32">
        <v>0</v>
      </c>
      <c r="AA516" s="31">
        <f t="shared" si="388"/>
        <v>-154.07928553400001</v>
      </c>
      <c r="AB516" s="32">
        <f t="shared" si="368"/>
        <v>-0.43990313414673066</v>
      </c>
      <c r="AC516" s="33" t="s">
        <v>34</v>
      </c>
    </row>
    <row r="517" spans="1:29" ht="78.75" x14ac:dyDescent="0.25">
      <c r="A517" s="35" t="s">
        <v>955</v>
      </c>
      <c r="B517" s="36" t="s">
        <v>956</v>
      </c>
      <c r="C517" s="50" t="s">
        <v>957</v>
      </c>
      <c r="D517" s="40">
        <v>154.13483580800002</v>
      </c>
      <c r="E517" s="37" t="s">
        <v>34</v>
      </c>
      <c r="F517" s="39">
        <v>0.39435599999999998</v>
      </c>
      <c r="G517" s="40">
        <f>D517-F517</f>
        <v>153.74047980800003</v>
      </c>
      <c r="H517" s="41">
        <v>128.134605424</v>
      </c>
      <c r="I517" s="41">
        <v>0</v>
      </c>
      <c r="J517" s="41">
        <v>0</v>
      </c>
      <c r="K517" s="41">
        <v>0</v>
      </c>
      <c r="L517" s="41">
        <v>128.134605424</v>
      </c>
      <c r="M517" s="41">
        <f>P517+Q517+N517+O517</f>
        <v>35.079928930000001</v>
      </c>
      <c r="N517" s="41">
        <v>0</v>
      </c>
      <c r="O517" s="41">
        <v>0</v>
      </c>
      <c r="P517" s="41">
        <v>0</v>
      </c>
      <c r="Q517" s="41">
        <v>35.079928930000001</v>
      </c>
      <c r="R517" s="42">
        <f t="shared" ref="R517:R519" si="389">G517-M517</f>
        <v>118.66055087800004</v>
      </c>
      <c r="S517" s="40">
        <f t="shared" ref="S517:S519" si="390">M517-H517</f>
        <v>-93.054676494000006</v>
      </c>
      <c r="T517" s="43">
        <f t="shared" si="367"/>
        <v>-0.7262259573522718</v>
      </c>
      <c r="U517" s="40">
        <f t="shared" ref="U517:U519" si="391">N517-I517</f>
        <v>0</v>
      </c>
      <c r="V517" s="43">
        <v>0</v>
      </c>
      <c r="W517" s="40">
        <f t="shared" ref="W517:W519" si="392">O517-J517</f>
        <v>0</v>
      </c>
      <c r="X517" s="43">
        <v>0</v>
      </c>
      <c r="Y517" s="40">
        <f t="shared" ref="Y517:Y519" si="393">P517-K517</f>
        <v>0</v>
      </c>
      <c r="Z517" s="43">
        <v>0</v>
      </c>
      <c r="AA517" s="40">
        <f t="shared" ref="AA517:AA519" si="394">Q517-L517</f>
        <v>-93.054676494000006</v>
      </c>
      <c r="AB517" s="43">
        <f t="shared" si="368"/>
        <v>-0.7262259573522718</v>
      </c>
      <c r="AC517" s="33" t="s">
        <v>34</v>
      </c>
    </row>
    <row r="518" spans="1:29" ht="63" x14ac:dyDescent="0.25">
      <c r="A518" s="35" t="s">
        <v>955</v>
      </c>
      <c r="B518" s="36" t="s">
        <v>958</v>
      </c>
      <c r="C518" s="50" t="s">
        <v>959</v>
      </c>
      <c r="D518" s="40">
        <v>144.22784696800005</v>
      </c>
      <c r="E518" s="37" t="s">
        <v>34</v>
      </c>
      <c r="F518" s="39">
        <v>0.33771600000000002</v>
      </c>
      <c r="G518" s="40">
        <f t="shared" ref="G518:G519" si="395">D518-F518</f>
        <v>143.89013096800005</v>
      </c>
      <c r="H518" s="41">
        <v>119.91003293999999</v>
      </c>
      <c r="I518" s="41">
        <v>0</v>
      </c>
      <c r="J518" s="41">
        <v>0</v>
      </c>
      <c r="K518" s="41">
        <v>0</v>
      </c>
      <c r="L518" s="41">
        <v>119.91003293999999</v>
      </c>
      <c r="M518" s="41">
        <f>P518+Q518+N518+O518</f>
        <v>62.076067790000003</v>
      </c>
      <c r="N518" s="41">
        <v>0</v>
      </c>
      <c r="O518" s="41">
        <v>0</v>
      </c>
      <c r="P518" s="41">
        <v>0</v>
      </c>
      <c r="Q518" s="41">
        <v>62.076067790000003</v>
      </c>
      <c r="R518" s="42">
        <f t="shared" si="389"/>
        <v>81.814063178000055</v>
      </c>
      <c r="S518" s="40">
        <f t="shared" si="390"/>
        <v>-57.83396514999999</v>
      </c>
      <c r="T518" s="43">
        <f t="shared" ref="T518:T529" si="396">S518/H518</f>
        <v>-0.48231131067188243</v>
      </c>
      <c r="U518" s="40">
        <f t="shared" si="391"/>
        <v>0</v>
      </c>
      <c r="V518" s="43">
        <v>0</v>
      </c>
      <c r="W518" s="40">
        <f t="shared" si="392"/>
        <v>0</v>
      </c>
      <c r="X518" s="43">
        <v>0</v>
      </c>
      <c r="Y518" s="40">
        <f t="shared" si="393"/>
        <v>0</v>
      </c>
      <c r="Z518" s="43">
        <v>0</v>
      </c>
      <c r="AA518" s="40">
        <f t="shared" si="394"/>
        <v>-57.83396514999999</v>
      </c>
      <c r="AB518" s="43">
        <f t="shared" ref="AB518:AB529" si="397">AA518/L518</f>
        <v>-0.48231131067188243</v>
      </c>
      <c r="AC518" s="33" t="s">
        <v>34</v>
      </c>
    </row>
    <row r="519" spans="1:29" ht="94.5" x14ac:dyDescent="0.25">
      <c r="A519" s="35" t="s">
        <v>955</v>
      </c>
      <c r="B519" s="36" t="s">
        <v>960</v>
      </c>
      <c r="C519" s="81" t="s">
        <v>961</v>
      </c>
      <c r="D519" s="40">
        <v>123.91458034399999</v>
      </c>
      <c r="E519" s="37" t="s">
        <v>34</v>
      </c>
      <c r="F519" s="39">
        <v>1.5370679999999999</v>
      </c>
      <c r="G519" s="40">
        <f t="shared" si="395"/>
        <v>122.37751234399998</v>
      </c>
      <c r="H519" s="41">
        <v>102.21266506000001</v>
      </c>
      <c r="I519" s="41">
        <v>0</v>
      </c>
      <c r="J519" s="41">
        <v>0</v>
      </c>
      <c r="K519" s="41">
        <v>0</v>
      </c>
      <c r="L519" s="41">
        <v>102.21266506000001</v>
      </c>
      <c r="M519" s="41">
        <f>P519+Q519+N519+O519</f>
        <v>99.022021170000002</v>
      </c>
      <c r="N519" s="41">
        <v>0</v>
      </c>
      <c r="O519" s="41">
        <v>0</v>
      </c>
      <c r="P519" s="41">
        <v>0</v>
      </c>
      <c r="Q519" s="41">
        <v>99.022021170000002</v>
      </c>
      <c r="R519" s="42">
        <f t="shared" si="389"/>
        <v>23.35549117399998</v>
      </c>
      <c r="S519" s="40">
        <f t="shared" si="390"/>
        <v>-3.190643890000004</v>
      </c>
      <c r="T519" s="43">
        <f t="shared" si="396"/>
        <v>-3.1215739146680691E-2</v>
      </c>
      <c r="U519" s="40">
        <f t="shared" si="391"/>
        <v>0</v>
      </c>
      <c r="V519" s="43">
        <v>0</v>
      </c>
      <c r="W519" s="40">
        <f t="shared" si="392"/>
        <v>0</v>
      </c>
      <c r="X519" s="43">
        <v>0</v>
      </c>
      <c r="Y519" s="40">
        <f t="shared" si="393"/>
        <v>0</v>
      </c>
      <c r="Z519" s="43">
        <v>0</v>
      </c>
      <c r="AA519" s="40">
        <f t="shared" si="394"/>
        <v>-3.190643890000004</v>
      </c>
      <c r="AB519" s="43">
        <f t="shared" si="397"/>
        <v>-3.1215739146680691E-2</v>
      </c>
      <c r="AC519" s="33" t="s">
        <v>34</v>
      </c>
    </row>
    <row r="520" spans="1:29" ht="31.5" x14ac:dyDescent="0.25">
      <c r="A520" s="26" t="s">
        <v>962</v>
      </c>
      <c r="B520" s="34" t="s">
        <v>100</v>
      </c>
      <c r="C520" s="88" t="s">
        <v>33</v>
      </c>
      <c r="D520" s="28">
        <v>0</v>
      </c>
      <c r="E520" s="29" t="s">
        <v>34</v>
      </c>
      <c r="F520" s="30">
        <v>0</v>
      </c>
      <c r="G520" s="28">
        <v>0</v>
      </c>
      <c r="H520" s="31">
        <v>0</v>
      </c>
      <c r="I520" s="31">
        <v>0</v>
      </c>
      <c r="J520" s="31">
        <v>0</v>
      </c>
      <c r="K520" s="31">
        <v>0</v>
      </c>
      <c r="L520" s="31">
        <v>0</v>
      </c>
      <c r="M520" s="31">
        <v>0</v>
      </c>
      <c r="N520" s="31">
        <v>0</v>
      </c>
      <c r="O520" s="31">
        <v>0</v>
      </c>
      <c r="P520" s="31">
        <v>0</v>
      </c>
      <c r="Q520" s="31">
        <v>0</v>
      </c>
      <c r="R520" s="31">
        <v>0</v>
      </c>
      <c r="S520" s="31">
        <v>0</v>
      </c>
      <c r="T520" s="32">
        <v>0</v>
      </c>
      <c r="U520" s="31">
        <v>0</v>
      </c>
      <c r="V520" s="32">
        <v>0</v>
      </c>
      <c r="W520" s="31">
        <v>0</v>
      </c>
      <c r="X520" s="32">
        <v>0</v>
      </c>
      <c r="Y520" s="31">
        <v>0</v>
      </c>
      <c r="Z520" s="32">
        <v>0</v>
      </c>
      <c r="AA520" s="31">
        <v>0</v>
      </c>
      <c r="AB520" s="32">
        <v>0</v>
      </c>
      <c r="AC520" s="33" t="s">
        <v>34</v>
      </c>
    </row>
    <row r="521" spans="1:29" ht="63" x14ac:dyDescent="0.25">
      <c r="A521" s="26" t="s">
        <v>963</v>
      </c>
      <c r="B521" s="34" t="s">
        <v>102</v>
      </c>
      <c r="C521" s="88" t="s">
        <v>33</v>
      </c>
      <c r="D521" s="28">
        <f>D522+D530+D532+D533</f>
        <v>760.38416586719995</v>
      </c>
      <c r="E521" s="29" t="s">
        <v>34</v>
      </c>
      <c r="F521" s="30">
        <f t="shared" ref="F521" si="398">F522+F530+F532+F533</f>
        <v>218.81109046999998</v>
      </c>
      <c r="G521" s="28">
        <f>G522+G530+G532+G533</f>
        <v>541.5730753972</v>
      </c>
      <c r="H521" s="31">
        <f t="shared" ref="H521:AA521" si="399">H522+H530+H532+H533</f>
        <v>386.25801775000008</v>
      </c>
      <c r="I521" s="31">
        <f t="shared" si="399"/>
        <v>0</v>
      </c>
      <c r="J521" s="31">
        <f t="shared" si="399"/>
        <v>0</v>
      </c>
      <c r="K521" s="31">
        <f t="shared" si="399"/>
        <v>323.30002917833332</v>
      </c>
      <c r="L521" s="31">
        <f t="shared" si="399"/>
        <v>62.957988571666689</v>
      </c>
      <c r="M521" s="31">
        <f t="shared" si="399"/>
        <v>344.36039378000004</v>
      </c>
      <c r="N521" s="31">
        <f t="shared" si="399"/>
        <v>0</v>
      </c>
      <c r="O521" s="31">
        <f t="shared" si="399"/>
        <v>0</v>
      </c>
      <c r="P521" s="31">
        <f t="shared" si="399"/>
        <v>287.84804755000005</v>
      </c>
      <c r="Q521" s="31">
        <f t="shared" si="399"/>
        <v>56.512346230000027</v>
      </c>
      <c r="R521" s="89">
        <f>R522+R530+R532+R533</f>
        <v>193.07492285719991</v>
      </c>
      <c r="S521" s="31">
        <f t="shared" si="399"/>
        <v>-37.759865210000001</v>
      </c>
      <c r="T521" s="32">
        <f t="shared" si="396"/>
        <v>-9.7758139571977834E-2</v>
      </c>
      <c r="U521" s="31">
        <f t="shared" si="399"/>
        <v>0</v>
      </c>
      <c r="V521" s="32">
        <v>0</v>
      </c>
      <c r="W521" s="31">
        <f t="shared" si="399"/>
        <v>0</v>
      </c>
      <c r="X521" s="32">
        <v>0</v>
      </c>
      <c r="Y521" s="31">
        <f t="shared" si="399"/>
        <v>-31.945406408333337</v>
      </c>
      <c r="Z521" s="32">
        <f t="shared" ref="Z521:Z529" si="400">Y521/K521</f>
        <v>-9.8810403727839294E-2</v>
      </c>
      <c r="AA521" s="31">
        <f t="shared" si="399"/>
        <v>-5.8144588016666603</v>
      </c>
      <c r="AB521" s="32">
        <f t="shared" si="397"/>
        <v>-9.2354583327386844E-2</v>
      </c>
      <c r="AC521" s="33" t="s">
        <v>34</v>
      </c>
    </row>
    <row r="522" spans="1:29" ht="31.5" x14ac:dyDescent="0.25">
      <c r="A522" s="26" t="s">
        <v>964</v>
      </c>
      <c r="B522" s="34" t="s">
        <v>104</v>
      </c>
      <c r="C522" s="88" t="s">
        <v>33</v>
      </c>
      <c r="D522" s="28">
        <f>SUM(D523:D529)</f>
        <v>610.51392822000003</v>
      </c>
      <c r="E522" s="29" t="s">
        <v>34</v>
      </c>
      <c r="F522" s="30">
        <f t="shared" ref="F522" si="401">SUM(F523:F529)</f>
        <v>213.59549046999999</v>
      </c>
      <c r="G522" s="28">
        <f>SUM(G523:G529)</f>
        <v>396.91843775000001</v>
      </c>
      <c r="H522" s="31">
        <f t="shared" ref="H522:AA522" si="402">SUM(H523:H529)</f>
        <v>326.21283775000006</v>
      </c>
      <c r="I522" s="31">
        <f t="shared" si="402"/>
        <v>0</v>
      </c>
      <c r="J522" s="31">
        <f t="shared" si="402"/>
        <v>0</v>
      </c>
      <c r="K522" s="31">
        <f t="shared" si="402"/>
        <v>272.6087237283333</v>
      </c>
      <c r="L522" s="31">
        <f t="shared" si="402"/>
        <v>53.604114021666689</v>
      </c>
      <c r="M522" s="31">
        <f>SUM(M523:M529)</f>
        <v>310.50206032000006</v>
      </c>
      <c r="N522" s="31">
        <f t="shared" si="402"/>
        <v>0</v>
      </c>
      <c r="O522" s="31">
        <f t="shared" si="402"/>
        <v>0</v>
      </c>
      <c r="P522" s="31">
        <f t="shared" si="402"/>
        <v>259.48914760000002</v>
      </c>
      <c r="Q522" s="31">
        <f t="shared" si="402"/>
        <v>51.012912720000031</v>
      </c>
      <c r="R522" s="31">
        <f t="shared" si="402"/>
        <v>86.416377429999955</v>
      </c>
      <c r="S522" s="31">
        <f t="shared" si="402"/>
        <v>-15.710777429999997</v>
      </c>
      <c r="T522" s="32">
        <f t="shared" si="396"/>
        <v>-4.8161125534980552E-2</v>
      </c>
      <c r="U522" s="31">
        <f t="shared" si="402"/>
        <v>0</v>
      </c>
      <c r="V522" s="32">
        <v>0</v>
      </c>
      <c r="W522" s="31">
        <f t="shared" si="402"/>
        <v>0</v>
      </c>
      <c r="X522" s="32">
        <v>0</v>
      </c>
      <c r="Y522" s="31">
        <f t="shared" si="402"/>
        <v>-13.119576128333332</v>
      </c>
      <c r="Z522" s="32">
        <f t="shared" si="400"/>
        <v>-4.812603187786306E-2</v>
      </c>
      <c r="AA522" s="31">
        <f t="shared" si="402"/>
        <v>-2.5912013016666631</v>
      </c>
      <c r="AB522" s="32">
        <f t="shared" si="397"/>
        <v>-4.8339597602887419E-2</v>
      </c>
      <c r="AC522" s="33" t="s">
        <v>34</v>
      </c>
    </row>
    <row r="523" spans="1:29" x14ac:dyDescent="0.25">
      <c r="A523" s="35" t="s">
        <v>964</v>
      </c>
      <c r="B523" s="36" t="s">
        <v>965</v>
      </c>
      <c r="C523" s="81" t="s">
        <v>966</v>
      </c>
      <c r="D523" s="40">
        <v>272.45600655999999</v>
      </c>
      <c r="E523" s="37" t="s">
        <v>34</v>
      </c>
      <c r="F523" s="39">
        <v>127.15217675</v>
      </c>
      <c r="G523" s="40">
        <f>D523-F523</f>
        <v>145.30382981</v>
      </c>
      <c r="H523" s="41">
        <v>145.30382981000002</v>
      </c>
      <c r="I523" s="41">
        <v>0</v>
      </c>
      <c r="J523" s="41">
        <v>0</v>
      </c>
      <c r="K523" s="41">
        <v>121.30200000166667</v>
      </c>
      <c r="L523" s="41">
        <v>24.001829808333355</v>
      </c>
      <c r="M523" s="41">
        <f>P523+Q523+N523+O523</f>
        <v>143.06225708000002</v>
      </c>
      <c r="N523" s="41">
        <v>0</v>
      </c>
      <c r="O523" s="41">
        <v>0</v>
      </c>
      <c r="P523" s="41">
        <v>119.36236509</v>
      </c>
      <c r="Q523" s="41">
        <v>23.699891990000026</v>
      </c>
      <c r="R523" s="42">
        <f t="shared" ref="R523:R529" si="403">G523-M523</f>
        <v>2.241572729999973</v>
      </c>
      <c r="S523" s="40">
        <f t="shared" ref="S523:S529" si="404">M523-H523</f>
        <v>-2.2415727300000015</v>
      </c>
      <c r="T523" s="43">
        <f t="shared" si="396"/>
        <v>-1.5426797304180437E-2</v>
      </c>
      <c r="U523" s="40">
        <f t="shared" ref="U523:U529" si="405">N523-I523</f>
        <v>0</v>
      </c>
      <c r="V523" s="43">
        <v>0</v>
      </c>
      <c r="W523" s="40">
        <f t="shared" ref="W523:W529" si="406">O523-J523</f>
        <v>0</v>
      </c>
      <c r="X523" s="43">
        <v>0</v>
      </c>
      <c r="Y523" s="40">
        <f t="shared" ref="Y523:Y529" si="407">P523-K523</f>
        <v>-1.9396349116666727</v>
      </c>
      <c r="Z523" s="43">
        <f t="shared" si="400"/>
        <v>-1.599013133864258E-2</v>
      </c>
      <c r="AA523" s="40">
        <f t="shared" ref="AA523:AA529" si="408">Q523-L523</f>
        <v>-0.30193781833332878</v>
      </c>
      <c r="AB523" s="43">
        <f t="shared" si="397"/>
        <v>-1.2579783322540557E-2</v>
      </c>
      <c r="AC523" s="33" t="s">
        <v>34</v>
      </c>
    </row>
    <row r="524" spans="1:29" x14ac:dyDescent="0.25">
      <c r="A524" s="35" t="s">
        <v>964</v>
      </c>
      <c r="B524" s="36" t="s">
        <v>967</v>
      </c>
      <c r="C524" s="81" t="s">
        <v>968</v>
      </c>
      <c r="D524" s="40">
        <v>203.07276217999998</v>
      </c>
      <c r="E524" s="37" t="s">
        <v>34</v>
      </c>
      <c r="F524" s="39">
        <v>22.968123139999999</v>
      </c>
      <c r="G524" s="40">
        <f t="shared" ref="G524:G528" si="409">D524-F524</f>
        <v>180.10463904</v>
      </c>
      <c r="H524" s="41">
        <v>109.39903904000001</v>
      </c>
      <c r="I524" s="41">
        <v>0</v>
      </c>
      <c r="J524" s="41">
        <v>0</v>
      </c>
      <c r="K524" s="41">
        <v>91.522499280000005</v>
      </c>
      <c r="L524" s="41">
        <v>17.87653976</v>
      </c>
      <c r="M524" s="41">
        <f t="shared" ref="M524:M529" si="410">P524+Q524+N524+O524</f>
        <v>104.23108906</v>
      </c>
      <c r="N524" s="41">
        <v>0</v>
      </c>
      <c r="O524" s="41">
        <v>0</v>
      </c>
      <c r="P524" s="41">
        <v>87.253447570000006</v>
      </c>
      <c r="Q524" s="41">
        <v>16.97764149</v>
      </c>
      <c r="R524" s="42">
        <f t="shared" si="403"/>
        <v>75.873549979999993</v>
      </c>
      <c r="S524" s="40">
        <f t="shared" si="404"/>
        <v>-5.1679499800000031</v>
      </c>
      <c r="T524" s="43">
        <f t="shared" si="396"/>
        <v>-4.7239445842942228E-2</v>
      </c>
      <c r="U524" s="40">
        <f t="shared" si="405"/>
        <v>0</v>
      </c>
      <c r="V524" s="43">
        <v>0</v>
      </c>
      <c r="W524" s="40">
        <f t="shared" si="406"/>
        <v>0</v>
      </c>
      <c r="X524" s="43">
        <v>0</v>
      </c>
      <c r="Y524" s="40">
        <f t="shared" si="407"/>
        <v>-4.2690517099999994</v>
      </c>
      <c r="Z524" s="43">
        <f t="shared" si="400"/>
        <v>-4.6644833167628498E-2</v>
      </c>
      <c r="AA524" s="40">
        <f t="shared" si="408"/>
        <v>-0.89889827000000011</v>
      </c>
      <c r="AB524" s="43">
        <f t="shared" si="397"/>
        <v>-5.0283683647287684E-2</v>
      </c>
      <c r="AC524" s="33" t="s">
        <v>34</v>
      </c>
    </row>
    <row r="525" spans="1:29" ht="31.5" x14ac:dyDescent="0.25">
      <c r="A525" s="52" t="s">
        <v>964</v>
      </c>
      <c r="B525" s="60" t="s">
        <v>969</v>
      </c>
      <c r="C525" s="81" t="s">
        <v>970</v>
      </c>
      <c r="D525" s="40">
        <v>27.977723029999996</v>
      </c>
      <c r="E525" s="37" t="s">
        <v>34</v>
      </c>
      <c r="F525" s="39">
        <v>26.345790579999996</v>
      </c>
      <c r="G525" s="40">
        <f t="shared" si="409"/>
        <v>1.6319324500000008</v>
      </c>
      <c r="H525" s="41">
        <v>1.6319324500000001</v>
      </c>
      <c r="I525" s="41">
        <v>0</v>
      </c>
      <c r="J525" s="41">
        <v>0</v>
      </c>
      <c r="K525" s="41">
        <v>1.3829936</v>
      </c>
      <c r="L525" s="41">
        <v>0.24893885000000004</v>
      </c>
      <c r="M525" s="41">
        <f t="shared" si="410"/>
        <v>1.6319324500000001</v>
      </c>
      <c r="N525" s="41">
        <v>0</v>
      </c>
      <c r="O525" s="41">
        <v>0</v>
      </c>
      <c r="P525" s="41">
        <v>1.3829936</v>
      </c>
      <c r="Q525" s="41">
        <v>0.24893884999999999</v>
      </c>
      <c r="R525" s="42">
        <f t="shared" si="403"/>
        <v>0</v>
      </c>
      <c r="S525" s="40">
        <f t="shared" si="404"/>
        <v>0</v>
      </c>
      <c r="T525" s="43">
        <f t="shared" si="396"/>
        <v>0</v>
      </c>
      <c r="U525" s="40">
        <f t="shared" si="405"/>
        <v>0</v>
      </c>
      <c r="V525" s="43">
        <v>0</v>
      </c>
      <c r="W525" s="40">
        <f t="shared" si="406"/>
        <v>0</v>
      </c>
      <c r="X525" s="43">
        <v>0</v>
      </c>
      <c r="Y525" s="40">
        <f t="shared" si="407"/>
        <v>0</v>
      </c>
      <c r="Z525" s="43">
        <f t="shared" si="400"/>
        <v>0</v>
      </c>
      <c r="AA525" s="40">
        <f t="shared" si="408"/>
        <v>0</v>
      </c>
      <c r="AB525" s="43">
        <f t="shared" si="397"/>
        <v>0</v>
      </c>
      <c r="AC525" s="33" t="s">
        <v>34</v>
      </c>
    </row>
    <row r="526" spans="1:29" ht="31.5" x14ac:dyDescent="0.25">
      <c r="A526" s="52" t="s">
        <v>964</v>
      </c>
      <c r="B526" s="60" t="s">
        <v>971</v>
      </c>
      <c r="C526" s="81" t="s">
        <v>972</v>
      </c>
      <c r="D526" s="40">
        <v>39.235660390000007</v>
      </c>
      <c r="E526" s="37" t="s">
        <v>34</v>
      </c>
      <c r="F526" s="39">
        <v>37.129400000000004</v>
      </c>
      <c r="G526" s="40">
        <f t="shared" si="409"/>
        <v>2.1062603900000028</v>
      </c>
      <c r="H526" s="41">
        <v>2.1062603900000001</v>
      </c>
      <c r="I526" s="41">
        <v>0</v>
      </c>
      <c r="J526" s="41">
        <v>0</v>
      </c>
      <c r="K526" s="41">
        <v>1.82580937</v>
      </c>
      <c r="L526" s="41">
        <v>0.28045102000000011</v>
      </c>
      <c r="M526" s="41">
        <f t="shared" si="410"/>
        <v>2.1062603900000001</v>
      </c>
      <c r="N526" s="41">
        <v>0</v>
      </c>
      <c r="O526" s="41">
        <v>0</v>
      </c>
      <c r="P526" s="41">
        <v>1.82580937</v>
      </c>
      <c r="Q526" s="41">
        <v>0.28045102</v>
      </c>
      <c r="R526" s="42">
        <f t="shared" si="403"/>
        <v>0</v>
      </c>
      <c r="S526" s="40">
        <f t="shared" si="404"/>
        <v>0</v>
      </c>
      <c r="T526" s="43">
        <f t="shared" si="396"/>
        <v>0</v>
      </c>
      <c r="U526" s="40">
        <f t="shared" si="405"/>
        <v>0</v>
      </c>
      <c r="V526" s="43">
        <v>0</v>
      </c>
      <c r="W526" s="40">
        <f t="shared" si="406"/>
        <v>0</v>
      </c>
      <c r="X526" s="43">
        <v>0</v>
      </c>
      <c r="Y526" s="40">
        <f t="shared" si="407"/>
        <v>0</v>
      </c>
      <c r="Z526" s="43">
        <f t="shared" si="400"/>
        <v>0</v>
      </c>
      <c r="AA526" s="40">
        <f t="shared" si="408"/>
        <v>0</v>
      </c>
      <c r="AB526" s="43">
        <f t="shared" si="397"/>
        <v>0</v>
      </c>
      <c r="AC526" s="33" t="s">
        <v>34</v>
      </c>
    </row>
    <row r="527" spans="1:29" ht="31.5" x14ac:dyDescent="0.25">
      <c r="A527" s="35" t="s">
        <v>964</v>
      </c>
      <c r="B527" s="36" t="s">
        <v>973</v>
      </c>
      <c r="C527" s="81" t="s">
        <v>974</v>
      </c>
      <c r="D527" s="40">
        <v>26.66627029</v>
      </c>
      <c r="E527" s="37" t="s">
        <v>34</v>
      </c>
      <c r="F527" s="39">
        <v>0</v>
      </c>
      <c r="G527" s="40">
        <f t="shared" si="409"/>
        <v>26.66627029</v>
      </c>
      <c r="H527" s="41">
        <v>26.66627029</v>
      </c>
      <c r="I527" s="41">
        <v>0</v>
      </c>
      <c r="J527" s="41">
        <v>0</v>
      </c>
      <c r="K527" s="41">
        <v>22.257000001666668</v>
      </c>
      <c r="L527" s="41">
        <v>4.4092702883333317</v>
      </c>
      <c r="M527" s="41">
        <f t="shared" si="410"/>
        <v>24.228332470000005</v>
      </c>
      <c r="N527" s="41">
        <v>0</v>
      </c>
      <c r="O527" s="41">
        <v>0</v>
      </c>
      <c r="P527" s="41">
        <v>20.228277050000003</v>
      </c>
      <c r="Q527" s="41">
        <v>4.0000554200000007</v>
      </c>
      <c r="R527" s="42">
        <f t="shared" si="403"/>
        <v>2.4379378199999948</v>
      </c>
      <c r="S527" s="40">
        <f t="shared" si="404"/>
        <v>-2.4379378199999948</v>
      </c>
      <c r="T527" s="43">
        <f t="shared" si="396"/>
        <v>-9.1424027188167931E-2</v>
      </c>
      <c r="U527" s="40">
        <f t="shared" si="405"/>
        <v>0</v>
      </c>
      <c r="V527" s="43">
        <v>0</v>
      </c>
      <c r="W527" s="40">
        <f t="shared" si="406"/>
        <v>0</v>
      </c>
      <c r="X527" s="43">
        <v>0</v>
      </c>
      <c r="Y527" s="40">
        <f t="shared" si="407"/>
        <v>-2.0287229516666656</v>
      </c>
      <c r="Z527" s="43">
        <f t="shared" si="400"/>
        <v>-9.1149883250876085E-2</v>
      </c>
      <c r="AA527" s="40">
        <f t="shared" si="408"/>
        <v>-0.40921486833333098</v>
      </c>
      <c r="AB527" s="43">
        <f t="shared" si="397"/>
        <v>-9.280784383213915E-2</v>
      </c>
      <c r="AC527" s="33" t="s">
        <v>34</v>
      </c>
    </row>
    <row r="528" spans="1:29" x14ac:dyDescent="0.25">
      <c r="A528" s="35" t="s">
        <v>964</v>
      </c>
      <c r="B528" s="36" t="s">
        <v>975</v>
      </c>
      <c r="C528" s="81" t="s">
        <v>976</v>
      </c>
      <c r="D528" s="40">
        <v>20.520598809999999</v>
      </c>
      <c r="E528" s="37" t="s">
        <v>34</v>
      </c>
      <c r="F528" s="39">
        <v>0</v>
      </c>
      <c r="G528" s="40">
        <f t="shared" si="409"/>
        <v>20.520598809999999</v>
      </c>
      <c r="H528" s="41">
        <v>20.520598809999999</v>
      </c>
      <c r="I528" s="41">
        <v>0</v>
      </c>
      <c r="J528" s="41">
        <v>0</v>
      </c>
      <c r="K528" s="41">
        <v>17.132999008333332</v>
      </c>
      <c r="L528" s="41">
        <v>3.3875998016666671</v>
      </c>
      <c r="M528" s="41">
        <f t="shared" si="410"/>
        <v>19.009916820000001</v>
      </c>
      <c r="N528" s="41">
        <v>0</v>
      </c>
      <c r="O528" s="41">
        <v>0</v>
      </c>
      <c r="P528" s="41">
        <v>15.874929160000001</v>
      </c>
      <c r="Q528" s="41">
        <v>3.1349876600000002</v>
      </c>
      <c r="R528" s="42">
        <f t="shared" si="403"/>
        <v>1.5106819899999984</v>
      </c>
      <c r="S528" s="40">
        <f t="shared" si="404"/>
        <v>-1.5106819899999984</v>
      </c>
      <c r="T528" s="43">
        <f t="shared" si="396"/>
        <v>-7.3617831720574359E-2</v>
      </c>
      <c r="U528" s="40">
        <f t="shared" si="405"/>
        <v>0</v>
      </c>
      <c r="V528" s="43">
        <v>0</v>
      </c>
      <c r="W528" s="40">
        <f t="shared" si="406"/>
        <v>0</v>
      </c>
      <c r="X528" s="43">
        <v>0</v>
      </c>
      <c r="Y528" s="40">
        <f t="shared" si="407"/>
        <v>-1.2580698483333315</v>
      </c>
      <c r="Z528" s="43">
        <f t="shared" si="400"/>
        <v>-7.3429634106756084E-2</v>
      </c>
      <c r="AA528" s="40">
        <f t="shared" si="408"/>
        <v>-0.2526121416666669</v>
      </c>
      <c r="AB528" s="43">
        <f t="shared" si="397"/>
        <v>-7.456965298627781E-2</v>
      </c>
      <c r="AC528" s="33" t="s">
        <v>34</v>
      </c>
    </row>
    <row r="529" spans="1:29" x14ac:dyDescent="0.25">
      <c r="A529" s="35" t="s">
        <v>964</v>
      </c>
      <c r="B529" s="36" t="s">
        <v>977</v>
      </c>
      <c r="C529" s="81" t="s">
        <v>978</v>
      </c>
      <c r="D529" s="40">
        <v>20.584906960000001</v>
      </c>
      <c r="E529" s="37" t="s">
        <v>34</v>
      </c>
      <c r="F529" s="39">
        <v>0</v>
      </c>
      <c r="G529" s="40">
        <f>D529-F529</f>
        <v>20.584906960000001</v>
      </c>
      <c r="H529" s="41">
        <v>20.584906960000001</v>
      </c>
      <c r="I529" s="41">
        <v>0</v>
      </c>
      <c r="J529" s="41">
        <v>0</v>
      </c>
      <c r="K529" s="41">
        <v>17.185422466666665</v>
      </c>
      <c r="L529" s="41">
        <v>3.3994844933333361</v>
      </c>
      <c r="M529" s="41">
        <f t="shared" si="410"/>
        <v>16.232272050000002</v>
      </c>
      <c r="N529" s="41">
        <v>0</v>
      </c>
      <c r="O529" s="41">
        <v>0</v>
      </c>
      <c r="P529" s="41">
        <v>13.561325760000003</v>
      </c>
      <c r="Q529" s="41">
        <v>2.6709462899999998</v>
      </c>
      <c r="R529" s="42">
        <f t="shared" si="403"/>
        <v>4.352634909999999</v>
      </c>
      <c r="S529" s="40">
        <f t="shared" si="404"/>
        <v>-4.352634909999999</v>
      </c>
      <c r="T529" s="43">
        <f t="shared" si="396"/>
        <v>-0.21144787870345558</v>
      </c>
      <c r="U529" s="40">
        <f t="shared" si="405"/>
        <v>0</v>
      </c>
      <c r="V529" s="43">
        <v>0</v>
      </c>
      <c r="W529" s="40">
        <f t="shared" si="406"/>
        <v>0</v>
      </c>
      <c r="X529" s="43">
        <v>0</v>
      </c>
      <c r="Y529" s="40">
        <f t="shared" si="407"/>
        <v>-3.6240967066666627</v>
      </c>
      <c r="Z529" s="43">
        <f t="shared" si="400"/>
        <v>-0.21088202595519917</v>
      </c>
      <c r="AA529" s="40">
        <f t="shared" si="408"/>
        <v>-0.7285382033333363</v>
      </c>
      <c r="AB529" s="43">
        <f t="shared" si="397"/>
        <v>-0.21430843551781412</v>
      </c>
      <c r="AC529" s="33" t="s">
        <v>34</v>
      </c>
    </row>
    <row r="530" spans="1:29" x14ac:dyDescent="0.25">
      <c r="A530" s="26" t="s">
        <v>979</v>
      </c>
      <c r="B530" s="90" t="s">
        <v>118</v>
      </c>
      <c r="C530" s="90" t="s">
        <v>33</v>
      </c>
      <c r="D530" s="28">
        <v>0</v>
      </c>
      <c r="E530" s="29" t="s">
        <v>34</v>
      </c>
      <c r="F530" s="91">
        <v>0</v>
      </c>
      <c r="G530" s="28">
        <v>0</v>
      </c>
      <c r="H530" s="31">
        <v>0</v>
      </c>
      <c r="I530" s="31">
        <v>0</v>
      </c>
      <c r="J530" s="31">
        <v>0</v>
      </c>
      <c r="K530" s="31">
        <v>0</v>
      </c>
      <c r="L530" s="31">
        <v>0</v>
      </c>
      <c r="M530" s="31">
        <f>M531</f>
        <v>-4.1377587599999996</v>
      </c>
      <c r="N530" s="31">
        <f>N531</f>
        <v>0</v>
      </c>
      <c r="O530" s="31">
        <f>O531</f>
        <v>0</v>
      </c>
      <c r="P530" s="31">
        <f>P531</f>
        <v>-3.5065752199999998</v>
      </c>
      <c r="Q530" s="31">
        <f>Q531</f>
        <v>-0.63118353999999999</v>
      </c>
      <c r="R530" s="31">
        <v>0</v>
      </c>
      <c r="S530" s="31">
        <v>0</v>
      </c>
      <c r="T530" s="32">
        <v>0</v>
      </c>
      <c r="U530" s="31">
        <v>0</v>
      </c>
      <c r="V530" s="32">
        <v>0</v>
      </c>
      <c r="W530" s="31">
        <v>0</v>
      </c>
      <c r="X530" s="32">
        <v>0</v>
      </c>
      <c r="Y530" s="31">
        <v>0</v>
      </c>
      <c r="Z530" s="32">
        <v>0</v>
      </c>
      <c r="AA530" s="31">
        <v>0</v>
      </c>
      <c r="AB530" s="32">
        <v>0</v>
      </c>
      <c r="AC530" s="33" t="s">
        <v>34</v>
      </c>
    </row>
    <row r="531" spans="1:29" ht="47.25" x14ac:dyDescent="0.25">
      <c r="A531" s="35" t="s">
        <v>979</v>
      </c>
      <c r="B531" s="60" t="s">
        <v>980</v>
      </c>
      <c r="C531" s="81" t="s">
        <v>981</v>
      </c>
      <c r="D531" s="40" t="s">
        <v>34</v>
      </c>
      <c r="E531" s="37" t="s">
        <v>34</v>
      </c>
      <c r="F531" s="92" t="s">
        <v>34</v>
      </c>
      <c r="G531" s="40" t="s">
        <v>34</v>
      </c>
      <c r="H531" s="41" t="s">
        <v>34</v>
      </c>
      <c r="I531" s="41" t="s">
        <v>34</v>
      </c>
      <c r="J531" s="41" t="s">
        <v>34</v>
      </c>
      <c r="K531" s="41" t="s">
        <v>34</v>
      </c>
      <c r="L531" s="41" t="s">
        <v>34</v>
      </c>
      <c r="M531" s="41">
        <f>N531+O531+P531+Q531</f>
        <v>-4.1377587599999996</v>
      </c>
      <c r="N531" s="41">
        <v>0</v>
      </c>
      <c r="O531" s="41">
        <v>0</v>
      </c>
      <c r="P531" s="41">
        <v>-3.5065752199999998</v>
      </c>
      <c r="Q531" s="41">
        <v>-0.63118353999999999</v>
      </c>
      <c r="R531" s="42" t="s">
        <v>34</v>
      </c>
      <c r="S531" s="40" t="s">
        <v>34</v>
      </c>
      <c r="T531" s="43" t="s">
        <v>34</v>
      </c>
      <c r="U531" s="40" t="s">
        <v>34</v>
      </c>
      <c r="V531" s="43" t="s">
        <v>34</v>
      </c>
      <c r="W531" s="40" t="s">
        <v>34</v>
      </c>
      <c r="X531" s="43" t="s">
        <v>34</v>
      </c>
      <c r="Y531" s="40" t="s">
        <v>34</v>
      </c>
      <c r="Z531" s="43" t="s">
        <v>34</v>
      </c>
      <c r="AA531" s="40" t="s">
        <v>34</v>
      </c>
      <c r="AB531" s="43" t="s">
        <v>34</v>
      </c>
      <c r="AC531" s="33" t="s">
        <v>34</v>
      </c>
    </row>
    <row r="532" spans="1:29" ht="31.5" x14ac:dyDescent="0.25">
      <c r="A532" s="26" t="s">
        <v>982</v>
      </c>
      <c r="B532" s="34" t="s">
        <v>124</v>
      </c>
      <c r="C532" s="28" t="s">
        <v>33</v>
      </c>
      <c r="D532" s="28">
        <v>0</v>
      </c>
      <c r="E532" s="29" t="s">
        <v>34</v>
      </c>
      <c r="F532" s="30">
        <v>0</v>
      </c>
      <c r="G532" s="28">
        <v>0</v>
      </c>
      <c r="H532" s="31">
        <v>0</v>
      </c>
      <c r="I532" s="31">
        <v>0</v>
      </c>
      <c r="J532" s="31">
        <v>0</v>
      </c>
      <c r="K532" s="31">
        <v>0</v>
      </c>
      <c r="L532" s="31">
        <v>0</v>
      </c>
      <c r="M532" s="31">
        <v>0</v>
      </c>
      <c r="N532" s="31">
        <v>0</v>
      </c>
      <c r="O532" s="31">
        <v>0</v>
      </c>
      <c r="P532" s="31">
        <v>0</v>
      </c>
      <c r="Q532" s="31">
        <v>0</v>
      </c>
      <c r="R532" s="31">
        <v>0</v>
      </c>
      <c r="S532" s="31">
        <v>0</v>
      </c>
      <c r="T532" s="32">
        <v>0</v>
      </c>
      <c r="U532" s="31">
        <v>0</v>
      </c>
      <c r="V532" s="32">
        <v>0</v>
      </c>
      <c r="W532" s="31">
        <v>0</v>
      </c>
      <c r="X532" s="32">
        <v>0</v>
      </c>
      <c r="Y532" s="31">
        <v>0</v>
      </c>
      <c r="Z532" s="32">
        <v>0</v>
      </c>
      <c r="AA532" s="31">
        <v>0</v>
      </c>
      <c r="AB532" s="32">
        <v>0</v>
      </c>
      <c r="AC532" s="33" t="s">
        <v>34</v>
      </c>
    </row>
    <row r="533" spans="1:29" ht="31.5" x14ac:dyDescent="0.25">
      <c r="A533" s="26" t="s">
        <v>983</v>
      </c>
      <c r="B533" s="34" t="s">
        <v>132</v>
      </c>
      <c r="C533" s="28" t="s">
        <v>33</v>
      </c>
      <c r="D533" s="28">
        <f>SUM(D534:D535)</f>
        <v>149.87023764719999</v>
      </c>
      <c r="E533" s="29" t="s">
        <v>34</v>
      </c>
      <c r="F533" s="30">
        <f t="shared" ref="F533" si="411">SUM(F534:F535)</f>
        <v>5.2155999999999993</v>
      </c>
      <c r="G533" s="28">
        <f>SUM(G534:G535)</f>
        <v>144.65463764719996</v>
      </c>
      <c r="H533" s="31">
        <f t="shared" ref="H533:AA533" si="412">SUM(H534:H535)</f>
        <v>60.045180000000002</v>
      </c>
      <c r="I533" s="31">
        <f t="shared" si="412"/>
        <v>0</v>
      </c>
      <c r="J533" s="31">
        <f t="shared" si="412"/>
        <v>0</v>
      </c>
      <c r="K533" s="31">
        <f t="shared" si="412"/>
        <v>50.691305450000002</v>
      </c>
      <c r="L533" s="31">
        <f t="shared" si="412"/>
        <v>9.3538745499999969</v>
      </c>
      <c r="M533" s="31">
        <f t="shared" si="412"/>
        <v>37.996092219999994</v>
      </c>
      <c r="N533" s="31">
        <f t="shared" si="412"/>
        <v>0</v>
      </c>
      <c r="O533" s="31">
        <f t="shared" si="412"/>
        <v>0</v>
      </c>
      <c r="P533" s="31">
        <f t="shared" si="412"/>
        <v>31.86547517</v>
      </c>
      <c r="Q533" s="31">
        <f t="shared" si="412"/>
        <v>6.1306170499999997</v>
      </c>
      <c r="R533" s="31">
        <f t="shared" si="412"/>
        <v>106.65854542719997</v>
      </c>
      <c r="S533" s="31">
        <f t="shared" si="412"/>
        <v>-22.049087780000004</v>
      </c>
      <c r="T533" s="32">
        <f t="shared" ref="T533:T555" si="413">S533/H533</f>
        <v>-0.36720828849209886</v>
      </c>
      <c r="U533" s="31">
        <f t="shared" si="412"/>
        <v>0</v>
      </c>
      <c r="V533" s="32">
        <v>0</v>
      </c>
      <c r="W533" s="31">
        <f t="shared" si="412"/>
        <v>0</v>
      </c>
      <c r="X533" s="32">
        <v>0</v>
      </c>
      <c r="Y533" s="31">
        <f t="shared" si="412"/>
        <v>-18.825830280000005</v>
      </c>
      <c r="Z533" s="32">
        <f t="shared" ref="Z533:Z555" si="414">Y533/K533</f>
        <v>-0.37138183980227335</v>
      </c>
      <c r="AA533" s="31">
        <f t="shared" si="412"/>
        <v>-3.2232574999999968</v>
      </c>
      <c r="AB533" s="32">
        <f t="shared" ref="AB533:AB555" si="415">AA533/L533</f>
        <v>-0.34459062742080476</v>
      </c>
      <c r="AC533" s="33" t="s">
        <v>34</v>
      </c>
    </row>
    <row r="534" spans="1:29" x14ac:dyDescent="0.25">
      <c r="A534" s="35" t="s">
        <v>983</v>
      </c>
      <c r="B534" s="36" t="s">
        <v>984</v>
      </c>
      <c r="C534" s="50" t="s">
        <v>985</v>
      </c>
      <c r="D534" s="40">
        <v>33.184579999999997</v>
      </c>
      <c r="E534" s="37" t="s">
        <v>34</v>
      </c>
      <c r="F534" s="39">
        <v>2.6797799999999996</v>
      </c>
      <c r="G534" s="40">
        <f>D534-F534</f>
        <v>30.504799999999996</v>
      </c>
      <c r="H534" s="41">
        <v>27.905999999999999</v>
      </c>
      <c r="I534" s="41">
        <v>0</v>
      </c>
      <c r="J534" s="41">
        <v>0</v>
      </c>
      <c r="K534" s="41">
        <v>23.286333333333335</v>
      </c>
      <c r="L534" s="41">
        <v>4.6196666666666637</v>
      </c>
      <c r="M534" s="41">
        <f>P534+Q534+N534+O534</f>
        <v>19.849818109999998</v>
      </c>
      <c r="N534" s="41">
        <v>0</v>
      </c>
      <c r="O534" s="41">
        <v>0</v>
      </c>
      <c r="P534" s="41">
        <v>16.624753299999998</v>
      </c>
      <c r="Q534" s="41">
        <v>3.2250648100000006</v>
      </c>
      <c r="R534" s="42">
        <f t="shared" ref="R534:R535" si="416">G534-M534</f>
        <v>10.654981889999998</v>
      </c>
      <c r="S534" s="40">
        <f t="shared" ref="S534:S535" si="417">M534-H534</f>
        <v>-8.0561818900000013</v>
      </c>
      <c r="T534" s="43">
        <f t="shared" si="413"/>
        <v>-0.2886899552067656</v>
      </c>
      <c r="U534" s="40">
        <f t="shared" ref="U534:U535" si="418">N534-I534</f>
        <v>0</v>
      </c>
      <c r="V534" s="43">
        <v>0</v>
      </c>
      <c r="W534" s="40">
        <f t="shared" ref="W534:W535" si="419">O534-J534</f>
        <v>0</v>
      </c>
      <c r="X534" s="43">
        <v>0</v>
      </c>
      <c r="Y534" s="40">
        <f t="shared" ref="Y534:Y535" si="420">P534-K534</f>
        <v>-6.6615800333333368</v>
      </c>
      <c r="Z534" s="43">
        <f t="shared" si="414"/>
        <v>-0.28607251893098967</v>
      </c>
      <c r="AA534" s="40">
        <f t="shared" ref="AA534:AA535" si="421">Q534-L534</f>
        <v>-1.3946018566666631</v>
      </c>
      <c r="AB534" s="43">
        <f t="shared" si="415"/>
        <v>-0.30188365466483819</v>
      </c>
      <c r="AC534" s="33" t="s">
        <v>34</v>
      </c>
    </row>
    <row r="535" spans="1:29" ht="31.5" x14ac:dyDescent="0.25">
      <c r="A535" s="35" t="s">
        <v>983</v>
      </c>
      <c r="B535" s="36" t="s">
        <v>986</v>
      </c>
      <c r="C535" s="50" t="s">
        <v>987</v>
      </c>
      <c r="D535" s="40">
        <v>116.68565764719997</v>
      </c>
      <c r="E535" s="37" t="s">
        <v>34</v>
      </c>
      <c r="F535" s="39">
        <v>2.5358199999999997</v>
      </c>
      <c r="G535" s="40">
        <f>D535-F535</f>
        <v>114.14983764719997</v>
      </c>
      <c r="H535" s="41">
        <v>32.139180000000003</v>
      </c>
      <c r="I535" s="41">
        <v>0</v>
      </c>
      <c r="J535" s="41">
        <v>0</v>
      </c>
      <c r="K535" s="41">
        <v>27.40497211666667</v>
      </c>
      <c r="L535" s="41">
        <v>4.7342078833333332</v>
      </c>
      <c r="M535" s="41">
        <f>P535+Q535+N535+O535</f>
        <v>18.14627411</v>
      </c>
      <c r="N535" s="41">
        <v>0</v>
      </c>
      <c r="O535" s="41">
        <v>0</v>
      </c>
      <c r="P535" s="41">
        <v>15.240721870000002</v>
      </c>
      <c r="Q535" s="41">
        <v>2.9055522399999996</v>
      </c>
      <c r="R535" s="42">
        <f t="shared" si="416"/>
        <v>96.003563537199966</v>
      </c>
      <c r="S535" s="40">
        <f t="shared" si="417"/>
        <v>-13.992905890000003</v>
      </c>
      <c r="T535" s="43">
        <f t="shared" si="413"/>
        <v>-0.43538465791597675</v>
      </c>
      <c r="U535" s="40">
        <f t="shared" si="418"/>
        <v>0</v>
      </c>
      <c r="V535" s="43">
        <v>0</v>
      </c>
      <c r="W535" s="40">
        <f t="shared" si="419"/>
        <v>0</v>
      </c>
      <c r="X535" s="43">
        <v>0</v>
      </c>
      <c r="Y535" s="40">
        <f t="shared" si="420"/>
        <v>-12.164250246666668</v>
      </c>
      <c r="Z535" s="43">
        <f t="shared" si="414"/>
        <v>-0.44387019241916437</v>
      </c>
      <c r="AA535" s="40">
        <f t="shared" si="421"/>
        <v>-1.8286556433333336</v>
      </c>
      <c r="AB535" s="43">
        <f t="shared" si="415"/>
        <v>-0.38626433152018369</v>
      </c>
      <c r="AC535" s="33" t="s">
        <v>34</v>
      </c>
    </row>
    <row r="536" spans="1:29" ht="31.5" x14ac:dyDescent="0.25">
      <c r="A536" s="26" t="s">
        <v>988</v>
      </c>
      <c r="B536" s="34" t="s">
        <v>149</v>
      </c>
      <c r="C536" s="28" t="s">
        <v>33</v>
      </c>
      <c r="D536" s="28">
        <f>D537+D538+D539+D540</f>
        <v>367.29131585619996</v>
      </c>
      <c r="E536" s="29" t="s">
        <v>34</v>
      </c>
      <c r="F536" s="30">
        <f t="shared" ref="F536" si="422">F537+F538+F539+F540</f>
        <v>47.318394770000005</v>
      </c>
      <c r="G536" s="28">
        <f>G537+G538+G539+G540</f>
        <v>319.97292108620002</v>
      </c>
      <c r="H536" s="31">
        <f t="shared" ref="H536:AA536" si="423">H537+H538+H539+H540</f>
        <v>54.393934629999997</v>
      </c>
      <c r="I536" s="31">
        <f t="shared" si="423"/>
        <v>0</v>
      </c>
      <c r="J536" s="31">
        <f t="shared" si="423"/>
        <v>0</v>
      </c>
      <c r="K536" s="31">
        <f t="shared" si="423"/>
        <v>45.507766474717513</v>
      </c>
      <c r="L536" s="31">
        <f t="shared" si="423"/>
        <v>8.8861681552824852</v>
      </c>
      <c r="M536" s="31">
        <f t="shared" si="423"/>
        <v>42.864727280000004</v>
      </c>
      <c r="N536" s="31">
        <f t="shared" si="423"/>
        <v>0</v>
      </c>
      <c r="O536" s="31">
        <f t="shared" si="423"/>
        <v>0</v>
      </c>
      <c r="P536" s="31">
        <f t="shared" si="423"/>
        <v>36.75656266</v>
      </c>
      <c r="Q536" s="31">
        <f t="shared" si="423"/>
        <v>6.1081646199999993</v>
      </c>
      <c r="R536" s="31">
        <f t="shared" si="423"/>
        <v>277.10819380619995</v>
      </c>
      <c r="S536" s="31">
        <f t="shared" si="423"/>
        <v>-11.529207350000004</v>
      </c>
      <c r="T536" s="32">
        <f t="shared" si="413"/>
        <v>-0.2119575910149599</v>
      </c>
      <c r="U536" s="31">
        <f t="shared" si="423"/>
        <v>0</v>
      </c>
      <c r="V536" s="32">
        <v>0</v>
      </c>
      <c r="W536" s="31">
        <f t="shared" si="423"/>
        <v>0</v>
      </c>
      <c r="X536" s="32">
        <v>0</v>
      </c>
      <c r="Y536" s="31">
        <f t="shared" si="423"/>
        <v>-8.7512038147175186</v>
      </c>
      <c r="Z536" s="32">
        <f t="shared" si="414"/>
        <v>-0.19230132552383941</v>
      </c>
      <c r="AA536" s="31">
        <f t="shared" si="423"/>
        <v>-2.7780035352824846</v>
      </c>
      <c r="AB536" s="32">
        <f t="shared" si="415"/>
        <v>-0.31262108557230806</v>
      </c>
      <c r="AC536" s="33" t="s">
        <v>34</v>
      </c>
    </row>
    <row r="537" spans="1:29" ht="47.25" x14ac:dyDescent="0.25">
      <c r="A537" s="26" t="s">
        <v>989</v>
      </c>
      <c r="B537" s="34" t="s">
        <v>151</v>
      </c>
      <c r="C537" s="28" t="s">
        <v>33</v>
      </c>
      <c r="D537" s="28">
        <v>0</v>
      </c>
      <c r="E537" s="29" t="s">
        <v>34</v>
      </c>
      <c r="F537" s="30">
        <v>0</v>
      </c>
      <c r="G537" s="28">
        <v>0</v>
      </c>
      <c r="H537" s="31">
        <v>0</v>
      </c>
      <c r="I537" s="31">
        <v>0</v>
      </c>
      <c r="J537" s="31">
        <v>0</v>
      </c>
      <c r="K537" s="31">
        <v>0</v>
      </c>
      <c r="L537" s="31">
        <v>0</v>
      </c>
      <c r="M537" s="31">
        <v>0</v>
      </c>
      <c r="N537" s="31">
        <v>0</v>
      </c>
      <c r="O537" s="31">
        <v>0</v>
      </c>
      <c r="P537" s="31">
        <v>0</v>
      </c>
      <c r="Q537" s="31">
        <v>0</v>
      </c>
      <c r="R537" s="31">
        <v>0</v>
      </c>
      <c r="S537" s="31">
        <v>0</v>
      </c>
      <c r="T537" s="32">
        <v>0</v>
      </c>
      <c r="U537" s="31">
        <v>0</v>
      </c>
      <c r="V537" s="32">
        <v>0</v>
      </c>
      <c r="W537" s="31">
        <v>0</v>
      </c>
      <c r="X537" s="32">
        <v>0</v>
      </c>
      <c r="Y537" s="31">
        <v>0</v>
      </c>
      <c r="Z537" s="32">
        <v>0</v>
      </c>
      <c r="AA537" s="31">
        <v>0</v>
      </c>
      <c r="AB537" s="32">
        <v>0</v>
      </c>
      <c r="AC537" s="33" t="s">
        <v>34</v>
      </c>
    </row>
    <row r="538" spans="1:29" ht="31.5" x14ac:dyDescent="0.25">
      <c r="A538" s="26" t="s">
        <v>990</v>
      </c>
      <c r="B538" s="34" t="s">
        <v>176</v>
      </c>
      <c r="C538" s="28" t="s">
        <v>33</v>
      </c>
      <c r="D538" s="28">
        <v>0</v>
      </c>
      <c r="E538" s="29" t="s">
        <v>34</v>
      </c>
      <c r="F538" s="30">
        <v>0</v>
      </c>
      <c r="G538" s="28">
        <v>0</v>
      </c>
      <c r="H538" s="31">
        <v>0</v>
      </c>
      <c r="I538" s="31">
        <v>0</v>
      </c>
      <c r="J538" s="31">
        <v>0</v>
      </c>
      <c r="K538" s="31">
        <v>0</v>
      </c>
      <c r="L538" s="31">
        <v>0</v>
      </c>
      <c r="M538" s="31">
        <v>0</v>
      </c>
      <c r="N538" s="31">
        <v>0</v>
      </c>
      <c r="O538" s="31">
        <v>0</v>
      </c>
      <c r="P538" s="31">
        <v>0</v>
      </c>
      <c r="Q538" s="31">
        <v>0</v>
      </c>
      <c r="R538" s="31">
        <v>0</v>
      </c>
      <c r="S538" s="31">
        <v>0</v>
      </c>
      <c r="T538" s="32">
        <v>0</v>
      </c>
      <c r="U538" s="31">
        <v>0</v>
      </c>
      <c r="V538" s="32">
        <v>0</v>
      </c>
      <c r="W538" s="31">
        <v>0</v>
      </c>
      <c r="X538" s="32">
        <v>0</v>
      </c>
      <c r="Y538" s="31">
        <v>0</v>
      </c>
      <c r="Z538" s="32">
        <v>0</v>
      </c>
      <c r="AA538" s="31">
        <v>0</v>
      </c>
      <c r="AB538" s="32">
        <v>0</v>
      </c>
      <c r="AC538" s="33" t="s">
        <v>34</v>
      </c>
    </row>
    <row r="539" spans="1:29" ht="31.5" x14ac:dyDescent="0.25">
      <c r="A539" s="26" t="s">
        <v>991</v>
      </c>
      <c r="B539" s="34" t="s">
        <v>178</v>
      </c>
      <c r="C539" s="28" t="s">
        <v>33</v>
      </c>
      <c r="D539" s="28">
        <v>0</v>
      </c>
      <c r="E539" s="29" t="s">
        <v>34</v>
      </c>
      <c r="F539" s="30">
        <v>0</v>
      </c>
      <c r="G539" s="28">
        <v>0</v>
      </c>
      <c r="H539" s="31">
        <v>0</v>
      </c>
      <c r="I539" s="31">
        <v>0</v>
      </c>
      <c r="J539" s="31">
        <v>0</v>
      </c>
      <c r="K539" s="31">
        <v>0</v>
      </c>
      <c r="L539" s="31">
        <v>0</v>
      </c>
      <c r="M539" s="31">
        <v>0</v>
      </c>
      <c r="N539" s="31">
        <v>0</v>
      </c>
      <c r="O539" s="31">
        <v>0</v>
      </c>
      <c r="P539" s="31">
        <v>0</v>
      </c>
      <c r="Q539" s="31">
        <v>0</v>
      </c>
      <c r="R539" s="31">
        <v>0</v>
      </c>
      <c r="S539" s="31">
        <v>0</v>
      </c>
      <c r="T539" s="32">
        <v>0</v>
      </c>
      <c r="U539" s="31">
        <v>0</v>
      </c>
      <c r="V539" s="32">
        <v>0</v>
      </c>
      <c r="W539" s="31">
        <v>0</v>
      </c>
      <c r="X539" s="32">
        <v>0</v>
      </c>
      <c r="Y539" s="31">
        <v>0</v>
      </c>
      <c r="Z539" s="32">
        <v>0</v>
      </c>
      <c r="AA539" s="31">
        <v>0</v>
      </c>
      <c r="AB539" s="32">
        <v>0</v>
      </c>
      <c r="AC539" s="33" t="s">
        <v>34</v>
      </c>
    </row>
    <row r="540" spans="1:29" ht="47.25" x14ac:dyDescent="0.25">
      <c r="A540" s="26" t="s">
        <v>992</v>
      </c>
      <c r="B540" s="34" t="s">
        <v>209</v>
      </c>
      <c r="C540" s="28" t="s">
        <v>33</v>
      </c>
      <c r="D540" s="28">
        <f>SUM(D541:D547)</f>
        <v>367.29131585619996</v>
      </c>
      <c r="E540" s="29" t="s">
        <v>34</v>
      </c>
      <c r="F540" s="30">
        <f t="shared" ref="F540" si="424">SUM(F541:F547)</f>
        <v>47.318394770000005</v>
      </c>
      <c r="G540" s="28">
        <f>SUM(G541:G547)</f>
        <v>319.97292108620002</v>
      </c>
      <c r="H540" s="31">
        <f t="shared" ref="H540:AA540" si="425">SUM(H541:H547)</f>
        <v>54.393934629999997</v>
      </c>
      <c r="I540" s="31">
        <f t="shared" si="425"/>
        <v>0</v>
      </c>
      <c r="J540" s="31">
        <f t="shared" si="425"/>
        <v>0</v>
      </c>
      <c r="K540" s="31">
        <f t="shared" si="425"/>
        <v>45.507766474717513</v>
      </c>
      <c r="L540" s="31">
        <f t="shared" si="425"/>
        <v>8.8861681552824852</v>
      </c>
      <c r="M540" s="31">
        <f t="shared" si="425"/>
        <v>42.864727280000004</v>
      </c>
      <c r="N540" s="31">
        <f t="shared" si="425"/>
        <v>0</v>
      </c>
      <c r="O540" s="31">
        <f t="shared" si="425"/>
        <v>0</v>
      </c>
      <c r="P540" s="31">
        <f t="shared" si="425"/>
        <v>36.75656266</v>
      </c>
      <c r="Q540" s="31">
        <f t="shared" si="425"/>
        <v>6.1081646199999993</v>
      </c>
      <c r="R540" s="31">
        <f t="shared" si="425"/>
        <v>277.10819380619995</v>
      </c>
      <c r="S540" s="31">
        <f t="shared" si="425"/>
        <v>-11.529207350000004</v>
      </c>
      <c r="T540" s="32">
        <f t="shared" si="413"/>
        <v>-0.2119575910149599</v>
      </c>
      <c r="U540" s="31">
        <f t="shared" si="425"/>
        <v>0</v>
      </c>
      <c r="V540" s="32">
        <v>0</v>
      </c>
      <c r="W540" s="31">
        <f t="shared" si="425"/>
        <v>0</v>
      </c>
      <c r="X540" s="32">
        <v>0</v>
      </c>
      <c r="Y540" s="31">
        <f t="shared" si="425"/>
        <v>-8.7512038147175186</v>
      </c>
      <c r="Z540" s="32">
        <f t="shared" si="414"/>
        <v>-0.19230132552383941</v>
      </c>
      <c r="AA540" s="31">
        <f t="shared" si="425"/>
        <v>-2.7780035352824846</v>
      </c>
      <c r="AB540" s="32">
        <f t="shared" si="415"/>
        <v>-0.31262108557230806</v>
      </c>
      <c r="AC540" s="33" t="s">
        <v>34</v>
      </c>
    </row>
    <row r="541" spans="1:29" ht="31.5" x14ac:dyDescent="0.25">
      <c r="A541" s="35" t="s">
        <v>992</v>
      </c>
      <c r="B541" s="36" t="s">
        <v>993</v>
      </c>
      <c r="C541" s="50" t="s">
        <v>994</v>
      </c>
      <c r="D541" s="40">
        <v>64.950399030200003</v>
      </c>
      <c r="E541" s="37" t="s">
        <v>34</v>
      </c>
      <c r="F541" s="39">
        <v>12.479883320000001</v>
      </c>
      <c r="G541" s="40">
        <f>D541-F541</f>
        <v>52.470515710200004</v>
      </c>
      <c r="H541" s="41">
        <v>7.2364828500000007</v>
      </c>
      <c r="I541" s="41">
        <v>0</v>
      </c>
      <c r="J541" s="41">
        <v>0</v>
      </c>
      <c r="K541" s="41">
        <v>6.0699712322033905</v>
      </c>
      <c r="L541" s="41">
        <v>1.1665116177966102</v>
      </c>
      <c r="M541" s="41">
        <f t="shared" ref="M541:M547" si="426">P541+Q541+N541+O541</f>
        <v>6.1220706499999995</v>
      </c>
      <c r="N541" s="41">
        <v>0</v>
      </c>
      <c r="O541" s="41">
        <v>0</v>
      </c>
      <c r="P541" s="41">
        <v>5.8819269899999993</v>
      </c>
      <c r="Q541" s="41">
        <v>0.24014366000000001</v>
      </c>
      <c r="R541" s="42">
        <f t="shared" ref="R541:R547" si="427">G541-M541</f>
        <v>46.348445060200007</v>
      </c>
      <c r="S541" s="40">
        <f t="shared" ref="S541:S547" si="428">M541-H541</f>
        <v>-1.1144122000000012</v>
      </c>
      <c r="T541" s="43">
        <f t="shared" si="413"/>
        <v>-0.15399914890974986</v>
      </c>
      <c r="U541" s="40">
        <f t="shared" ref="U541:U547" si="429">N541-I541</f>
        <v>0</v>
      </c>
      <c r="V541" s="43">
        <v>0</v>
      </c>
      <c r="W541" s="40">
        <f t="shared" ref="W541:W547" si="430">O541-J541</f>
        <v>0</v>
      </c>
      <c r="X541" s="43">
        <v>0</v>
      </c>
      <c r="Y541" s="40">
        <f t="shared" ref="Y541:Y547" si="431">P541-K541</f>
        <v>-0.18804424220339122</v>
      </c>
      <c r="Z541" s="43">
        <f t="shared" si="414"/>
        <v>-3.0979428898402116E-2</v>
      </c>
      <c r="AA541" s="40">
        <f t="shared" ref="AA541:AA547" si="432">Q541-L541</f>
        <v>-0.92636795779661019</v>
      </c>
      <c r="AB541" s="43">
        <f t="shared" si="415"/>
        <v>-0.79413521791270258</v>
      </c>
      <c r="AC541" s="33" t="s">
        <v>34</v>
      </c>
    </row>
    <row r="542" spans="1:29" ht="31.5" x14ac:dyDescent="0.25">
      <c r="A542" s="35" t="s">
        <v>992</v>
      </c>
      <c r="B542" s="36" t="s">
        <v>995</v>
      </c>
      <c r="C542" s="50" t="s">
        <v>996</v>
      </c>
      <c r="D542" s="40">
        <v>157.24565999999999</v>
      </c>
      <c r="E542" s="37" t="s">
        <v>34</v>
      </c>
      <c r="F542" s="39">
        <v>20.55199824</v>
      </c>
      <c r="G542" s="40">
        <f t="shared" ref="G542:G546" si="433">D542-F542</f>
        <v>136.69366176</v>
      </c>
      <c r="H542" s="41">
        <v>9.039513920000001</v>
      </c>
      <c r="I542" s="41">
        <v>0</v>
      </c>
      <c r="J542" s="41">
        <v>0</v>
      </c>
      <c r="K542" s="41">
        <v>7.5700465475988725</v>
      </c>
      <c r="L542" s="41">
        <v>1.4694673724011285</v>
      </c>
      <c r="M542" s="41">
        <f t="shared" si="426"/>
        <v>7.8856385299999996</v>
      </c>
      <c r="N542" s="41">
        <v>0</v>
      </c>
      <c r="O542" s="41">
        <v>0</v>
      </c>
      <c r="P542" s="41">
        <v>6.7313301899999995</v>
      </c>
      <c r="Q542" s="41">
        <v>1.15430834</v>
      </c>
      <c r="R542" s="42">
        <f t="shared" si="427"/>
        <v>128.80802323</v>
      </c>
      <c r="S542" s="40">
        <f t="shared" si="428"/>
        <v>-1.1538753900000014</v>
      </c>
      <c r="T542" s="43">
        <f t="shared" si="413"/>
        <v>-0.12764794658339343</v>
      </c>
      <c r="U542" s="40">
        <f t="shared" si="429"/>
        <v>0</v>
      </c>
      <c r="V542" s="43">
        <v>0</v>
      </c>
      <c r="W542" s="40">
        <f t="shared" si="430"/>
        <v>0</v>
      </c>
      <c r="X542" s="43">
        <v>0</v>
      </c>
      <c r="Y542" s="40">
        <f t="shared" si="431"/>
        <v>-0.83871635759887297</v>
      </c>
      <c r="Z542" s="43">
        <f t="shared" si="414"/>
        <v>-0.11079408195513721</v>
      </c>
      <c r="AA542" s="40">
        <f t="shared" si="432"/>
        <v>-0.31515903240112841</v>
      </c>
      <c r="AB542" s="43">
        <f t="shared" si="415"/>
        <v>-0.21447160945544136</v>
      </c>
      <c r="AC542" s="33" t="s">
        <v>34</v>
      </c>
    </row>
    <row r="543" spans="1:29" ht="31.5" x14ac:dyDescent="0.25">
      <c r="A543" s="35" t="s">
        <v>992</v>
      </c>
      <c r="B543" s="93" t="s">
        <v>997</v>
      </c>
      <c r="C543" s="38" t="s">
        <v>998</v>
      </c>
      <c r="D543" s="40">
        <v>75.159344069999989</v>
      </c>
      <c r="E543" s="37" t="s">
        <v>34</v>
      </c>
      <c r="F543" s="39">
        <v>12.351513209999998</v>
      </c>
      <c r="G543" s="40">
        <f t="shared" si="433"/>
        <v>62.807830859999989</v>
      </c>
      <c r="H543" s="41">
        <v>16.966073860000002</v>
      </c>
      <c r="I543" s="41">
        <v>0</v>
      </c>
      <c r="J543" s="41">
        <v>0</v>
      </c>
      <c r="K543" s="41">
        <v>14.194528694915256</v>
      </c>
      <c r="L543" s="41">
        <v>2.7715451650847456</v>
      </c>
      <c r="M543" s="41">
        <f t="shared" si="426"/>
        <v>16.965952420000001</v>
      </c>
      <c r="N543" s="41">
        <v>0</v>
      </c>
      <c r="O543" s="41">
        <v>0</v>
      </c>
      <c r="P543" s="41">
        <v>14.194427490000001</v>
      </c>
      <c r="Q543" s="41">
        <v>2.77152493</v>
      </c>
      <c r="R543" s="42">
        <f t="shared" si="427"/>
        <v>45.841878439999988</v>
      </c>
      <c r="S543" s="40">
        <f t="shared" si="428"/>
        <v>-1.2144000000091637E-4</v>
      </c>
      <c r="T543" s="43">
        <f t="shared" si="413"/>
        <v>-7.157813941104484E-6</v>
      </c>
      <c r="U543" s="40">
        <f t="shared" si="429"/>
        <v>0</v>
      </c>
      <c r="V543" s="43">
        <v>0</v>
      </c>
      <c r="W543" s="40">
        <f t="shared" si="430"/>
        <v>0</v>
      </c>
      <c r="X543" s="43">
        <v>0</v>
      </c>
      <c r="Y543" s="40">
        <f t="shared" si="431"/>
        <v>-1.0120491525533737E-4</v>
      </c>
      <c r="Z543" s="43">
        <f t="shared" si="414"/>
        <v>-7.1298538634530959E-6</v>
      </c>
      <c r="AA543" s="40">
        <f t="shared" si="432"/>
        <v>-2.0235084745579002E-5</v>
      </c>
      <c r="AB543" s="43">
        <f t="shared" si="415"/>
        <v>-7.3010120854228521E-6</v>
      </c>
      <c r="AC543" s="33" t="s">
        <v>34</v>
      </c>
    </row>
    <row r="544" spans="1:29" ht="31.5" x14ac:dyDescent="0.25">
      <c r="A544" s="35" t="s">
        <v>992</v>
      </c>
      <c r="B544" s="93" t="s">
        <v>999</v>
      </c>
      <c r="C544" s="38" t="s">
        <v>1000</v>
      </c>
      <c r="D544" s="38">
        <v>39.459007999999997</v>
      </c>
      <c r="E544" s="37" t="s">
        <v>34</v>
      </c>
      <c r="F544" s="39">
        <v>1.9350000000000001</v>
      </c>
      <c r="G544" s="40">
        <f t="shared" si="433"/>
        <v>37.524007999999995</v>
      </c>
      <c r="H544" s="41">
        <v>16.243600000000001</v>
      </c>
      <c r="I544" s="41">
        <v>0</v>
      </c>
      <c r="J544" s="41">
        <v>0</v>
      </c>
      <c r="K544" s="41">
        <v>13.583</v>
      </c>
      <c r="L544" s="41">
        <v>2.6606000000000005</v>
      </c>
      <c r="M544" s="41">
        <f t="shared" si="426"/>
        <v>11.18919648</v>
      </c>
      <c r="N544" s="41">
        <v>0</v>
      </c>
      <c r="O544" s="41">
        <v>0</v>
      </c>
      <c r="P544" s="41">
        <v>9.3639869900000008</v>
      </c>
      <c r="Q544" s="41">
        <v>1.8252094899999998</v>
      </c>
      <c r="R544" s="42">
        <f t="shared" si="427"/>
        <v>26.334811519999995</v>
      </c>
      <c r="S544" s="40">
        <f t="shared" si="428"/>
        <v>-5.054403520000001</v>
      </c>
      <c r="T544" s="43">
        <f t="shared" si="413"/>
        <v>-0.31116276687433825</v>
      </c>
      <c r="U544" s="40">
        <f t="shared" si="429"/>
        <v>0</v>
      </c>
      <c r="V544" s="43">
        <v>0</v>
      </c>
      <c r="W544" s="40">
        <f t="shared" si="430"/>
        <v>0</v>
      </c>
      <c r="X544" s="43">
        <v>0</v>
      </c>
      <c r="Y544" s="40">
        <f t="shared" si="431"/>
        <v>-4.2190130099999994</v>
      </c>
      <c r="Z544" s="43">
        <f t="shared" si="414"/>
        <v>-0.31060980711183089</v>
      </c>
      <c r="AA544" s="40">
        <f t="shared" si="432"/>
        <v>-0.83539051000000075</v>
      </c>
      <c r="AB544" s="43">
        <f t="shared" si="415"/>
        <v>-0.31398575885138713</v>
      </c>
      <c r="AC544" s="33" t="s">
        <v>34</v>
      </c>
    </row>
    <row r="545" spans="1:29" ht="31.5" x14ac:dyDescent="0.25">
      <c r="A545" s="35" t="s">
        <v>992</v>
      </c>
      <c r="B545" s="46" t="s">
        <v>1001</v>
      </c>
      <c r="C545" s="38" t="s">
        <v>1002</v>
      </c>
      <c r="D545" s="40">
        <v>9.3678836759999999</v>
      </c>
      <c r="E545" s="37" t="s">
        <v>34</v>
      </c>
      <c r="F545" s="39">
        <v>0</v>
      </c>
      <c r="G545" s="40">
        <f t="shared" si="433"/>
        <v>9.3678836759999999</v>
      </c>
      <c r="H545" s="41">
        <v>1.854492</v>
      </c>
      <c r="I545" s="41">
        <v>0</v>
      </c>
      <c r="J545" s="41">
        <v>0</v>
      </c>
      <c r="K545" s="41">
        <v>1.5454100000000002</v>
      </c>
      <c r="L545" s="41">
        <v>0.30908199999999986</v>
      </c>
      <c r="M545" s="41">
        <f t="shared" si="426"/>
        <v>0.2628144</v>
      </c>
      <c r="N545" s="41">
        <v>0</v>
      </c>
      <c r="O545" s="41">
        <v>0</v>
      </c>
      <c r="P545" s="41">
        <v>0.21901200000000001</v>
      </c>
      <c r="Q545" s="41">
        <v>4.3802399999999998E-2</v>
      </c>
      <c r="R545" s="42">
        <f t="shared" si="427"/>
        <v>9.105069276</v>
      </c>
      <c r="S545" s="40">
        <f t="shared" si="428"/>
        <v>-1.5916776000000001</v>
      </c>
      <c r="T545" s="43">
        <f t="shared" si="413"/>
        <v>-0.85828226813596398</v>
      </c>
      <c r="U545" s="40">
        <f t="shared" si="429"/>
        <v>0</v>
      </c>
      <c r="V545" s="43">
        <v>0</v>
      </c>
      <c r="W545" s="40">
        <f t="shared" si="430"/>
        <v>0</v>
      </c>
      <c r="X545" s="43">
        <v>0</v>
      </c>
      <c r="Y545" s="40">
        <f t="shared" si="431"/>
        <v>-1.3263980000000002</v>
      </c>
      <c r="Z545" s="43">
        <f t="shared" si="414"/>
        <v>-0.85828226813596398</v>
      </c>
      <c r="AA545" s="40">
        <f t="shared" si="432"/>
        <v>-0.26527959999999984</v>
      </c>
      <c r="AB545" s="43">
        <f t="shared" si="415"/>
        <v>-0.85828226813596376</v>
      </c>
      <c r="AC545" s="33" t="s">
        <v>34</v>
      </c>
    </row>
    <row r="546" spans="1:29" ht="31.5" x14ac:dyDescent="0.25">
      <c r="A546" s="35" t="s">
        <v>992</v>
      </c>
      <c r="B546" s="46" t="s">
        <v>1003</v>
      </c>
      <c r="C546" s="38" t="s">
        <v>1004</v>
      </c>
      <c r="D546" s="40">
        <v>3.2182210799999997</v>
      </c>
      <c r="E546" s="37" t="s">
        <v>34</v>
      </c>
      <c r="F546" s="39">
        <v>0</v>
      </c>
      <c r="G546" s="40">
        <f t="shared" si="433"/>
        <v>3.2182210799999997</v>
      </c>
      <c r="H546" s="41">
        <v>0.65377200000000002</v>
      </c>
      <c r="I546" s="41">
        <v>0</v>
      </c>
      <c r="J546" s="41">
        <v>0</v>
      </c>
      <c r="K546" s="41">
        <v>0.54481000000000002</v>
      </c>
      <c r="L546" s="41">
        <v>0.108962</v>
      </c>
      <c r="M546" s="41">
        <f t="shared" si="426"/>
        <v>0.1393548</v>
      </c>
      <c r="N546" s="41">
        <v>0</v>
      </c>
      <c r="O546" s="41">
        <v>0</v>
      </c>
      <c r="P546" s="41">
        <v>0.116129</v>
      </c>
      <c r="Q546" s="41">
        <v>2.3225800000000001E-2</v>
      </c>
      <c r="R546" s="42">
        <f t="shared" si="427"/>
        <v>3.0788662799999997</v>
      </c>
      <c r="S546" s="40">
        <f t="shared" si="428"/>
        <v>-0.51441720000000002</v>
      </c>
      <c r="T546" s="43">
        <f t="shared" si="413"/>
        <v>-0.78684495512196917</v>
      </c>
      <c r="U546" s="40">
        <f t="shared" si="429"/>
        <v>0</v>
      </c>
      <c r="V546" s="43">
        <v>0</v>
      </c>
      <c r="W546" s="40">
        <f t="shared" si="430"/>
        <v>0</v>
      </c>
      <c r="X546" s="43">
        <v>0</v>
      </c>
      <c r="Y546" s="40">
        <f t="shared" si="431"/>
        <v>-0.42868100000000003</v>
      </c>
      <c r="Z546" s="43">
        <f t="shared" si="414"/>
        <v>-0.78684495512196917</v>
      </c>
      <c r="AA546" s="40">
        <f t="shared" si="432"/>
        <v>-8.5736199999999999E-2</v>
      </c>
      <c r="AB546" s="43">
        <f t="shared" si="415"/>
        <v>-0.78684495512196906</v>
      </c>
      <c r="AC546" s="33" t="s">
        <v>34</v>
      </c>
    </row>
    <row r="547" spans="1:29" ht="31.5" x14ac:dyDescent="0.25">
      <c r="A547" s="35" t="s">
        <v>992</v>
      </c>
      <c r="B547" s="93" t="s">
        <v>1005</v>
      </c>
      <c r="C547" s="38" t="s">
        <v>1006</v>
      </c>
      <c r="D547" s="40">
        <v>17.890799999999999</v>
      </c>
      <c r="E547" s="37" t="s">
        <v>34</v>
      </c>
      <c r="F547" s="39">
        <v>0</v>
      </c>
      <c r="G547" s="40">
        <f>D547-F547</f>
        <v>17.890799999999999</v>
      </c>
      <c r="H547" s="41">
        <v>2.4</v>
      </c>
      <c r="I547" s="41">
        <v>0</v>
      </c>
      <c r="J547" s="41">
        <v>0</v>
      </c>
      <c r="K547" s="41">
        <v>2</v>
      </c>
      <c r="L547" s="41">
        <v>0.39999999999999991</v>
      </c>
      <c r="M547" s="41">
        <f t="shared" si="426"/>
        <v>0.29969999999999997</v>
      </c>
      <c r="N547" s="41">
        <v>0</v>
      </c>
      <c r="O547" s="41">
        <v>0</v>
      </c>
      <c r="P547" s="41">
        <v>0.24974999999999997</v>
      </c>
      <c r="Q547" s="41">
        <v>4.9950000000000001E-2</v>
      </c>
      <c r="R547" s="42">
        <f t="shared" si="427"/>
        <v>17.591099999999997</v>
      </c>
      <c r="S547" s="40">
        <f t="shared" si="428"/>
        <v>-2.1002999999999998</v>
      </c>
      <c r="T547" s="43">
        <f t="shared" si="413"/>
        <v>-0.87512499999999993</v>
      </c>
      <c r="U547" s="40">
        <f t="shared" si="429"/>
        <v>0</v>
      </c>
      <c r="V547" s="43">
        <v>0</v>
      </c>
      <c r="W547" s="40">
        <f t="shared" si="430"/>
        <v>0</v>
      </c>
      <c r="X547" s="43">
        <v>0</v>
      </c>
      <c r="Y547" s="40">
        <f t="shared" si="431"/>
        <v>-1.7502500000000001</v>
      </c>
      <c r="Z547" s="43">
        <f t="shared" si="414"/>
        <v>-0.87512500000000004</v>
      </c>
      <c r="AA547" s="40">
        <f t="shared" si="432"/>
        <v>-0.35004999999999992</v>
      </c>
      <c r="AB547" s="43">
        <f t="shared" si="415"/>
        <v>-0.87512500000000004</v>
      </c>
      <c r="AC547" s="33" t="s">
        <v>34</v>
      </c>
    </row>
    <row r="548" spans="1:29" ht="47.25" x14ac:dyDescent="0.25">
      <c r="A548" s="26" t="s">
        <v>1007</v>
      </c>
      <c r="B548" s="34" t="s">
        <v>242</v>
      </c>
      <c r="C548" s="28" t="s">
        <v>33</v>
      </c>
      <c r="D548" s="28">
        <f>D549</f>
        <v>0</v>
      </c>
      <c r="E548" s="29" t="s">
        <v>34</v>
      </c>
      <c r="F548" s="30">
        <f t="shared" ref="F548" si="434">F549</f>
        <v>0</v>
      </c>
      <c r="G548" s="28">
        <f>G549</f>
        <v>0</v>
      </c>
      <c r="H548" s="31">
        <f t="shared" ref="H548:AA548" si="435">H549</f>
        <v>0</v>
      </c>
      <c r="I548" s="31">
        <f t="shared" si="435"/>
        <v>0</v>
      </c>
      <c r="J548" s="31">
        <f t="shared" si="435"/>
        <v>0</v>
      </c>
      <c r="K548" s="31">
        <f t="shared" si="435"/>
        <v>0</v>
      </c>
      <c r="L548" s="31">
        <f t="shared" si="435"/>
        <v>0</v>
      </c>
      <c r="M548" s="31">
        <f t="shared" si="435"/>
        <v>0</v>
      </c>
      <c r="N548" s="31">
        <f t="shared" si="435"/>
        <v>0</v>
      </c>
      <c r="O548" s="31">
        <f t="shared" si="435"/>
        <v>0</v>
      </c>
      <c r="P548" s="31">
        <f t="shared" si="435"/>
        <v>0</v>
      </c>
      <c r="Q548" s="31">
        <f t="shared" si="435"/>
        <v>0</v>
      </c>
      <c r="R548" s="31">
        <f t="shared" si="435"/>
        <v>0</v>
      </c>
      <c r="S548" s="31">
        <f t="shared" si="435"/>
        <v>0</v>
      </c>
      <c r="T548" s="32">
        <v>0</v>
      </c>
      <c r="U548" s="31">
        <f t="shared" si="435"/>
        <v>0</v>
      </c>
      <c r="V548" s="32">
        <v>0</v>
      </c>
      <c r="W548" s="31">
        <f t="shared" si="435"/>
        <v>0</v>
      </c>
      <c r="X548" s="32">
        <v>0</v>
      </c>
      <c r="Y548" s="31">
        <f t="shared" si="435"/>
        <v>0</v>
      </c>
      <c r="Z548" s="32">
        <v>0</v>
      </c>
      <c r="AA548" s="31">
        <f t="shared" si="435"/>
        <v>0</v>
      </c>
      <c r="AB548" s="32">
        <v>0</v>
      </c>
      <c r="AC548" s="33" t="s">
        <v>34</v>
      </c>
    </row>
    <row r="549" spans="1:29" x14ac:dyDescent="0.25">
      <c r="A549" s="26" t="s">
        <v>1008</v>
      </c>
      <c r="B549" s="34" t="s">
        <v>252</v>
      </c>
      <c r="C549" s="28" t="s">
        <v>33</v>
      </c>
      <c r="D549" s="28">
        <v>0</v>
      </c>
      <c r="E549" s="29" t="s">
        <v>34</v>
      </c>
      <c r="F549" s="30">
        <f t="shared" ref="F549" si="436">F550+F551</f>
        <v>0</v>
      </c>
      <c r="G549" s="28">
        <f>G550+G551</f>
        <v>0</v>
      </c>
      <c r="H549" s="31">
        <f t="shared" ref="H549:AA549" si="437">H550+H551</f>
        <v>0</v>
      </c>
      <c r="I549" s="31">
        <f t="shared" si="437"/>
        <v>0</v>
      </c>
      <c r="J549" s="31">
        <f t="shared" si="437"/>
        <v>0</v>
      </c>
      <c r="K549" s="31">
        <f t="shared" si="437"/>
        <v>0</v>
      </c>
      <c r="L549" s="31">
        <f t="shared" si="437"/>
        <v>0</v>
      </c>
      <c r="M549" s="31">
        <f t="shared" si="437"/>
        <v>0</v>
      </c>
      <c r="N549" s="31">
        <f t="shared" si="437"/>
        <v>0</v>
      </c>
      <c r="O549" s="31">
        <f t="shared" si="437"/>
        <v>0</v>
      </c>
      <c r="P549" s="31">
        <f t="shared" si="437"/>
        <v>0</v>
      </c>
      <c r="Q549" s="31">
        <f t="shared" si="437"/>
        <v>0</v>
      </c>
      <c r="R549" s="31">
        <f t="shared" si="437"/>
        <v>0</v>
      </c>
      <c r="S549" s="31">
        <f t="shared" si="437"/>
        <v>0</v>
      </c>
      <c r="T549" s="32">
        <v>0</v>
      </c>
      <c r="U549" s="31">
        <f t="shared" si="437"/>
        <v>0</v>
      </c>
      <c r="V549" s="32">
        <v>0</v>
      </c>
      <c r="W549" s="31">
        <f t="shared" si="437"/>
        <v>0</v>
      </c>
      <c r="X549" s="32">
        <v>0</v>
      </c>
      <c r="Y549" s="31">
        <f t="shared" si="437"/>
        <v>0</v>
      </c>
      <c r="Z549" s="32">
        <v>0</v>
      </c>
      <c r="AA549" s="31">
        <f t="shared" si="437"/>
        <v>0</v>
      </c>
      <c r="AB549" s="32">
        <v>0</v>
      </c>
      <c r="AC549" s="33" t="s">
        <v>34</v>
      </c>
    </row>
    <row r="550" spans="1:29" ht="47.25" x14ac:dyDescent="0.25">
      <c r="A550" s="26" t="s">
        <v>1009</v>
      </c>
      <c r="B550" s="34" t="s">
        <v>246</v>
      </c>
      <c r="C550" s="28" t="s">
        <v>33</v>
      </c>
      <c r="D550" s="28">
        <v>0</v>
      </c>
      <c r="E550" s="29" t="s">
        <v>34</v>
      </c>
      <c r="F550" s="30">
        <v>0</v>
      </c>
      <c r="G550" s="28">
        <v>0</v>
      </c>
      <c r="H550" s="31">
        <v>0</v>
      </c>
      <c r="I550" s="31">
        <v>0</v>
      </c>
      <c r="J550" s="31">
        <v>0</v>
      </c>
      <c r="K550" s="31">
        <v>0</v>
      </c>
      <c r="L550" s="31">
        <v>0</v>
      </c>
      <c r="M550" s="31">
        <v>0</v>
      </c>
      <c r="N550" s="31">
        <v>0</v>
      </c>
      <c r="O550" s="31">
        <v>0</v>
      </c>
      <c r="P550" s="31">
        <v>0</v>
      </c>
      <c r="Q550" s="31">
        <v>0</v>
      </c>
      <c r="R550" s="31">
        <v>0</v>
      </c>
      <c r="S550" s="31">
        <v>0</v>
      </c>
      <c r="T550" s="32">
        <v>0</v>
      </c>
      <c r="U550" s="31">
        <v>0</v>
      </c>
      <c r="V550" s="32">
        <v>0</v>
      </c>
      <c r="W550" s="31">
        <v>0</v>
      </c>
      <c r="X550" s="32">
        <v>0</v>
      </c>
      <c r="Y550" s="31">
        <v>0</v>
      </c>
      <c r="Z550" s="32">
        <v>0</v>
      </c>
      <c r="AA550" s="31">
        <v>0</v>
      </c>
      <c r="AB550" s="32">
        <v>0</v>
      </c>
      <c r="AC550" s="33" t="s">
        <v>34</v>
      </c>
    </row>
    <row r="551" spans="1:29" ht="47.25" x14ac:dyDescent="0.25">
      <c r="A551" s="26" t="s">
        <v>1010</v>
      </c>
      <c r="B551" s="34" t="s">
        <v>248</v>
      </c>
      <c r="C551" s="28" t="s">
        <v>33</v>
      </c>
      <c r="D551" s="28">
        <v>0</v>
      </c>
      <c r="E551" s="29" t="s">
        <v>34</v>
      </c>
      <c r="F551" s="30">
        <v>0</v>
      </c>
      <c r="G551" s="28">
        <v>0</v>
      </c>
      <c r="H551" s="31">
        <v>0</v>
      </c>
      <c r="I551" s="31">
        <v>0</v>
      </c>
      <c r="J551" s="31">
        <v>0</v>
      </c>
      <c r="K551" s="31">
        <v>0</v>
      </c>
      <c r="L551" s="31">
        <v>0</v>
      </c>
      <c r="M551" s="31">
        <v>0</v>
      </c>
      <c r="N551" s="31">
        <v>0</v>
      </c>
      <c r="O551" s="31">
        <v>0</v>
      </c>
      <c r="P551" s="31">
        <v>0</v>
      </c>
      <c r="Q551" s="31">
        <v>0</v>
      </c>
      <c r="R551" s="31">
        <v>0</v>
      </c>
      <c r="S551" s="31">
        <v>0</v>
      </c>
      <c r="T551" s="32">
        <v>0</v>
      </c>
      <c r="U551" s="31">
        <v>0</v>
      </c>
      <c r="V551" s="32">
        <v>0</v>
      </c>
      <c r="W551" s="31">
        <v>0</v>
      </c>
      <c r="X551" s="32">
        <v>0</v>
      </c>
      <c r="Y551" s="31">
        <v>0</v>
      </c>
      <c r="Z551" s="32">
        <v>0</v>
      </c>
      <c r="AA551" s="31">
        <v>0</v>
      </c>
      <c r="AB551" s="32">
        <v>0</v>
      </c>
      <c r="AC551" s="33" t="s">
        <v>34</v>
      </c>
    </row>
    <row r="552" spans="1:29" x14ac:dyDescent="0.25">
      <c r="A552" s="26" t="s">
        <v>1011</v>
      </c>
      <c r="B552" s="34" t="s">
        <v>252</v>
      </c>
      <c r="C552" s="28" t="s">
        <v>33</v>
      </c>
      <c r="D552" s="28">
        <v>0</v>
      </c>
      <c r="E552" s="29" t="s">
        <v>34</v>
      </c>
      <c r="F552" s="30">
        <v>0</v>
      </c>
      <c r="G552" s="28">
        <v>0</v>
      </c>
      <c r="H552" s="31">
        <v>0</v>
      </c>
      <c r="I552" s="31">
        <v>0</v>
      </c>
      <c r="J552" s="31">
        <v>0</v>
      </c>
      <c r="K552" s="31">
        <v>0</v>
      </c>
      <c r="L552" s="31">
        <v>0</v>
      </c>
      <c r="M552" s="31">
        <v>0</v>
      </c>
      <c r="N552" s="31">
        <v>0</v>
      </c>
      <c r="O552" s="31">
        <v>0</v>
      </c>
      <c r="P552" s="31">
        <v>0</v>
      </c>
      <c r="Q552" s="31">
        <v>0</v>
      </c>
      <c r="R552" s="31">
        <v>0</v>
      </c>
      <c r="S552" s="31">
        <v>0</v>
      </c>
      <c r="T552" s="32">
        <v>0</v>
      </c>
      <c r="U552" s="31">
        <v>0</v>
      </c>
      <c r="V552" s="32">
        <v>0</v>
      </c>
      <c r="W552" s="31">
        <v>0</v>
      </c>
      <c r="X552" s="32">
        <v>0</v>
      </c>
      <c r="Y552" s="31">
        <v>0</v>
      </c>
      <c r="Z552" s="32">
        <v>0</v>
      </c>
      <c r="AA552" s="31">
        <v>0</v>
      </c>
      <c r="AB552" s="32">
        <v>0</v>
      </c>
      <c r="AC552" s="33" t="s">
        <v>34</v>
      </c>
    </row>
    <row r="553" spans="1:29" ht="47.25" x14ac:dyDescent="0.25">
      <c r="A553" s="26" t="s">
        <v>1012</v>
      </c>
      <c r="B553" s="34" t="s">
        <v>246</v>
      </c>
      <c r="C553" s="28" t="s">
        <v>33</v>
      </c>
      <c r="D553" s="28">
        <v>0</v>
      </c>
      <c r="E553" s="29" t="s">
        <v>34</v>
      </c>
      <c r="F553" s="30">
        <v>0</v>
      </c>
      <c r="G553" s="28">
        <v>0</v>
      </c>
      <c r="H553" s="31">
        <v>0</v>
      </c>
      <c r="I553" s="31">
        <v>0</v>
      </c>
      <c r="J553" s="31">
        <v>0</v>
      </c>
      <c r="K553" s="31">
        <v>0</v>
      </c>
      <c r="L553" s="31">
        <v>0</v>
      </c>
      <c r="M553" s="31">
        <v>0</v>
      </c>
      <c r="N553" s="31">
        <v>0</v>
      </c>
      <c r="O553" s="31">
        <v>0</v>
      </c>
      <c r="P553" s="31">
        <v>0</v>
      </c>
      <c r="Q553" s="31">
        <v>0</v>
      </c>
      <c r="R553" s="31">
        <v>0</v>
      </c>
      <c r="S553" s="31">
        <v>0</v>
      </c>
      <c r="T553" s="32">
        <v>0</v>
      </c>
      <c r="U553" s="31">
        <v>0</v>
      </c>
      <c r="V553" s="32">
        <v>0</v>
      </c>
      <c r="W553" s="31">
        <v>0</v>
      </c>
      <c r="X553" s="32">
        <v>0</v>
      </c>
      <c r="Y553" s="31">
        <v>0</v>
      </c>
      <c r="Z553" s="32">
        <v>0</v>
      </c>
      <c r="AA553" s="31">
        <v>0</v>
      </c>
      <c r="AB553" s="32">
        <v>0</v>
      </c>
      <c r="AC553" s="33" t="s">
        <v>34</v>
      </c>
    </row>
    <row r="554" spans="1:29" ht="47.25" x14ac:dyDescent="0.25">
      <c r="A554" s="26" t="s">
        <v>1013</v>
      </c>
      <c r="B554" s="34" t="s">
        <v>248</v>
      </c>
      <c r="C554" s="28" t="s">
        <v>33</v>
      </c>
      <c r="D554" s="66">
        <v>0</v>
      </c>
      <c r="E554" s="29" t="s">
        <v>34</v>
      </c>
      <c r="F554" s="30">
        <v>0</v>
      </c>
      <c r="G554" s="28">
        <v>0</v>
      </c>
      <c r="H554" s="31">
        <v>0</v>
      </c>
      <c r="I554" s="31">
        <v>0</v>
      </c>
      <c r="J554" s="31">
        <v>0</v>
      </c>
      <c r="K554" s="31">
        <v>0</v>
      </c>
      <c r="L554" s="31">
        <v>0</v>
      </c>
      <c r="M554" s="31">
        <v>0</v>
      </c>
      <c r="N554" s="31">
        <v>0</v>
      </c>
      <c r="O554" s="31">
        <v>0</v>
      </c>
      <c r="P554" s="31">
        <v>0</v>
      </c>
      <c r="Q554" s="31">
        <v>0</v>
      </c>
      <c r="R554" s="31">
        <v>0</v>
      </c>
      <c r="S554" s="31">
        <v>0</v>
      </c>
      <c r="T554" s="32">
        <v>0</v>
      </c>
      <c r="U554" s="31">
        <v>0</v>
      </c>
      <c r="V554" s="32">
        <v>0</v>
      </c>
      <c r="W554" s="31">
        <v>0</v>
      </c>
      <c r="X554" s="32">
        <v>0</v>
      </c>
      <c r="Y554" s="31">
        <v>0</v>
      </c>
      <c r="Z554" s="32">
        <v>0</v>
      </c>
      <c r="AA554" s="31">
        <v>0</v>
      </c>
      <c r="AB554" s="32">
        <v>0</v>
      </c>
      <c r="AC554" s="33" t="s">
        <v>34</v>
      </c>
    </row>
    <row r="555" spans="1:29" x14ac:dyDescent="0.25">
      <c r="A555" s="26" t="s">
        <v>1014</v>
      </c>
      <c r="B555" s="34" t="s">
        <v>256</v>
      </c>
      <c r="C555" s="28" t="s">
        <v>33</v>
      </c>
      <c r="D555" s="28">
        <f>D556+D557+D559+D560</f>
        <v>2608.7736</v>
      </c>
      <c r="E555" s="29" t="s">
        <v>34</v>
      </c>
      <c r="F555" s="30">
        <f t="shared" ref="F555" si="438">F556+F557+F559+F560</f>
        <v>0</v>
      </c>
      <c r="G555" s="28">
        <f>G556+G557+G559+G560</f>
        <v>2608.7736</v>
      </c>
      <c r="H555" s="31">
        <f t="shared" ref="H555:AA555" si="439">H556+H557+H559+H560</f>
        <v>40.713889199999997</v>
      </c>
      <c r="I555" s="31">
        <f t="shared" si="439"/>
        <v>0</v>
      </c>
      <c r="J555" s="31">
        <f t="shared" si="439"/>
        <v>0</v>
      </c>
      <c r="K555" s="31">
        <f t="shared" si="439"/>
        <v>33.930050166666668</v>
      </c>
      <c r="L555" s="31">
        <f t="shared" si="439"/>
        <v>6.7838390333333294</v>
      </c>
      <c r="M555" s="31">
        <f t="shared" si="439"/>
        <v>1.09823834</v>
      </c>
      <c r="N555" s="31">
        <f t="shared" si="439"/>
        <v>0</v>
      </c>
      <c r="O555" s="31">
        <f t="shared" si="439"/>
        <v>0</v>
      </c>
      <c r="P555" s="31">
        <f t="shared" si="439"/>
        <v>1.0232383399999998</v>
      </c>
      <c r="Q555" s="31">
        <f t="shared" si="439"/>
        <v>7.4999999999999997E-2</v>
      </c>
      <c r="R555" s="31">
        <f t="shared" si="439"/>
        <v>2608.3236000000002</v>
      </c>
      <c r="S555" s="31">
        <f t="shared" si="439"/>
        <v>-40.263889199999994</v>
      </c>
      <c r="T555" s="32">
        <f t="shared" si="413"/>
        <v>-0.98894726077900696</v>
      </c>
      <c r="U555" s="31">
        <f t="shared" si="439"/>
        <v>0</v>
      </c>
      <c r="V555" s="32">
        <v>0</v>
      </c>
      <c r="W555" s="31">
        <f t="shared" si="439"/>
        <v>0</v>
      </c>
      <c r="X555" s="32">
        <v>0</v>
      </c>
      <c r="Y555" s="31">
        <f t="shared" si="439"/>
        <v>-33.555050166666668</v>
      </c>
      <c r="Z555" s="32">
        <f t="shared" si="414"/>
        <v>-0.98894785011640196</v>
      </c>
      <c r="AA555" s="31">
        <f t="shared" si="439"/>
        <v>-6.7088390333333292</v>
      </c>
      <c r="AB555" s="32">
        <f t="shared" si="415"/>
        <v>-0.98894431314901821</v>
      </c>
      <c r="AC555" s="33" t="s">
        <v>34</v>
      </c>
    </row>
    <row r="556" spans="1:29" ht="31.5" x14ac:dyDescent="0.25">
      <c r="A556" s="26" t="s">
        <v>1015</v>
      </c>
      <c r="B556" s="29" t="s">
        <v>258</v>
      </c>
      <c r="C556" s="29" t="s">
        <v>33</v>
      </c>
      <c r="D556" s="28">
        <v>0</v>
      </c>
      <c r="E556" s="29" t="s">
        <v>34</v>
      </c>
      <c r="F556" s="30">
        <v>0</v>
      </c>
      <c r="G556" s="28">
        <v>0</v>
      </c>
      <c r="H556" s="31">
        <v>0</v>
      </c>
      <c r="I556" s="31">
        <v>0</v>
      </c>
      <c r="J556" s="31">
        <v>0</v>
      </c>
      <c r="K556" s="31">
        <v>0</v>
      </c>
      <c r="L556" s="31">
        <v>0</v>
      </c>
      <c r="M556" s="31">
        <v>0</v>
      </c>
      <c r="N556" s="31">
        <v>0</v>
      </c>
      <c r="O556" s="31">
        <v>0</v>
      </c>
      <c r="P556" s="31">
        <v>0</v>
      </c>
      <c r="Q556" s="31">
        <v>0</v>
      </c>
      <c r="R556" s="31">
        <v>0</v>
      </c>
      <c r="S556" s="31">
        <v>0</v>
      </c>
      <c r="T556" s="32">
        <v>0</v>
      </c>
      <c r="U556" s="31">
        <v>0</v>
      </c>
      <c r="V556" s="32">
        <v>0</v>
      </c>
      <c r="W556" s="31">
        <v>0</v>
      </c>
      <c r="X556" s="32">
        <v>0</v>
      </c>
      <c r="Y556" s="31">
        <v>0</v>
      </c>
      <c r="Z556" s="32">
        <v>0</v>
      </c>
      <c r="AA556" s="31">
        <v>0</v>
      </c>
      <c r="AB556" s="32">
        <v>0</v>
      </c>
      <c r="AC556" s="33" t="s">
        <v>34</v>
      </c>
    </row>
    <row r="557" spans="1:29" ht="31.5" x14ac:dyDescent="0.25">
      <c r="A557" s="26" t="s">
        <v>1016</v>
      </c>
      <c r="B557" s="29" t="s">
        <v>260</v>
      </c>
      <c r="C557" s="29" t="s">
        <v>33</v>
      </c>
      <c r="D557" s="28">
        <f>SUM(D558)</f>
        <v>0</v>
      </c>
      <c r="E557" s="29" t="s">
        <v>34</v>
      </c>
      <c r="F557" s="91">
        <f t="shared" ref="F557" si="440">SUM(F558)</f>
        <v>0</v>
      </c>
      <c r="G557" s="28">
        <f>SUM(G558)</f>
        <v>0</v>
      </c>
      <c r="H557" s="31">
        <f>SUM(H558)</f>
        <v>0</v>
      </c>
      <c r="I557" s="31">
        <f t="shared" ref="I557:AA557" si="441">SUM(I558)</f>
        <v>0</v>
      </c>
      <c r="J557" s="31">
        <f t="shared" si="441"/>
        <v>0</v>
      </c>
      <c r="K557" s="31">
        <f t="shared" si="441"/>
        <v>0</v>
      </c>
      <c r="L557" s="31">
        <f t="shared" si="441"/>
        <v>0</v>
      </c>
      <c r="M557" s="31">
        <f t="shared" si="441"/>
        <v>0.64823833999999991</v>
      </c>
      <c r="N557" s="31">
        <f t="shared" si="441"/>
        <v>0</v>
      </c>
      <c r="O557" s="31">
        <f t="shared" si="441"/>
        <v>0</v>
      </c>
      <c r="P557" s="31">
        <f t="shared" si="441"/>
        <v>0.64823833999999991</v>
      </c>
      <c r="Q557" s="31">
        <f t="shared" si="441"/>
        <v>0</v>
      </c>
      <c r="R557" s="31">
        <f t="shared" si="441"/>
        <v>0</v>
      </c>
      <c r="S557" s="31">
        <f t="shared" si="441"/>
        <v>0</v>
      </c>
      <c r="T557" s="32">
        <v>0</v>
      </c>
      <c r="U557" s="31">
        <f t="shared" si="441"/>
        <v>0</v>
      </c>
      <c r="V557" s="32">
        <v>0</v>
      </c>
      <c r="W557" s="31">
        <f t="shared" si="441"/>
        <v>0</v>
      </c>
      <c r="X557" s="32">
        <v>0</v>
      </c>
      <c r="Y557" s="31">
        <f t="shared" si="441"/>
        <v>0</v>
      </c>
      <c r="Z557" s="32">
        <v>0</v>
      </c>
      <c r="AA557" s="31">
        <f t="shared" si="441"/>
        <v>0</v>
      </c>
      <c r="AB557" s="32">
        <v>0</v>
      </c>
      <c r="AC557" s="33" t="s">
        <v>34</v>
      </c>
    </row>
    <row r="558" spans="1:29" ht="31.5" x14ac:dyDescent="0.25">
      <c r="A558" s="35" t="s">
        <v>1016</v>
      </c>
      <c r="B558" s="46" t="s">
        <v>1017</v>
      </c>
      <c r="C558" s="38" t="s">
        <v>1018</v>
      </c>
      <c r="D558" s="40" t="s">
        <v>34</v>
      </c>
      <c r="E558" s="37" t="s">
        <v>34</v>
      </c>
      <c r="F558" s="39" t="s">
        <v>34</v>
      </c>
      <c r="G558" s="40" t="s">
        <v>34</v>
      </c>
      <c r="H558" s="41" t="s">
        <v>34</v>
      </c>
      <c r="I558" s="41" t="s">
        <v>34</v>
      </c>
      <c r="J558" s="41" t="s">
        <v>34</v>
      </c>
      <c r="K558" s="41" t="s">
        <v>34</v>
      </c>
      <c r="L558" s="41" t="s">
        <v>34</v>
      </c>
      <c r="M558" s="41">
        <f>P558+Q558+N558+O558</f>
        <v>0.64823833999999991</v>
      </c>
      <c r="N558" s="41">
        <v>0</v>
      </c>
      <c r="O558" s="41">
        <v>0</v>
      </c>
      <c r="P558" s="41">
        <v>0.64823833999999991</v>
      </c>
      <c r="Q558" s="41">
        <v>0</v>
      </c>
      <c r="R558" s="42" t="s">
        <v>34</v>
      </c>
      <c r="S558" s="40" t="s">
        <v>34</v>
      </c>
      <c r="T558" s="43" t="s">
        <v>34</v>
      </c>
      <c r="U558" s="40" t="s">
        <v>34</v>
      </c>
      <c r="V558" s="43" t="s">
        <v>34</v>
      </c>
      <c r="W558" s="40" t="s">
        <v>34</v>
      </c>
      <c r="X558" s="43" t="s">
        <v>34</v>
      </c>
      <c r="Y558" s="40" t="s">
        <v>34</v>
      </c>
      <c r="Z558" s="43" t="s">
        <v>34</v>
      </c>
      <c r="AA558" s="40" t="s">
        <v>34</v>
      </c>
      <c r="AB558" s="43" t="s">
        <v>34</v>
      </c>
      <c r="AC558" s="33" t="s">
        <v>1019</v>
      </c>
    </row>
    <row r="559" spans="1:29" ht="31.5" x14ac:dyDescent="0.25">
      <c r="A559" s="26" t="s">
        <v>1020</v>
      </c>
      <c r="B559" s="66" t="s">
        <v>264</v>
      </c>
      <c r="C559" s="66" t="s">
        <v>33</v>
      </c>
      <c r="D559" s="28">
        <v>0</v>
      </c>
      <c r="E559" s="29" t="s">
        <v>34</v>
      </c>
      <c r="F559" s="30">
        <v>0</v>
      </c>
      <c r="G559" s="28">
        <v>0</v>
      </c>
      <c r="H559" s="31">
        <v>0</v>
      </c>
      <c r="I559" s="31">
        <v>0</v>
      </c>
      <c r="J559" s="31">
        <v>0</v>
      </c>
      <c r="K559" s="31">
        <v>0</v>
      </c>
      <c r="L559" s="31">
        <v>0</v>
      </c>
      <c r="M559" s="31">
        <v>0</v>
      </c>
      <c r="N559" s="31">
        <v>0</v>
      </c>
      <c r="O559" s="31">
        <v>0</v>
      </c>
      <c r="P559" s="31">
        <v>0</v>
      </c>
      <c r="Q559" s="31">
        <v>0</v>
      </c>
      <c r="R559" s="31">
        <v>0</v>
      </c>
      <c r="S559" s="31">
        <v>0</v>
      </c>
      <c r="T559" s="32">
        <v>0</v>
      </c>
      <c r="U559" s="31">
        <v>0</v>
      </c>
      <c r="V559" s="32">
        <v>0</v>
      </c>
      <c r="W559" s="31">
        <v>0</v>
      </c>
      <c r="X559" s="32">
        <v>0</v>
      </c>
      <c r="Y559" s="31">
        <v>0</v>
      </c>
      <c r="Z559" s="32">
        <v>0</v>
      </c>
      <c r="AA559" s="31">
        <v>0</v>
      </c>
      <c r="AB559" s="32">
        <v>0</v>
      </c>
      <c r="AC559" s="33" t="s">
        <v>34</v>
      </c>
    </row>
    <row r="560" spans="1:29" x14ac:dyDescent="0.25">
      <c r="A560" s="26" t="s">
        <v>1021</v>
      </c>
      <c r="B560" s="34" t="s">
        <v>270</v>
      </c>
      <c r="C560" s="28" t="s">
        <v>33</v>
      </c>
      <c r="D560" s="28">
        <f>SUM(D561:D561)</f>
        <v>2608.7736</v>
      </c>
      <c r="E560" s="29" t="s">
        <v>34</v>
      </c>
      <c r="F560" s="30">
        <f t="shared" ref="F560" si="442">SUM(F561:F561)</f>
        <v>0</v>
      </c>
      <c r="G560" s="28">
        <f>SUM(G561:G561)</f>
        <v>2608.7736</v>
      </c>
      <c r="H560" s="31">
        <f t="shared" ref="H560:AA560" si="443">SUM(H561:H561)</f>
        <v>40.713889199999997</v>
      </c>
      <c r="I560" s="31">
        <f t="shared" si="443"/>
        <v>0</v>
      </c>
      <c r="J560" s="31">
        <f t="shared" si="443"/>
        <v>0</v>
      </c>
      <c r="K560" s="31">
        <f t="shared" si="443"/>
        <v>33.930050166666668</v>
      </c>
      <c r="L560" s="31">
        <f t="shared" si="443"/>
        <v>6.7838390333333294</v>
      </c>
      <c r="M560" s="31">
        <f t="shared" si="443"/>
        <v>0.45</v>
      </c>
      <c r="N560" s="31">
        <f t="shared" si="443"/>
        <v>0</v>
      </c>
      <c r="O560" s="31">
        <f t="shared" si="443"/>
        <v>0</v>
      </c>
      <c r="P560" s="31">
        <f t="shared" si="443"/>
        <v>0.375</v>
      </c>
      <c r="Q560" s="31">
        <f t="shared" si="443"/>
        <v>7.4999999999999997E-2</v>
      </c>
      <c r="R560" s="31">
        <f t="shared" si="443"/>
        <v>2608.3236000000002</v>
      </c>
      <c r="S560" s="31">
        <f t="shared" si="443"/>
        <v>-40.263889199999994</v>
      </c>
      <c r="T560" s="32">
        <f t="shared" ref="T560" si="444">S560/H560</f>
        <v>-0.98894726077900696</v>
      </c>
      <c r="U560" s="31">
        <f t="shared" si="443"/>
        <v>0</v>
      </c>
      <c r="V560" s="32">
        <v>0</v>
      </c>
      <c r="W560" s="31">
        <f t="shared" si="443"/>
        <v>0</v>
      </c>
      <c r="X560" s="32">
        <v>0</v>
      </c>
      <c r="Y560" s="31">
        <f t="shared" si="443"/>
        <v>-33.555050166666668</v>
      </c>
      <c r="Z560" s="32">
        <f t="shared" ref="Z560" si="445">Y560/K560</f>
        <v>-0.98894785011640196</v>
      </c>
      <c r="AA560" s="31">
        <f t="shared" si="443"/>
        <v>-6.7088390333333292</v>
      </c>
      <c r="AB560" s="32">
        <f t="shared" ref="AB560" si="446">AA560/L560</f>
        <v>-0.98894431314901821</v>
      </c>
      <c r="AC560" s="33" t="s">
        <v>34</v>
      </c>
    </row>
    <row r="561" spans="1:29" ht="31.5" x14ac:dyDescent="0.25">
      <c r="A561" s="35" t="s">
        <v>1021</v>
      </c>
      <c r="B561" s="46" t="s">
        <v>1022</v>
      </c>
      <c r="C561" s="38" t="s">
        <v>1023</v>
      </c>
      <c r="D561" s="38">
        <v>2608.7736</v>
      </c>
      <c r="E561" s="37" t="s">
        <v>34</v>
      </c>
      <c r="F561" s="39">
        <v>0</v>
      </c>
      <c r="G561" s="40">
        <f>D561-F561</f>
        <v>2608.7736</v>
      </c>
      <c r="H561" s="41">
        <v>40.713889199999997</v>
      </c>
      <c r="I561" s="41">
        <v>0</v>
      </c>
      <c r="J561" s="41">
        <v>0</v>
      </c>
      <c r="K561" s="41">
        <v>33.930050166666668</v>
      </c>
      <c r="L561" s="41">
        <v>6.7838390333333294</v>
      </c>
      <c r="M561" s="41">
        <f>P561+Q561+N561+O561</f>
        <v>0.45</v>
      </c>
      <c r="N561" s="41">
        <v>0</v>
      </c>
      <c r="O561" s="41">
        <v>0</v>
      </c>
      <c r="P561" s="41">
        <v>0.375</v>
      </c>
      <c r="Q561" s="41">
        <v>7.4999999999999997E-2</v>
      </c>
      <c r="R561" s="42">
        <f>G561-M561</f>
        <v>2608.3236000000002</v>
      </c>
      <c r="S561" s="40">
        <f>M561-H561</f>
        <v>-40.263889199999994</v>
      </c>
      <c r="T561" s="43">
        <f>S561/H561</f>
        <v>-0.98894726077900696</v>
      </c>
      <c r="U561" s="40">
        <f>N561-I561</f>
        <v>0</v>
      </c>
      <c r="V561" s="43">
        <v>0</v>
      </c>
      <c r="W561" s="40">
        <f>O561-J561</f>
        <v>0</v>
      </c>
      <c r="X561" s="43">
        <v>0</v>
      </c>
      <c r="Y561" s="40">
        <f>P561-K561</f>
        <v>-33.555050166666668</v>
      </c>
      <c r="Z561" s="43">
        <f>Y561/K561</f>
        <v>-0.98894785011640196</v>
      </c>
      <c r="AA561" s="40">
        <f>Q561-L561</f>
        <v>-6.7088390333333292</v>
      </c>
      <c r="AB561" s="43">
        <f>AA561/L561</f>
        <v>-0.98894431314901821</v>
      </c>
      <c r="AC561" s="33" t="s">
        <v>34</v>
      </c>
    </row>
    <row r="562" spans="1:29" ht="47.25" x14ac:dyDescent="0.25">
      <c r="A562" s="26" t="s">
        <v>1024</v>
      </c>
      <c r="B562" s="34" t="s">
        <v>286</v>
      </c>
      <c r="C562" s="28" t="s">
        <v>33</v>
      </c>
      <c r="D562" s="28">
        <v>0</v>
      </c>
      <c r="E562" s="29" t="s">
        <v>34</v>
      </c>
      <c r="F562" s="30">
        <v>0</v>
      </c>
      <c r="G562" s="28">
        <v>0</v>
      </c>
      <c r="H562" s="31">
        <v>0</v>
      </c>
      <c r="I562" s="31">
        <v>0</v>
      </c>
      <c r="J562" s="31">
        <v>0</v>
      </c>
      <c r="K562" s="31">
        <v>0</v>
      </c>
      <c r="L562" s="31">
        <v>0</v>
      </c>
      <c r="M562" s="31">
        <v>0</v>
      </c>
      <c r="N562" s="31">
        <v>0</v>
      </c>
      <c r="O562" s="31">
        <v>0</v>
      </c>
      <c r="P562" s="31">
        <v>0</v>
      </c>
      <c r="Q562" s="31">
        <v>0</v>
      </c>
      <c r="R562" s="31">
        <v>0</v>
      </c>
      <c r="S562" s="31">
        <v>0</v>
      </c>
      <c r="T562" s="32">
        <v>0</v>
      </c>
      <c r="U562" s="31">
        <v>0</v>
      </c>
      <c r="V562" s="32">
        <v>0</v>
      </c>
      <c r="W562" s="31">
        <v>0</v>
      </c>
      <c r="X562" s="32">
        <v>0</v>
      </c>
      <c r="Y562" s="31">
        <v>0</v>
      </c>
      <c r="Z562" s="32">
        <v>0</v>
      </c>
      <c r="AA562" s="31">
        <v>0</v>
      </c>
      <c r="AB562" s="32">
        <v>0</v>
      </c>
      <c r="AC562" s="33" t="s">
        <v>34</v>
      </c>
    </row>
    <row r="563" spans="1:29" ht="31.5" x14ac:dyDescent="0.25">
      <c r="A563" s="26" t="s">
        <v>1025</v>
      </c>
      <c r="B563" s="34" t="s">
        <v>288</v>
      </c>
      <c r="C563" s="28" t="s">
        <v>33</v>
      </c>
      <c r="D563" s="28">
        <f>SUM(D565:D566,D568:D568,D564:D564)</f>
        <v>166.96671884799997</v>
      </c>
      <c r="E563" s="29" t="s">
        <v>34</v>
      </c>
      <c r="F563" s="30">
        <f>SUM(F565:F566,F568:F568,F564:F564)</f>
        <v>41.664855399999993</v>
      </c>
      <c r="G563" s="28">
        <f>SUM(G565:G566,G568:G568,G564:G564)</f>
        <v>125.30186344799999</v>
      </c>
      <c r="H563" s="31">
        <f t="shared" ref="H563:AA563" si="447">SUM(H565:H567,H568:H568,H564:H564)</f>
        <v>71.457863450000005</v>
      </c>
      <c r="I563" s="31">
        <f t="shared" si="447"/>
        <v>0</v>
      </c>
      <c r="J563" s="31">
        <f t="shared" si="447"/>
        <v>0</v>
      </c>
      <c r="K563" s="31">
        <f t="shared" si="447"/>
        <v>59.548219541666661</v>
      </c>
      <c r="L563" s="31">
        <f t="shared" si="447"/>
        <v>11.909643908333331</v>
      </c>
      <c r="M563" s="31">
        <f t="shared" si="447"/>
        <v>70.757342350000016</v>
      </c>
      <c r="N563" s="31">
        <f t="shared" si="447"/>
        <v>0</v>
      </c>
      <c r="O563" s="31">
        <f t="shared" si="447"/>
        <v>0</v>
      </c>
      <c r="P563" s="31">
        <f t="shared" si="447"/>
        <v>59.05770863</v>
      </c>
      <c r="Q563" s="31">
        <f t="shared" si="447"/>
        <v>11.69963372</v>
      </c>
      <c r="R563" s="31">
        <f t="shared" si="447"/>
        <v>54.964461087999986</v>
      </c>
      <c r="S563" s="31">
        <f t="shared" si="447"/>
        <v>-1.1204610899999974</v>
      </c>
      <c r="T563" s="32">
        <f t="shared" ref="T563:T582" si="448">S563/H563</f>
        <v>-1.5680025065177027E-2</v>
      </c>
      <c r="U563" s="31">
        <f t="shared" si="447"/>
        <v>0</v>
      </c>
      <c r="V563" s="32">
        <v>0</v>
      </c>
      <c r="W563" s="31">
        <f t="shared" si="447"/>
        <v>0</v>
      </c>
      <c r="X563" s="32">
        <v>0</v>
      </c>
      <c r="Y563" s="31">
        <f t="shared" si="447"/>
        <v>-0.84046090166665999</v>
      </c>
      <c r="Z563" s="32">
        <f t="shared" ref="Z563:Z569" si="449">Y563/K563</f>
        <v>-1.41139551801138E-2</v>
      </c>
      <c r="AA563" s="31">
        <f t="shared" si="447"/>
        <v>-0.28000018833333229</v>
      </c>
      <c r="AB563" s="32">
        <f t="shared" ref="AB563:AB582" si="450">AA563/L563</f>
        <v>-2.3510374490492748E-2</v>
      </c>
      <c r="AC563" s="33" t="s">
        <v>34</v>
      </c>
    </row>
    <row r="564" spans="1:29" ht="63" x14ac:dyDescent="0.25">
      <c r="A564" s="35" t="s">
        <v>1025</v>
      </c>
      <c r="B564" s="46" t="s">
        <v>1026</v>
      </c>
      <c r="C564" s="38" t="s">
        <v>1027</v>
      </c>
      <c r="D564" s="40">
        <v>1.2</v>
      </c>
      <c r="E564" s="37" t="s">
        <v>34</v>
      </c>
      <c r="F564" s="39">
        <v>0</v>
      </c>
      <c r="G564" s="40">
        <f>D564-F564</f>
        <v>1.2</v>
      </c>
      <c r="H564" s="41">
        <v>1.2</v>
      </c>
      <c r="I564" s="41">
        <v>0</v>
      </c>
      <c r="J564" s="41">
        <v>0</v>
      </c>
      <c r="K564" s="41">
        <v>1</v>
      </c>
      <c r="L564" s="41">
        <v>0.19999999999999996</v>
      </c>
      <c r="M564" s="41">
        <f>P564+Q564+N564+O564</f>
        <v>0.55953999999999993</v>
      </c>
      <c r="N564" s="41">
        <v>0</v>
      </c>
      <c r="O564" s="41">
        <v>0</v>
      </c>
      <c r="P564" s="41">
        <v>0.55953999999999993</v>
      </c>
      <c r="Q564" s="41">
        <v>0</v>
      </c>
      <c r="R564" s="42">
        <f t="shared" ref="R564:R568" si="451">G564-M564</f>
        <v>0.64046000000000003</v>
      </c>
      <c r="S564" s="40">
        <f t="shared" ref="S564:S568" si="452">M564-H564</f>
        <v>-0.64046000000000003</v>
      </c>
      <c r="T564" s="43">
        <f t="shared" si="448"/>
        <v>-0.53371666666666673</v>
      </c>
      <c r="U564" s="40">
        <f t="shared" ref="U564:U568" si="453">N564-I564</f>
        <v>0</v>
      </c>
      <c r="V564" s="43">
        <v>0</v>
      </c>
      <c r="W564" s="40">
        <f t="shared" ref="W564:W568" si="454">O564-J564</f>
        <v>0</v>
      </c>
      <c r="X564" s="43">
        <v>0</v>
      </c>
      <c r="Y564" s="40">
        <f t="shared" ref="Y564:Y568" si="455">P564-K564</f>
        <v>-0.44046000000000007</v>
      </c>
      <c r="Z564" s="43">
        <f t="shared" si="449"/>
        <v>-0.44046000000000007</v>
      </c>
      <c r="AA564" s="40">
        <f t="shared" ref="AA564:AA568" si="456">Q564-L564</f>
        <v>-0.19999999999999996</v>
      </c>
      <c r="AB564" s="43">
        <f t="shared" si="450"/>
        <v>-1</v>
      </c>
      <c r="AC564" s="33" t="s">
        <v>34</v>
      </c>
    </row>
    <row r="565" spans="1:29" ht="31.5" x14ac:dyDescent="0.25">
      <c r="A565" s="35" t="s">
        <v>1025</v>
      </c>
      <c r="B565" s="49" t="s">
        <v>1028</v>
      </c>
      <c r="C565" s="37" t="s">
        <v>1029</v>
      </c>
      <c r="D565" s="40">
        <v>23.32327999</v>
      </c>
      <c r="E565" s="37" t="s">
        <v>34</v>
      </c>
      <c r="F565" s="39">
        <v>6.5232799899999998</v>
      </c>
      <c r="G565" s="40">
        <f t="shared" ref="G565:G566" si="457">D565-F565</f>
        <v>16.8</v>
      </c>
      <c r="H565" s="41">
        <v>7.68</v>
      </c>
      <c r="I565" s="41">
        <v>0</v>
      </c>
      <c r="J565" s="41">
        <v>0</v>
      </c>
      <c r="K565" s="41">
        <v>6.4</v>
      </c>
      <c r="L565" s="41">
        <v>1.2799999999999994</v>
      </c>
      <c r="M565" s="41">
        <f>P565+Q565+N565+O565</f>
        <v>7.2</v>
      </c>
      <c r="N565" s="41">
        <v>0</v>
      </c>
      <c r="O565" s="41">
        <v>0</v>
      </c>
      <c r="P565" s="41">
        <v>6</v>
      </c>
      <c r="Q565" s="41">
        <v>1.2</v>
      </c>
      <c r="R565" s="42">
        <f t="shared" si="451"/>
        <v>9.6000000000000014</v>
      </c>
      <c r="S565" s="40">
        <f t="shared" si="452"/>
        <v>-0.47999999999999954</v>
      </c>
      <c r="T565" s="43">
        <f t="shared" si="448"/>
        <v>-6.2499999999999944E-2</v>
      </c>
      <c r="U565" s="40">
        <f t="shared" si="453"/>
        <v>0</v>
      </c>
      <c r="V565" s="43">
        <v>0</v>
      </c>
      <c r="W565" s="40">
        <f t="shared" si="454"/>
        <v>0</v>
      </c>
      <c r="X565" s="43">
        <v>0</v>
      </c>
      <c r="Y565" s="40">
        <f t="shared" si="455"/>
        <v>-0.40000000000000036</v>
      </c>
      <c r="Z565" s="43">
        <f t="shared" si="449"/>
        <v>-6.2500000000000056E-2</v>
      </c>
      <c r="AA565" s="40">
        <f t="shared" si="456"/>
        <v>-7.9999999999999405E-2</v>
      </c>
      <c r="AB565" s="43">
        <f t="shared" si="450"/>
        <v>-6.249999999999957E-2</v>
      </c>
      <c r="AC565" s="33" t="s">
        <v>34</v>
      </c>
    </row>
    <row r="566" spans="1:29" ht="31.5" x14ac:dyDescent="0.25">
      <c r="A566" s="35" t="s">
        <v>1025</v>
      </c>
      <c r="B566" s="49" t="s">
        <v>1030</v>
      </c>
      <c r="C566" s="37" t="s">
        <v>1031</v>
      </c>
      <c r="D566" s="40">
        <v>119.54743885799998</v>
      </c>
      <c r="E566" s="37" t="s">
        <v>34</v>
      </c>
      <c r="F566" s="39">
        <v>35.141575409999994</v>
      </c>
      <c r="G566" s="40">
        <f t="shared" si="457"/>
        <v>84.405863447999991</v>
      </c>
      <c r="H566" s="41">
        <v>39.681863449999994</v>
      </c>
      <c r="I566" s="41">
        <v>0</v>
      </c>
      <c r="J566" s="41">
        <v>0</v>
      </c>
      <c r="K566" s="41">
        <v>33.068219541666664</v>
      </c>
      <c r="L566" s="41">
        <v>6.61364390833333</v>
      </c>
      <c r="M566" s="41">
        <f>P566+Q566+N566+O566</f>
        <v>39.681863450000002</v>
      </c>
      <c r="N566" s="41">
        <v>0</v>
      </c>
      <c r="O566" s="41">
        <v>0</v>
      </c>
      <c r="P566" s="41">
        <v>33.068219550000002</v>
      </c>
      <c r="Q566" s="41">
        <v>6.6136438999999996</v>
      </c>
      <c r="R566" s="42">
        <f t="shared" si="451"/>
        <v>44.723999997999989</v>
      </c>
      <c r="S566" s="40">
        <f t="shared" si="452"/>
        <v>0</v>
      </c>
      <c r="T566" s="43">
        <f t="shared" si="448"/>
        <v>0</v>
      </c>
      <c r="U566" s="40">
        <f t="shared" si="453"/>
        <v>0</v>
      </c>
      <c r="V566" s="43">
        <v>0</v>
      </c>
      <c r="W566" s="40">
        <f t="shared" si="454"/>
        <v>0</v>
      </c>
      <c r="X566" s="43">
        <v>0</v>
      </c>
      <c r="Y566" s="40">
        <f t="shared" si="455"/>
        <v>8.3333375755501038E-9</v>
      </c>
      <c r="Z566" s="43">
        <f t="shared" si="449"/>
        <v>2.5200442270712278E-10</v>
      </c>
      <c r="AA566" s="40">
        <f t="shared" si="456"/>
        <v>-8.3333304701227462E-9</v>
      </c>
      <c r="AB566" s="43">
        <f t="shared" si="450"/>
        <v>-1.2600210391766898E-9</v>
      </c>
      <c r="AC566" s="69" t="s">
        <v>34</v>
      </c>
    </row>
    <row r="567" spans="1:29" ht="47.25" x14ac:dyDescent="0.25">
      <c r="A567" s="35" t="s">
        <v>1025</v>
      </c>
      <c r="B567" s="49" t="s">
        <v>1032</v>
      </c>
      <c r="C567" s="37" t="s">
        <v>1033</v>
      </c>
      <c r="D567" s="40" t="s">
        <v>34</v>
      </c>
      <c r="E567" s="37" t="s">
        <v>34</v>
      </c>
      <c r="F567" s="39" t="s">
        <v>34</v>
      </c>
      <c r="G567" s="39" t="s">
        <v>34</v>
      </c>
      <c r="H567" s="41" t="s">
        <v>34</v>
      </c>
      <c r="I567" s="41" t="s">
        <v>34</v>
      </c>
      <c r="J567" s="41" t="s">
        <v>34</v>
      </c>
      <c r="K567" s="41" t="s">
        <v>34</v>
      </c>
      <c r="L567" s="41" t="s">
        <v>34</v>
      </c>
      <c r="M567" s="41">
        <f>P567+Q567+N567+O567</f>
        <v>0.41993998999999999</v>
      </c>
      <c r="N567" s="41">
        <v>0</v>
      </c>
      <c r="O567" s="41">
        <v>0</v>
      </c>
      <c r="P567" s="41">
        <v>0.34994998999999999</v>
      </c>
      <c r="Q567" s="41">
        <v>6.9989999999999997E-2</v>
      </c>
      <c r="R567" s="42" t="s">
        <v>34</v>
      </c>
      <c r="S567" s="40" t="s">
        <v>34</v>
      </c>
      <c r="T567" s="43" t="s">
        <v>34</v>
      </c>
      <c r="U567" s="40" t="s">
        <v>34</v>
      </c>
      <c r="V567" s="43" t="s">
        <v>34</v>
      </c>
      <c r="W567" s="40" t="s">
        <v>34</v>
      </c>
      <c r="X567" s="43" t="s">
        <v>34</v>
      </c>
      <c r="Y567" s="40" t="s">
        <v>34</v>
      </c>
      <c r="Z567" s="43" t="s">
        <v>34</v>
      </c>
      <c r="AA567" s="40" t="s">
        <v>34</v>
      </c>
      <c r="AB567" s="43" t="s">
        <v>34</v>
      </c>
      <c r="AC567" s="33" t="s">
        <v>232</v>
      </c>
    </row>
    <row r="568" spans="1:29" ht="47.25" x14ac:dyDescent="0.25">
      <c r="A568" s="35" t="s">
        <v>1025</v>
      </c>
      <c r="B568" s="46" t="s">
        <v>1034</v>
      </c>
      <c r="C568" s="38" t="s">
        <v>1035</v>
      </c>
      <c r="D568" s="40">
        <v>22.896000000000001</v>
      </c>
      <c r="E568" s="37" t="s">
        <v>34</v>
      </c>
      <c r="F568" s="39">
        <v>0</v>
      </c>
      <c r="G568" s="40">
        <f>D568-F568</f>
        <v>22.896000000000001</v>
      </c>
      <c r="H568" s="41">
        <v>22.896000000000001</v>
      </c>
      <c r="I568" s="41">
        <v>0</v>
      </c>
      <c r="J568" s="41">
        <v>0</v>
      </c>
      <c r="K568" s="41">
        <v>19.079999999999998</v>
      </c>
      <c r="L568" s="41">
        <v>3.8160000000000025</v>
      </c>
      <c r="M568" s="41">
        <f>P568+Q568+N568+O568</f>
        <v>22.895998910000003</v>
      </c>
      <c r="N568" s="41">
        <v>0</v>
      </c>
      <c r="O568" s="41">
        <v>0</v>
      </c>
      <c r="P568" s="41">
        <v>19.079999090000001</v>
      </c>
      <c r="Q568" s="41">
        <v>3.81599982</v>
      </c>
      <c r="R568" s="42">
        <f t="shared" si="451"/>
        <v>1.0899999978164487E-6</v>
      </c>
      <c r="S568" s="40">
        <f t="shared" si="452"/>
        <v>-1.0899999978164487E-6</v>
      </c>
      <c r="T568" s="43">
        <f t="shared" si="448"/>
        <v>-4.7606568737615685E-8</v>
      </c>
      <c r="U568" s="40">
        <f t="shared" si="453"/>
        <v>0</v>
      </c>
      <c r="V568" s="43">
        <v>0</v>
      </c>
      <c r="W568" s="40">
        <f t="shared" si="454"/>
        <v>0</v>
      </c>
      <c r="X568" s="43">
        <v>0</v>
      </c>
      <c r="Y568" s="40">
        <f t="shared" si="455"/>
        <v>-9.0999999713403668E-7</v>
      </c>
      <c r="Z568" s="43">
        <f t="shared" si="449"/>
        <v>-4.7693920185222056E-8</v>
      </c>
      <c r="AA568" s="40">
        <f t="shared" si="456"/>
        <v>-1.800000024587689E-7</v>
      </c>
      <c r="AB568" s="43">
        <f t="shared" si="450"/>
        <v>-4.716981196508616E-8</v>
      </c>
      <c r="AC568" s="33" t="s">
        <v>34</v>
      </c>
    </row>
    <row r="569" spans="1:29" x14ac:dyDescent="0.25">
      <c r="A569" s="26" t="s">
        <v>1036</v>
      </c>
      <c r="B569" s="29" t="s">
        <v>1037</v>
      </c>
      <c r="C569" s="29" t="s">
        <v>33</v>
      </c>
      <c r="D569" s="28">
        <f>SUM(D570,D585,D593,D602,D609,D614,D615)</f>
        <v>771.05957762602225</v>
      </c>
      <c r="E569" s="29" t="s">
        <v>34</v>
      </c>
      <c r="F569" s="30">
        <f t="shared" ref="F569" si="458">SUM(F570,F585,F593,F602,F609,F614,F615)</f>
        <v>150.11285723000003</v>
      </c>
      <c r="G569" s="28">
        <f>SUM(G570,G585,G593,G602,G609,G614,G615)</f>
        <v>620.94672039602233</v>
      </c>
      <c r="H569" s="31">
        <f t="shared" ref="H569:AA569" si="459">SUM(H570,H585,H593,H602,H609,H614,H615)</f>
        <v>68.756679101999993</v>
      </c>
      <c r="I569" s="31">
        <f t="shared" si="459"/>
        <v>0</v>
      </c>
      <c r="J569" s="31">
        <f t="shared" si="459"/>
        <v>0</v>
      </c>
      <c r="K569" s="31">
        <f t="shared" si="459"/>
        <v>42.842277602451979</v>
      </c>
      <c r="L569" s="31">
        <f t="shared" si="459"/>
        <v>25.914401499548021</v>
      </c>
      <c r="M569" s="31">
        <f t="shared" si="459"/>
        <v>56.337981790000001</v>
      </c>
      <c r="N569" s="31">
        <f t="shared" si="459"/>
        <v>0</v>
      </c>
      <c r="O569" s="31">
        <f t="shared" si="459"/>
        <v>0</v>
      </c>
      <c r="P569" s="31">
        <f t="shared" si="459"/>
        <v>37.790978430000003</v>
      </c>
      <c r="Q569" s="31">
        <f t="shared" si="459"/>
        <v>18.547003359999998</v>
      </c>
      <c r="R569" s="31">
        <f t="shared" si="459"/>
        <v>564.60873860602237</v>
      </c>
      <c r="S569" s="31">
        <f t="shared" si="459"/>
        <v>-12.418697312000003</v>
      </c>
      <c r="T569" s="32">
        <f t="shared" si="448"/>
        <v>-0.18061805011811236</v>
      </c>
      <c r="U569" s="31">
        <f t="shared" si="459"/>
        <v>0</v>
      </c>
      <c r="V569" s="32">
        <v>0</v>
      </c>
      <c r="W569" s="31">
        <f t="shared" si="459"/>
        <v>0</v>
      </c>
      <c r="X569" s="32">
        <v>0</v>
      </c>
      <c r="Y569" s="31">
        <f t="shared" si="459"/>
        <v>-5.0512991724519765</v>
      </c>
      <c r="Z569" s="32">
        <f t="shared" si="449"/>
        <v>-0.11790454324872021</v>
      </c>
      <c r="AA569" s="31">
        <f t="shared" si="459"/>
        <v>-7.3673981395480244</v>
      </c>
      <c r="AB569" s="32">
        <f t="shared" si="450"/>
        <v>-0.28429744517451122</v>
      </c>
      <c r="AC569" s="33" t="s">
        <v>34</v>
      </c>
    </row>
    <row r="570" spans="1:29" ht="31.5" x14ac:dyDescent="0.25">
      <c r="A570" s="26" t="s">
        <v>1038</v>
      </c>
      <c r="B570" s="27" t="s">
        <v>52</v>
      </c>
      <c r="C570" s="28" t="s">
        <v>33</v>
      </c>
      <c r="D570" s="66">
        <f>SUM(D571,D574,D577,D584)</f>
        <v>383.18020207102234</v>
      </c>
      <c r="E570" s="29" t="s">
        <v>34</v>
      </c>
      <c r="F570" s="30">
        <f t="shared" ref="F570" si="460">F571+F574+F577+F584</f>
        <v>65.247554550000004</v>
      </c>
      <c r="G570" s="28">
        <f>G571+G574+G577+G584</f>
        <v>317.93264752102232</v>
      </c>
      <c r="H570" s="31">
        <f t="shared" ref="H570:AA570" si="461">H571+H574+H577+H584</f>
        <v>17.29805962</v>
      </c>
      <c r="I570" s="31">
        <f t="shared" si="461"/>
        <v>0</v>
      </c>
      <c r="J570" s="31">
        <f t="shared" si="461"/>
        <v>0</v>
      </c>
      <c r="K570" s="31">
        <f t="shared" si="461"/>
        <v>0</v>
      </c>
      <c r="L570" s="31">
        <f t="shared" si="461"/>
        <v>17.29805962</v>
      </c>
      <c r="M570" s="31">
        <f t="shared" si="461"/>
        <v>11.127111059999999</v>
      </c>
      <c r="N570" s="31">
        <f t="shared" si="461"/>
        <v>0</v>
      </c>
      <c r="O570" s="31">
        <f t="shared" si="461"/>
        <v>0</v>
      </c>
      <c r="P570" s="31">
        <f t="shared" si="461"/>
        <v>0</v>
      </c>
      <c r="Q570" s="31">
        <f t="shared" si="461"/>
        <v>11.127111059999999</v>
      </c>
      <c r="R570" s="31">
        <f t="shared" si="461"/>
        <v>306.80553646102231</v>
      </c>
      <c r="S570" s="31">
        <f t="shared" si="461"/>
        <v>-6.1709485600000011</v>
      </c>
      <c r="T570" s="32">
        <f t="shared" si="448"/>
        <v>-0.35674224135897625</v>
      </c>
      <c r="U570" s="31">
        <f t="shared" si="461"/>
        <v>0</v>
      </c>
      <c r="V570" s="32">
        <v>0</v>
      </c>
      <c r="W570" s="31">
        <f t="shared" si="461"/>
        <v>0</v>
      </c>
      <c r="X570" s="32">
        <v>0</v>
      </c>
      <c r="Y570" s="31">
        <f t="shared" si="461"/>
        <v>0</v>
      </c>
      <c r="Z570" s="32">
        <v>0</v>
      </c>
      <c r="AA570" s="31">
        <f t="shared" si="461"/>
        <v>-6.1709485600000011</v>
      </c>
      <c r="AB570" s="32">
        <f t="shared" si="450"/>
        <v>-0.35674224135897625</v>
      </c>
      <c r="AC570" s="33" t="s">
        <v>34</v>
      </c>
    </row>
    <row r="571" spans="1:29" ht="94.5" x14ac:dyDescent="0.25">
      <c r="A571" s="34" t="s">
        <v>1039</v>
      </c>
      <c r="B571" s="34" t="s">
        <v>54</v>
      </c>
      <c r="C571" s="28" t="s">
        <v>33</v>
      </c>
      <c r="D571" s="28">
        <f>D572+D573</f>
        <v>0</v>
      </c>
      <c r="E571" s="29" t="s">
        <v>34</v>
      </c>
      <c r="F571" s="30">
        <f t="shared" ref="F571" si="462">F572+F573</f>
        <v>0</v>
      </c>
      <c r="G571" s="28">
        <f>G572+G573</f>
        <v>0</v>
      </c>
      <c r="H571" s="31">
        <f t="shared" ref="H571:AA571" si="463">H572+H573</f>
        <v>0</v>
      </c>
      <c r="I571" s="31">
        <f t="shared" si="463"/>
        <v>0</v>
      </c>
      <c r="J571" s="31">
        <f t="shared" si="463"/>
        <v>0</v>
      </c>
      <c r="K571" s="31">
        <f t="shared" si="463"/>
        <v>0</v>
      </c>
      <c r="L571" s="31">
        <f t="shared" si="463"/>
        <v>0</v>
      </c>
      <c r="M571" s="31">
        <f t="shared" si="463"/>
        <v>0</v>
      </c>
      <c r="N571" s="31">
        <f t="shared" si="463"/>
        <v>0</v>
      </c>
      <c r="O571" s="31">
        <f t="shared" si="463"/>
        <v>0</v>
      </c>
      <c r="P571" s="31">
        <f t="shared" si="463"/>
        <v>0</v>
      </c>
      <c r="Q571" s="31">
        <f t="shared" si="463"/>
        <v>0</v>
      </c>
      <c r="R571" s="31">
        <f t="shared" si="463"/>
        <v>0</v>
      </c>
      <c r="S571" s="31">
        <f t="shared" si="463"/>
        <v>0</v>
      </c>
      <c r="T571" s="32">
        <v>0</v>
      </c>
      <c r="U571" s="31">
        <f t="shared" si="463"/>
        <v>0</v>
      </c>
      <c r="V571" s="32">
        <v>0</v>
      </c>
      <c r="W571" s="31">
        <f t="shared" si="463"/>
        <v>0</v>
      </c>
      <c r="X571" s="32">
        <v>0</v>
      </c>
      <c r="Y571" s="31">
        <f t="shared" si="463"/>
        <v>0</v>
      </c>
      <c r="Z571" s="32">
        <v>0</v>
      </c>
      <c r="AA571" s="31">
        <f t="shared" si="463"/>
        <v>0</v>
      </c>
      <c r="AB571" s="32">
        <v>0</v>
      </c>
      <c r="AC571" s="33" t="s">
        <v>34</v>
      </c>
    </row>
    <row r="572" spans="1:29" ht="31.5" x14ac:dyDescent="0.25">
      <c r="A572" s="34" t="s">
        <v>1040</v>
      </c>
      <c r="B572" s="34" t="s">
        <v>60</v>
      </c>
      <c r="C572" s="28" t="s">
        <v>33</v>
      </c>
      <c r="D572" s="28">
        <v>0</v>
      </c>
      <c r="E572" s="29" t="s">
        <v>34</v>
      </c>
      <c r="F572" s="30">
        <v>0</v>
      </c>
      <c r="G572" s="28">
        <v>0</v>
      </c>
      <c r="H572" s="31">
        <v>0</v>
      </c>
      <c r="I572" s="31">
        <v>0</v>
      </c>
      <c r="J572" s="31">
        <v>0</v>
      </c>
      <c r="K572" s="31">
        <v>0</v>
      </c>
      <c r="L572" s="31">
        <v>0</v>
      </c>
      <c r="M572" s="31">
        <v>0</v>
      </c>
      <c r="N572" s="31">
        <v>0</v>
      </c>
      <c r="O572" s="31">
        <v>0</v>
      </c>
      <c r="P572" s="31">
        <v>0</v>
      </c>
      <c r="Q572" s="31">
        <v>0</v>
      </c>
      <c r="R572" s="31">
        <v>0</v>
      </c>
      <c r="S572" s="31">
        <v>0</v>
      </c>
      <c r="T572" s="32">
        <v>0</v>
      </c>
      <c r="U572" s="31">
        <v>0</v>
      </c>
      <c r="V572" s="32">
        <v>0</v>
      </c>
      <c r="W572" s="31">
        <v>0</v>
      </c>
      <c r="X572" s="32">
        <v>0</v>
      </c>
      <c r="Y572" s="31">
        <v>0</v>
      </c>
      <c r="Z572" s="32">
        <v>0</v>
      </c>
      <c r="AA572" s="31">
        <v>0</v>
      </c>
      <c r="AB572" s="32">
        <v>0</v>
      </c>
      <c r="AC572" s="33" t="s">
        <v>34</v>
      </c>
    </row>
    <row r="573" spans="1:29" ht="31.5" x14ac:dyDescent="0.25">
      <c r="A573" s="34" t="s">
        <v>1041</v>
      </c>
      <c r="B573" s="34" t="s">
        <v>60</v>
      </c>
      <c r="C573" s="28" t="s">
        <v>33</v>
      </c>
      <c r="D573" s="28">
        <v>0</v>
      </c>
      <c r="E573" s="29" t="s">
        <v>34</v>
      </c>
      <c r="F573" s="30">
        <v>0</v>
      </c>
      <c r="G573" s="28">
        <v>0</v>
      </c>
      <c r="H573" s="31">
        <v>0</v>
      </c>
      <c r="I573" s="31">
        <v>0</v>
      </c>
      <c r="J573" s="31">
        <v>0</v>
      </c>
      <c r="K573" s="31">
        <v>0</v>
      </c>
      <c r="L573" s="31">
        <v>0</v>
      </c>
      <c r="M573" s="31">
        <v>0</v>
      </c>
      <c r="N573" s="31">
        <v>0</v>
      </c>
      <c r="O573" s="31">
        <v>0</v>
      </c>
      <c r="P573" s="31">
        <v>0</v>
      </c>
      <c r="Q573" s="31">
        <v>0</v>
      </c>
      <c r="R573" s="31">
        <v>0</v>
      </c>
      <c r="S573" s="31">
        <v>0</v>
      </c>
      <c r="T573" s="32">
        <v>0</v>
      </c>
      <c r="U573" s="31">
        <v>0</v>
      </c>
      <c r="V573" s="32">
        <v>0</v>
      </c>
      <c r="W573" s="31">
        <v>0</v>
      </c>
      <c r="X573" s="32">
        <v>0</v>
      </c>
      <c r="Y573" s="31">
        <v>0</v>
      </c>
      <c r="Z573" s="32">
        <v>0</v>
      </c>
      <c r="AA573" s="31">
        <v>0</v>
      </c>
      <c r="AB573" s="32">
        <v>0</v>
      </c>
      <c r="AC573" s="33" t="s">
        <v>34</v>
      </c>
    </row>
    <row r="574" spans="1:29" ht="47.25" x14ac:dyDescent="0.25">
      <c r="A574" s="26" t="s">
        <v>1042</v>
      </c>
      <c r="B574" s="34" t="s">
        <v>62</v>
      </c>
      <c r="C574" s="28" t="s">
        <v>33</v>
      </c>
      <c r="D574" s="66">
        <f>D575+D576</f>
        <v>0</v>
      </c>
      <c r="E574" s="29" t="s">
        <v>34</v>
      </c>
      <c r="F574" s="30">
        <f t="shared" ref="F574" si="464">F575+F576</f>
        <v>0</v>
      </c>
      <c r="G574" s="28">
        <f>G575+G576</f>
        <v>0</v>
      </c>
      <c r="H574" s="31">
        <f t="shared" ref="H574:AA574" si="465">H575+H576</f>
        <v>0</v>
      </c>
      <c r="I574" s="31">
        <f t="shared" si="465"/>
        <v>0</v>
      </c>
      <c r="J574" s="31">
        <f t="shared" si="465"/>
        <v>0</v>
      </c>
      <c r="K574" s="31">
        <f t="shared" si="465"/>
        <v>0</v>
      </c>
      <c r="L574" s="31">
        <f t="shared" si="465"/>
        <v>0</v>
      </c>
      <c r="M574" s="31">
        <f t="shared" si="465"/>
        <v>0</v>
      </c>
      <c r="N574" s="31">
        <f t="shared" si="465"/>
        <v>0</v>
      </c>
      <c r="O574" s="31">
        <f t="shared" si="465"/>
        <v>0</v>
      </c>
      <c r="P574" s="31">
        <f t="shared" si="465"/>
        <v>0</v>
      </c>
      <c r="Q574" s="31">
        <f t="shared" si="465"/>
        <v>0</v>
      </c>
      <c r="R574" s="31">
        <f t="shared" si="465"/>
        <v>0</v>
      </c>
      <c r="S574" s="31">
        <f t="shared" si="465"/>
        <v>0</v>
      </c>
      <c r="T574" s="32">
        <v>0</v>
      </c>
      <c r="U574" s="31">
        <f t="shared" si="465"/>
        <v>0</v>
      </c>
      <c r="V574" s="32">
        <v>0</v>
      </c>
      <c r="W574" s="31">
        <f t="shared" si="465"/>
        <v>0</v>
      </c>
      <c r="X574" s="32">
        <v>0</v>
      </c>
      <c r="Y574" s="31">
        <f t="shared" si="465"/>
        <v>0</v>
      </c>
      <c r="Z574" s="32">
        <v>0</v>
      </c>
      <c r="AA574" s="31">
        <f t="shared" si="465"/>
        <v>0</v>
      </c>
      <c r="AB574" s="32">
        <v>0</v>
      </c>
      <c r="AC574" s="33" t="s">
        <v>34</v>
      </c>
    </row>
    <row r="575" spans="1:29" ht="31.5" x14ac:dyDescent="0.25">
      <c r="A575" s="26" t="s">
        <v>1043</v>
      </c>
      <c r="B575" s="34" t="s">
        <v>948</v>
      </c>
      <c r="C575" s="28" t="s">
        <v>33</v>
      </c>
      <c r="D575" s="28">
        <v>0</v>
      </c>
      <c r="E575" s="29" t="s">
        <v>34</v>
      </c>
      <c r="F575" s="30">
        <v>0</v>
      </c>
      <c r="G575" s="28">
        <v>0</v>
      </c>
      <c r="H575" s="31">
        <v>0</v>
      </c>
      <c r="I575" s="31">
        <v>0</v>
      </c>
      <c r="J575" s="31">
        <v>0</v>
      </c>
      <c r="K575" s="31">
        <v>0</v>
      </c>
      <c r="L575" s="31">
        <v>0</v>
      </c>
      <c r="M575" s="31">
        <v>0</v>
      </c>
      <c r="N575" s="31">
        <v>0</v>
      </c>
      <c r="O575" s="31">
        <v>0</v>
      </c>
      <c r="P575" s="31">
        <v>0</v>
      </c>
      <c r="Q575" s="31">
        <v>0</v>
      </c>
      <c r="R575" s="31">
        <v>0</v>
      </c>
      <c r="S575" s="31">
        <v>0</v>
      </c>
      <c r="T575" s="32">
        <v>0</v>
      </c>
      <c r="U575" s="31">
        <v>0</v>
      </c>
      <c r="V575" s="32">
        <v>0</v>
      </c>
      <c r="W575" s="31">
        <v>0</v>
      </c>
      <c r="X575" s="32">
        <v>0</v>
      </c>
      <c r="Y575" s="31">
        <v>0</v>
      </c>
      <c r="Z575" s="32">
        <v>0</v>
      </c>
      <c r="AA575" s="31">
        <v>0</v>
      </c>
      <c r="AB575" s="32">
        <v>0</v>
      </c>
      <c r="AC575" s="33" t="s">
        <v>34</v>
      </c>
    </row>
    <row r="576" spans="1:29" ht="31.5" x14ac:dyDescent="0.25">
      <c r="A576" s="26" t="s">
        <v>1044</v>
      </c>
      <c r="B576" s="34" t="s">
        <v>60</v>
      </c>
      <c r="C576" s="28" t="s">
        <v>33</v>
      </c>
      <c r="D576" s="28">
        <v>0</v>
      </c>
      <c r="E576" s="29" t="s">
        <v>34</v>
      </c>
      <c r="F576" s="30">
        <v>0</v>
      </c>
      <c r="G576" s="28">
        <v>0</v>
      </c>
      <c r="H576" s="31">
        <v>0</v>
      </c>
      <c r="I576" s="31">
        <v>0</v>
      </c>
      <c r="J576" s="31">
        <v>0</v>
      </c>
      <c r="K576" s="31">
        <v>0</v>
      </c>
      <c r="L576" s="31">
        <v>0</v>
      </c>
      <c r="M576" s="31">
        <v>0</v>
      </c>
      <c r="N576" s="31">
        <v>0</v>
      </c>
      <c r="O576" s="31">
        <v>0</v>
      </c>
      <c r="P576" s="31">
        <v>0</v>
      </c>
      <c r="Q576" s="31">
        <v>0</v>
      </c>
      <c r="R576" s="31">
        <v>0</v>
      </c>
      <c r="S576" s="31">
        <v>0</v>
      </c>
      <c r="T576" s="32">
        <v>0</v>
      </c>
      <c r="U576" s="31">
        <v>0</v>
      </c>
      <c r="V576" s="32">
        <v>0</v>
      </c>
      <c r="W576" s="31">
        <v>0</v>
      </c>
      <c r="X576" s="32">
        <v>0</v>
      </c>
      <c r="Y576" s="31">
        <v>0</v>
      </c>
      <c r="Z576" s="32">
        <v>0</v>
      </c>
      <c r="AA576" s="31">
        <v>0</v>
      </c>
      <c r="AB576" s="32">
        <v>0</v>
      </c>
      <c r="AC576" s="33" t="s">
        <v>34</v>
      </c>
    </row>
    <row r="577" spans="1:29" ht="47.25" x14ac:dyDescent="0.25">
      <c r="A577" s="26" t="s">
        <v>1045</v>
      </c>
      <c r="B577" s="34" t="s">
        <v>66</v>
      </c>
      <c r="C577" s="28" t="s">
        <v>33</v>
      </c>
      <c r="D577" s="28">
        <f>SUM(D578,D579,D580,D581,D582)</f>
        <v>383.18020207102234</v>
      </c>
      <c r="E577" s="29" t="s">
        <v>34</v>
      </c>
      <c r="F577" s="30">
        <f t="shared" ref="F577" si="466">F578+F579+F580+F581+F582</f>
        <v>65.247554550000004</v>
      </c>
      <c r="G577" s="28">
        <f>G578+G579+G580+G581+G582</f>
        <v>317.93264752102232</v>
      </c>
      <c r="H577" s="31">
        <f t="shared" ref="H577:AA577" si="467">H578+H579+H580+H581+H582</f>
        <v>17.29805962</v>
      </c>
      <c r="I577" s="31">
        <f t="shared" si="467"/>
        <v>0</v>
      </c>
      <c r="J577" s="31">
        <f t="shared" si="467"/>
        <v>0</v>
      </c>
      <c r="K577" s="31">
        <f t="shared" si="467"/>
        <v>0</v>
      </c>
      <c r="L577" s="31">
        <f t="shared" si="467"/>
        <v>17.29805962</v>
      </c>
      <c r="M577" s="31">
        <f t="shared" si="467"/>
        <v>11.127111059999999</v>
      </c>
      <c r="N577" s="31">
        <f t="shared" si="467"/>
        <v>0</v>
      </c>
      <c r="O577" s="31">
        <f t="shared" si="467"/>
        <v>0</v>
      </c>
      <c r="P577" s="31">
        <f t="shared" si="467"/>
        <v>0</v>
      </c>
      <c r="Q577" s="31">
        <f t="shared" si="467"/>
        <v>11.127111059999999</v>
      </c>
      <c r="R577" s="31">
        <f t="shared" si="467"/>
        <v>306.80553646102231</v>
      </c>
      <c r="S577" s="31">
        <f t="shared" si="467"/>
        <v>-6.1709485600000011</v>
      </c>
      <c r="T577" s="32">
        <f t="shared" si="448"/>
        <v>-0.35674224135897625</v>
      </c>
      <c r="U577" s="31">
        <f t="shared" si="467"/>
        <v>0</v>
      </c>
      <c r="V577" s="32">
        <v>0</v>
      </c>
      <c r="W577" s="31">
        <f t="shared" si="467"/>
        <v>0</v>
      </c>
      <c r="X577" s="32">
        <v>0</v>
      </c>
      <c r="Y577" s="31">
        <f t="shared" si="467"/>
        <v>0</v>
      </c>
      <c r="Z577" s="32">
        <v>0</v>
      </c>
      <c r="AA577" s="31">
        <f t="shared" si="467"/>
        <v>-6.1709485600000011</v>
      </c>
      <c r="AB577" s="32">
        <f t="shared" si="450"/>
        <v>-0.35674224135897625</v>
      </c>
      <c r="AC577" s="33" t="s">
        <v>34</v>
      </c>
    </row>
    <row r="578" spans="1:29" ht="78.75" x14ac:dyDescent="0.25">
      <c r="A578" s="26" t="s">
        <v>1046</v>
      </c>
      <c r="B578" s="34" t="s">
        <v>68</v>
      </c>
      <c r="C578" s="28" t="s">
        <v>33</v>
      </c>
      <c r="D578" s="28">
        <v>0</v>
      </c>
      <c r="E578" s="29" t="s">
        <v>34</v>
      </c>
      <c r="F578" s="30">
        <v>0</v>
      </c>
      <c r="G578" s="28">
        <v>0</v>
      </c>
      <c r="H578" s="31">
        <v>0</v>
      </c>
      <c r="I578" s="31">
        <v>0</v>
      </c>
      <c r="J578" s="31">
        <v>0</v>
      </c>
      <c r="K578" s="31">
        <v>0</v>
      </c>
      <c r="L578" s="31">
        <v>0</v>
      </c>
      <c r="M578" s="31">
        <v>0</v>
      </c>
      <c r="N578" s="31">
        <v>0</v>
      </c>
      <c r="O578" s="31">
        <v>0</v>
      </c>
      <c r="P578" s="31">
        <v>0</v>
      </c>
      <c r="Q578" s="31">
        <v>0</v>
      </c>
      <c r="R578" s="31">
        <v>0</v>
      </c>
      <c r="S578" s="31">
        <v>0</v>
      </c>
      <c r="T578" s="32">
        <v>0</v>
      </c>
      <c r="U578" s="31">
        <v>0</v>
      </c>
      <c r="V578" s="32">
        <v>0</v>
      </c>
      <c r="W578" s="31">
        <v>0</v>
      </c>
      <c r="X578" s="32">
        <v>0</v>
      </c>
      <c r="Y578" s="31">
        <v>0</v>
      </c>
      <c r="Z578" s="32">
        <v>0</v>
      </c>
      <c r="AA578" s="31">
        <v>0</v>
      </c>
      <c r="AB578" s="32">
        <v>0</v>
      </c>
      <c r="AC578" s="33" t="s">
        <v>34</v>
      </c>
    </row>
    <row r="579" spans="1:29" ht="78.75" x14ac:dyDescent="0.25">
      <c r="A579" s="26" t="s">
        <v>1047</v>
      </c>
      <c r="B579" s="29" t="s">
        <v>70</v>
      </c>
      <c r="C579" s="29" t="s">
        <v>33</v>
      </c>
      <c r="D579" s="28">
        <v>0</v>
      </c>
      <c r="E579" s="29" t="s">
        <v>34</v>
      </c>
      <c r="F579" s="30">
        <v>0</v>
      </c>
      <c r="G579" s="28">
        <v>0</v>
      </c>
      <c r="H579" s="31">
        <v>0</v>
      </c>
      <c r="I579" s="31">
        <v>0</v>
      </c>
      <c r="J579" s="31">
        <v>0</v>
      </c>
      <c r="K579" s="31">
        <v>0</v>
      </c>
      <c r="L579" s="31">
        <v>0</v>
      </c>
      <c r="M579" s="31">
        <v>0</v>
      </c>
      <c r="N579" s="31">
        <v>0</v>
      </c>
      <c r="O579" s="31">
        <v>0</v>
      </c>
      <c r="P579" s="31">
        <v>0</v>
      </c>
      <c r="Q579" s="31">
        <v>0</v>
      </c>
      <c r="R579" s="31">
        <v>0</v>
      </c>
      <c r="S579" s="31">
        <v>0</v>
      </c>
      <c r="T579" s="32">
        <v>0</v>
      </c>
      <c r="U579" s="31">
        <v>0</v>
      </c>
      <c r="V579" s="32">
        <v>0</v>
      </c>
      <c r="W579" s="31">
        <v>0</v>
      </c>
      <c r="X579" s="32">
        <v>0</v>
      </c>
      <c r="Y579" s="31">
        <v>0</v>
      </c>
      <c r="Z579" s="32">
        <v>0</v>
      </c>
      <c r="AA579" s="31">
        <v>0</v>
      </c>
      <c r="AB579" s="32">
        <v>0</v>
      </c>
      <c r="AC579" s="69" t="s">
        <v>34</v>
      </c>
    </row>
    <row r="580" spans="1:29" ht="63" x14ac:dyDescent="0.25">
      <c r="A580" s="26" t="s">
        <v>1048</v>
      </c>
      <c r="B580" s="27" t="s">
        <v>72</v>
      </c>
      <c r="C580" s="28" t="s">
        <v>33</v>
      </c>
      <c r="D580" s="28">
        <v>0</v>
      </c>
      <c r="E580" s="29" t="s">
        <v>34</v>
      </c>
      <c r="F580" s="30">
        <v>0</v>
      </c>
      <c r="G580" s="28">
        <v>0</v>
      </c>
      <c r="H580" s="31">
        <v>0</v>
      </c>
      <c r="I580" s="31">
        <v>0</v>
      </c>
      <c r="J580" s="31">
        <v>0</v>
      </c>
      <c r="K580" s="31">
        <v>0</v>
      </c>
      <c r="L580" s="31">
        <v>0</v>
      </c>
      <c r="M580" s="31">
        <v>0</v>
      </c>
      <c r="N580" s="31">
        <v>0</v>
      </c>
      <c r="O580" s="31">
        <v>0</v>
      </c>
      <c r="P580" s="31">
        <v>0</v>
      </c>
      <c r="Q580" s="31">
        <v>0</v>
      </c>
      <c r="R580" s="31">
        <v>0</v>
      </c>
      <c r="S580" s="31">
        <v>0</v>
      </c>
      <c r="T580" s="32">
        <v>0</v>
      </c>
      <c r="U580" s="31">
        <v>0</v>
      </c>
      <c r="V580" s="32">
        <v>0</v>
      </c>
      <c r="W580" s="31">
        <v>0</v>
      </c>
      <c r="X580" s="32">
        <v>0</v>
      </c>
      <c r="Y580" s="31">
        <v>0</v>
      </c>
      <c r="Z580" s="32">
        <v>0</v>
      </c>
      <c r="AA580" s="31">
        <v>0</v>
      </c>
      <c r="AB580" s="32">
        <v>0</v>
      </c>
      <c r="AC580" s="33" t="s">
        <v>34</v>
      </c>
    </row>
    <row r="581" spans="1:29" ht="94.5" x14ac:dyDescent="0.25">
      <c r="A581" s="26" t="s">
        <v>1049</v>
      </c>
      <c r="B581" s="27" t="s">
        <v>78</v>
      </c>
      <c r="C581" s="28" t="s">
        <v>33</v>
      </c>
      <c r="D581" s="28">
        <v>0</v>
      </c>
      <c r="E581" s="29" t="s">
        <v>34</v>
      </c>
      <c r="F581" s="30">
        <v>0</v>
      </c>
      <c r="G581" s="28">
        <v>0</v>
      </c>
      <c r="H581" s="31">
        <v>0</v>
      </c>
      <c r="I581" s="31">
        <v>0</v>
      </c>
      <c r="J581" s="31">
        <v>0</v>
      </c>
      <c r="K581" s="31">
        <v>0</v>
      </c>
      <c r="L581" s="31">
        <v>0</v>
      </c>
      <c r="M581" s="31">
        <v>0</v>
      </c>
      <c r="N581" s="31">
        <v>0</v>
      </c>
      <c r="O581" s="31">
        <v>0</v>
      </c>
      <c r="P581" s="31">
        <v>0</v>
      </c>
      <c r="Q581" s="31">
        <v>0</v>
      </c>
      <c r="R581" s="31">
        <v>0</v>
      </c>
      <c r="S581" s="31">
        <v>0</v>
      </c>
      <c r="T581" s="32">
        <v>0</v>
      </c>
      <c r="U581" s="31">
        <v>0</v>
      </c>
      <c r="V581" s="32">
        <v>0</v>
      </c>
      <c r="W581" s="31">
        <v>0</v>
      </c>
      <c r="X581" s="32">
        <v>0</v>
      </c>
      <c r="Y581" s="31">
        <v>0</v>
      </c>
      <c r="Z581" s="32">
        <v>0</v>
      </c>
      <c r="AA581" s="31">
        <v>0</v>
      </c>
      <c r="AB581" s="32">
        <v>0</v>
      </c>
      <c r="AC581" s="33" t="s">
        <v>34</v>
      </c>
    </row>
    <row r="582" spans="1:29" ht="78.75" x14ac:dyDescent="0.25">
      <c r="A582" s="29" t="s">
        <v>1050</v>
      </c>
      <c r="B582" s="29" t="s">
        <v>83</v>
      </c>
      <c r="C582" s="29" t="s">
        <v>33</v>
      </c>
      <c r="D582" s="28">
        <f>SUM(D583)</f>
        <v>383.18020207102234</v>
      </c>
      <c r="E582" s="29" t="s">
        <v>34</v>
      </c>
      <c r="F582" s="30">
        <f t="shared" ref="F582" si="468">SUM(F583)</f>
        <v>65.247554550000004</v>
      </c>
      <c r="G582" s="28">
        <f>SUM(G583)</f>
        <v>317.93264752102232</v>
      </c>
      <c r="H582" s="31">
        <f t="shared" ref="H582:AA582" si="469">SUM(H583)</f>
        <v>17.29805962</v>
      </c>
      <c r="I582" s="31">
        <f t="shared" si="469"/>
        <v>0</v>
      </c>
      <c r="J582" s="31">
        <f t="shared" si="469"/>
        <v>0</v>
      </c>
      <c r="K582" s="31">
        <f t="shared" si="469"/>
        <v>0</v>
      </c>
      <c r="L582" s="31">
        <f t="shared" si="469"/>
        <v>17.29805962</v>
      </c>
      <c r="M582" s="31">
        <f t="shared" si="469"/>
        <v>11.127111059999999</v>
      </c>
      <c r="N582" s="31">
        <f t="shared" si="469"/>
        <v>0</v>
      </c>
      <c r="O582" s="31">
        <f t="shared" si="469"/>
        <v>0</v>
      </c>
      <c r="P582" s="31">
        <f t="shared" si="469"/>
        <v>0</v>
      </c>
      <c r="Q582" s="31">
        <f t="shared" si="469"/>
        <v>11.127111059999999</v>
      </c>
      <c r="R582" s="31">
        <f t="shared" si="469"/>
        <v>306.80553646102231</v>
      </c>
      <c r="S582" s="31">
        <f t="shared" si="469"/>
        <v>-6.1709485600000011</v>
      </c>
      <c r="T582" s="32">
        <f t="shared" si="448"/>
        <v>-0.35674224135897625</v>
      </c>
      <c r="U582" s="31">
        <f t="shared" si="469"/>
        <v>0</v>
      </c>
      <c r="V582" s="32">
        <v>0</v>
      </c>
      <c r="W582" s="31">
        <f t="shared" si="469"/>
        <v>0</v>
      </c>
      <c r="X582" s="32">
        <v>0</v>
      </c>
      <c r="Y582" s="31">
        <f t="shared" si="469"/>
        <v>0</v>
      </c>
      <c r="Z582" s="32">
        <v>0</v>
      </c>
      <c r="AA582" s="31">
        <f t="shared" si="469"/>
        <v>-6.1709485600000011</v>
      </c>
      <c r="AB582" s="32">
        <f t="shared" si="450"/>
        <v>-0.35674224135897625</v>
      </c>
      <c r="AC582" s="33" t="s">
        <v>34</v>
      </c>
    </row>
    <row r="583" spans="1:29" ht="63" x14ac:dyDescent="0.25">
      <c r="A583" s="37" t="s">
        <v>1050</v>
      </c>
      <c r="B583" s="49" t="s">
        <v>1051</v>
      </c>
      <c r="C583" s="37" t="s">
        <v>1052</v>
      </c>
      <c r="D583" s="38">
        <v>383.18020207102234</v>
      </c>
      <c r="E583" s="37" t="s">
        <v>34</v>
      </c>
      <c r="F583" s="39">
        <v>65.247554550000004</v>
      </c>
      <c r="G583" s="40">
        <f>D583-F583</f>
        <v>317.93264752102232</v>
      </c>
      <c r="H583" s="41">
        <v>17.29805962</v>
      </c>
      <c r="I583" s="41">
        <v>0</v>
      </c>
      <c r="J583" s="41">
        <v>0</v>
      </c>
      <c r="K583" s="41">
        <v>0</v>
      </c>
      <c r="L583" s="41">
        <v>17.29805962</v>
      </c>
      <c r="M583" s="41">
        <f>SUM(N583:Q583)</f>
        <v>11.127111059999999</v>
      </c>
      <c r="N583" s="41">
        <v>0</v>
      </c>
      <c r="O583" s="41">
        <v>0</v>
      </c>
      <c r="P583" s="47">
        <v>0</v>
      </c>
      <c r="Q583" s="47">
        <v>11.127111059999999</v>
      </c>
      <c r="R583" s="42">
        <f>G583-M583</f>
        <v>306.80553646102231</v>
      </c>
      <c r="S583" s="40">
        <f>M583-H583</f>
        <v>-6.1709485600000011</v>
      </c>
      <c r="T583" s="43">
        <f>S583/H583</f>
        <v>-0.35674224135897625</v>
      </c>
      <c r="U583" s="40">
        <f>N583-I583</f>
        <v>0</v>
      </c>
      <c r="V583" s="43">
        <v>0</v>
      </c>
      <c r="W583" s="40">
        <f>O583-J583</f>
        <v>0</v>
      </c>
      <c r="X583" s="43">
        <v>0</v>
      </c>
      <c r="Y583" s="40">
        <f>P583-K583</f>
        <v>0</v>
      </c>
      <c r="Z583" s="43">
        <v>0</v>
      </c>
      <c r="AA583" s="40">
        <f>Q583-L583</f>
        <v>-6.1709485600000011</v>
      </c>
      <c r="AB583" s="43">
        <f>AA583/L583</f>
        <v>-0.35674224135897625</v>
      </c>
      <c r="AC583" s="33" t="s">
        <v>34</v>
      </c>
    </row>
    <row r="584" spans="1:29" ht="31.5" x14ac:dyDescent="0.25">
      <c r="A584" s="29" t="s">
        <v>1053</v>
      </c>
      <c r="B584" s="29" t="s">
        <v>100</v>
      </c>
      <c r="C584" s="29" t="s">
        <v>33</v>
      </c>
      <c r="D584" s="28">
        <v>0</v>
      </c>
      <c r="E584" s="29" t="s">
        <v>34</v>
      </c>
      <c r="F584" s="30">
        <v>0</v>
      </c>
      <c r="G584" s="28">
        <v>0</v>
      </c>
      <c r="H584" s="31">
        <v>0</v>
      </c>
      <c r="I584" s="31">
        <v>0</v>
      </c>
      <c r="J584" s="31">
        <v>0</v>
      </c>
      <c r="K584" s="31">
        <v>0</v>
      </c>
      <c r="L584" s="31">
        <v>0</v>
      </c>
      <c r="M584" s="31">
        <v>0</v>
      </c>
      <c r="N584" s="31">
        <v>0</v>
      </c>
      <c r="O584" s="31">
        <v>0</v>
      </c>
      <c r="P584" s="31">
        <v>0</v>
      </c>
      <c r="Q584" s="31">
        <v>0</v>
      </c>
      <c r="R584" s="31">
        <v>0</v>
      </c>
      <c r="S584" s="31">
        <v>0</v>
      </c>
      <c r="T584" s="32">
        <v>0</v>
      </c>
      <c r="U584" s="31">
        <v>0</v>
      </c>
      <c r="V584" s="32">
        <v>0</v>
      </c>
      <c r="W584" s="31">
        <v>0</v>
      </c>
      <c r="X584" s="32">
        <v>0</v>
      </c>
      <c r="Y584" s="31">
        <v>0</v>
      </c>
      <c r="Z584" s="32">
        <v>0</v>
      </c>
      <c r="AA584" s="31">
        <v>0</v>
      </c>
      <c r="AB584" s="32">
        <v>0</v>
      </c>
      <c r="AC584" s="33" t="s">
        <v>34</v>
      </c>
    </row>
    <row r="585" spans="1:29" ht="63" x14ac:dyDescent="0.25">
      <c r="A585" s="29" t="s">
        <v>1054</v>
      </c>
      <c r="B585" s="29" t="s">
        <v>102</v>
      </c>
      <c r="C585" s="29" t="s">
        <v>33</v>
      </c>
      <c r="D585" s="28">
        <f>D586+D587+D589+D590</f>
        <v>155.162202288</v>
      </c>
      <c r="E585" s="29" t="s">
        <v>34</v>
      </c>
      <c r="F585" s="30">
        <f t="shared" ref="F585" si="470">F586+F587+F589+F590</f>
        <v>42.585548760000002</v>
      </c>
      <c r="G585" s="28">
        <f>G586+G587+G589+G590</f>
        <v>112.57665352800001</v>
      </c>
      <c r="H585" s="31">
        <f t="shared" ref="H585:AA585" si="471">H586+H587+H589+H590</f>
        <v>30.202959226000001</v>
      </c>
      <c r="I585" s="31">
        <f t="shared" si="471"/>
        <v>0</v>
      </c>
      <c r="J585" s="31">
        <f t="shared" si="471"/>
        <v>0</v>
      </c>
      <c r="K585" s="31">
        <f t="shared" si="471"/>
        <v>25.434242588192095</v>
      </c>
      <c r="L585" s="31">
        <f t="shared" si="471"/>
        <v>4.7687166378079064</v>
      </c>
      <c r="M585" s="31">
        <f t="shared" si="471"/>
        <v>25.481064250000003</v>
      </c>
      <c r="N585" s="31">
        <f t="shared" si="471"/>
        <v>0</v>
      </c>
      <c r="O585" s="31">
        <f t="shared" si="471"/>
        <v>0</v>
      </c>
      <c r="P585" s="31">
        <f t="shared" si="471"/>
        <v>21.330040190000002</v>
      </c>
      <c r="Q585" s="31">
        <f t="shared" si="471"/>
        <v>4.1510240600000001</v>
      </c>
      <c r="R585" s="31">
        <f t="shared" si="471"/>
        <v>87.095589278000006</v>
      </c>
      <c r="S585" s="31">
        <f t="shared" si="471"/>
        <v>-4.7218949759999997</v>
      </c>
      <c r="T585" s="32">
        <f t="shared" ref="T585:T587" si="472">S585/H585</f>
        <v>-0.15633881900999921</v>
      </c>
      <c r="U585" s="31">
        <f t="shared" si="471"/>
        <v>0</v>
      </c>
      <c r="V585" s="32">
        <v>0</v>
      </c>
      <c r="W585" s="31">
        <f t="shared" si="471"/>
        <v>0</v>
      </c>
      <c r="X585" s="32">
        <v>0</v>
      </c>
      <c r="Y585" s="31">
        <f t="shared" si="471"/>
        <v>-4.1042023981920934</v>
      </c>
      <c r="Z585" s="32">
        <f t="shared" ref="Z585:Z587" si="473">Y585/K585</f>
        <v>-0.16136522972763806</v>
      </c>
      <c r="AA585" s="31">
        <f t="shared" si="471"/>
        <v>-0.61769257780790676</v>
      </c>
      <c r="AB585" s="32">
        <f t="shared" ref="AB585:AB587" si="474">AA585/L585</f>
        <v>-0.12953014924616049</v>
      </c>
      <c r="AC585" s="33" t="s">
        <v>34</v>
      </c>
    </row>
    <row r="586" spans="1:29" ht="31.5" x14ac:dyDescent="0.25">
      <c r="A586" s="29" t="s">
        <v>1055</v>
      </c>
      <c r="B586" s="29" t="s">
        <v>104</v>
      </c>
      <c r="C586" s="29" t="s">
        <v>33</v>
      </c>
      <c r="D586" s="28">
        <v>0</v>
      </c>
      <c r="E586" s="29" t="s">
        <v>34</v>
      </c>
      <c r="F586" s="30">
        <v>0</v>
      </c>
      <c r="G586" s="28">
        <v>0</v>
      </c>
      <c r="H586" s="31">
        <v>0</v>
      </c>
      <c r="I586" s="31">
        <v>0</v>
      </c>
      <c r="J586" s="31">
        <v>0</v>
      </c>
      <c r="K586" s="31">
        <v>0</v>
      </c>
      <c r="L586" s="31">
        <v>0</v>
      </c>
      <c r="M586" s="31">
        <v>0</v>
      </c>
      <c r="N586" s="31">
        <v>0</v>
      </c>
      <c r="O586" s="31">
        <v>0</v>
      </c>
      <c r="P586" s="31">
        <v>0</v>
      </c>
      <c r="Q586" s="31">
        <v>0</v>
      </c>
      <c r="R586" s="31">
        <v>0</v>
      </c>
      <c r="S586" s="31">
        <v>0</v>
      </c>
      <c r="T586" s="32">
        <v>0</v>
      </c>
      <c r="U586" s="31">
        <v>0</v>
      </c>
      <c r="V586" s="32">
        <v>0</v>
      </c>
      <c r="W586" s="31">
        <v>0</v>
      </c>
      <c r="X586" s="32">
        <v>0</v>
      </c>
      <c r="Y586" s="31">
        <v>0</v>
      </c>
      <c r="Z586" s="32">
        <v>0</v>
      </c>
      <c r="AA586" s="31">
        <v>0</v>
      </c>
      <c r="AB586" s="32">
        <v>0</v>
      </c>
      <c r="AC586" s="33" t="s">
        <v>34</v>
      </c>
    </row>
    <row r="587" spans="1:29" x14ac:dyDescent="0.25">
      <c r="A587" s="29" t="s">
        <v>1056</v>
      </c>
      <c r="B587" s="29" t="s">
        <v>118</v>
      </c>
      <c r="C587" s="29" t="s">
        <v>33</v>
      </c>
      <c r="D587" s="28">
        <f>SUM(D588:D588)</f>
        <v>41.875280000000004</v>
      </c>
      <c r="E587" s="29" t="s">
        <v>34</v>
      </c>
      <c r="F587" s="30">
        <f t="shared" ref="F587" si="475">SUM(F588:F588)</f>
        <v>0.27722000000000002</v>
      </c>
      <c r="G587" s="28">
        <f>SUM(G588:G588)</f>
        <v>41.598060000000004</v>
      </c>
      <c r="H587" s="31">
        <f t="shared" ref="H587:AA587" si="476">SUM(H588:H588)</f>
        <v>2.1812</v>
      </c>
      <c r="I587" s="31">
        <f t="shared" si="476"/>
        <v>0</v>
      </c>
      <c r="J587" s="31">
        <f t="shared" si="476"/>
        <v>0</v>
      </c>
      <c r="K587" s="31">
        <f t="shared" si="476"/>
        <v>1.8240000000000001</v>
      </c>
      <c r="L587" s="31">
        <f t="shared" si="476"/>
        <v>0.35719999999999996</v>
      </c>
      <c r="M587" s="31">
        <f t="shared" si="476"/>
        <v>1.6657262800000001</v>
      </c>
      <c r="N587" s="31">
        <f t="shared" si="476"/>
        <v>0</v>
      </c>
      <c r="O587" s="31">
        <f t="shared" si="476"/>
        <v>0</v>
      </c>
      <c r="P587" s="31">
        <f t="shared" si="476"/>
        <v>1.3930490400000002</v>
      </c>
      <c r="Q587" s="31">
        <f t="shared" si="476"/>
        <v>0.27267723999999999</v>
      </c>
      <c r="R587" s="31">
        <f t="shared" si="476"/>
        <v>39.932333720000003</v>
      </c>
      <c r="S587" s="31">
        <f t="shared" si="476"/>
        <v>-0.51547371999999991</v>
      </c>
      <c r="T587" s="32">
        <f t="shared" si="472"/>
        <v>-0.23632574729506689</v>
      </c>
      <c r="U587" s="31">
        <f t="shared" si="476"/>
        <v>0</v>
      </c>
      <c r="V587" s="32">
        <v>0</v>
      </c>
      <c r="W587" s="31">
        <f t="shared" si="476"/>
        <v>0</v>
      </c>
      <c r="X587" s="32">
        <v>0</v>
      </c>
      <c r="Y587" s="31">
        <f t="shared" si="476"/>
        <v>-0.43095095999999988</v>
      </c>
      <c r="Z587" s="32">
        <f t="shared" si="473"/>
        <v>-0.23626697368421046</v>
      </c>
      <c r="AA587" s="31">
        <f t="shared" si="476"/>
        <v>-8.4522759999999975E-2</v>
      </c>
      <c r="AB587" s="32">
        <f t="shared" si="474"/>
        <v>-0.23662586786114218</v>
      </c>
      <c r="AC587" s="33" t="s">
        <v>34</v>
      </c>
    </row>
    <row r="588" spans="1:29" ht="31.5" x14ac:dyDescent="0.25">
      <c r="A588" s="37" t="s">
        <v>1056</v>
      </c>
      <c r="B588" s="49" t="s">
        <v>1057</v>
      </c>
      <c r="C588" s="37" t="s">
        <v>1058</v>
      </c>
      <c r="D588" s="38">
        <v>41.875280000000004</v>
      </c>
      <c r="E588" s="37" t="s">
        <v>34</v>
      </c>
      <c r="F588" s="39">
        <v>0.27722000000000002</v>
      </c>
      <c r="G588" s="40">
        <f>D588-F588</f>
        <v>41.598060000000004</v>
      </c>
      <c r="H588" s="41">
        <v>2.1812</v>
      </c>
      <c r="I588" s="41">
        <v>0</v>
      </c>
      <c r="J588" s="41">
        <v>0</v>
      </c>
      <c r="K588" s="41">
        <v>1.8240000000000001</v>
      </c>
      <c r="L588" s="41">
        <v>0.35719999999999996</v>
      </c>
      <c r="M588" s="41">
        <f>SUM(N588:Q588)</f>
        <v>1.6657262800000001</v>
      </c>
      <c r="N588" s="41">
        <v>0</v>
      </c>
      <c r="O588" s="41">
        <v>0</v>
      </c>
      <c r="P588" s="47">
        <v>1.3930490400000002</v>
      </c>
      <c r="Q588" s="47">
        <v>0.27267723999999999</v>
      </c>
      <c r="R588" s="42">
        <f>G588-M588</f>
        <v>39.932333720000003</v>
      </c>
      <c r="S588" s="40">
        <f>M588-H588</f>
        <v>-0.51547371999999991</v>
      </c>
      <c r="T588" s="43">
        <f>S588/H588</f>
        <v>-0.23632574729506689</v>
      </c>
      <c r="U588" s="40">
        <f>N588-I588</f>
        <v>0</v>
      </c>
      <c r="V588" s="43">
        <v>0</v>
      </c>
      <c r="W588" s="40">
        <f>O588-J588</f>
        <v>0</v>
      </c>
      <c r="X588" s="43">
        <v>0</v>
      </c>
      <c r="Y588" s="40">
        <f>P588-K588</f>
        <v>-0.43095095999999988</v>
      </c>
      <c r="Z588" s="43">
        <f>Y588/K588</f>
        <v>-0.23626697368421046</v>
      </c>
      <c r="AA588" s="40">
        <f>Q588-L588</f>
        <v>-8.4522759999999975E-2</v>
      </c>
      <c r="AB588" s="43">
        <f>AA588/L588</f>
        <v>-0.23662586786114218</v>
      </c>
      <c r="AC588" s="33" t="s">
        <v>34</v>
      </c>
    </row>
    <row r="589" spans="1:29" ht="31.5" x14ac:dyDescent="0.25">
      <c r="A589" s="29" t="s">
        <v>1059</v>
      </c>
      <c r="B589" s="29" t="s">
        <v>124</v>
      </c>
      <c r="C589" s="29" t="s">
        <v>33</v>
      </c>
      <c r="D589" s="28">
        <v>0</v>
      </c>
      <c r="E589" s="29" t="s">
        <v>34</v>
      </c>
      <c r="F589" s="30">
        <v>0</v>
      </c>
      <c r="G589" s="28">
        <v>0</v>
      </c>
      <c r="H589" s="31">
        <v>0</v>
      </c>
      <c r="I589" s="31">
        <v>0</v>
      </c>
      <c r="J589" s="31">
        <v>0</v>
      </c>
      <c r="K589" s="31">
        <v>0</v>
      </c>
      <c r="L589" s="31">
        <v>0</v>
      </c>
      <c r="M589" s="31">
        <v>0</v>
      </c>
      <c r="N589" s="31">
        <v>0</v>
      </c>
      <c r="O589" s="31">
        <v>0</v>
      </c>
      <c r="P589" s="31">
        <v>0</v>
      </c>
      <c r="Q589" s="31">
        <v>0</v>
      </c>
      <c r="R589" s="31">
        <v>0</v>
      </c>
      <c r="S589" s="31">
        <v>0</v>
      </c>
      <c r="T589" s="32">
        <v>0</v>
      </c>
      <c r="U589" s="31">
        <v>0</v>
      </c>
      <c r="V589" s="32">
        <v>0</v>
      </c>
      <c r="W589" s="31">
        <v>0</v>
      </c>
      <c r="X589" s="32">
        <v>0</v>
      </c>
      <c r="Y589" s="31">
        <v>0</v>
      </c>
      <c r="Z589" s="32">
        <v>0</v>
      </c>
      <c r="AA589" s="31">
        <v>0</v>
      </c>
      <c r="AB589" s="32">
        <v>0</v>
      </c>
      <c r="AC589" s="33" t="s">
        <v>34</v>
      </c>
    </row>
    <row r="590" spans="1:29" ht="31.5" x14ac:dyDescent="0.25">
      <c r="A590" s="29" t="s">
        <v>1060</v>
      </c>
      <c r="B590" s="29" t="s">
        <v>132</v>
      </c>
      <c r="C590" s="29" t="s">
        <v>33</v>
      </c>
      <c r="D590" s="28">
        <f>SUM(D591:D592)</f>
        <v>113.286922288</v>
      </c>
      <c r="E590" s="29" t="s">
        <v>34</v>
      </c>
      <c r="F590" s="30">
        <f t="shared" ref="F590" si="477">SUM(F591:F592)</f>
        <v>42.308328760000002</v>
      </c>
      <c r="G590" s="28">
        <f>SUM(G591:G592)</f>
        <v>70.978593528000005</v>
      </c>
      <c r="H590" s="31">
        <f t="shared" ref="H590:AA590" si="478">SUM(H591:H592)</f>
        <v>28.021759226</v>
      </c>
      <c r="I590" s="31">
        <f t="shared" si="478"/>
        <v>0</v>
      </c>
      <c r="J590" s="31">
        <f t="shared" si="478"/>
        <v>0</v>
      </c>
      <c r="K590" s="31">
        <f t="shared" si="478"/>
        <v>23.610242588192094</v>
      </c>
      <c r="L590" s="31">
        <f t="shared" si="478"/>
        <v>4.4115166378079067</v>
      </c>
      <c r="M590" s="31">
        <f t="shared" si="478"/>
        <v>23.815337970000002</v>
      </c>
      <c r="N590" s="31">
        <f t="shared" si="478"/>
        <v>0</v>
      </c>
      <c r="O590" s="31">
        <f t="shared" si="478"/>
        <v>0</v>
      </c>
      <c r="P590" s="31">
        <f t="shared" si="478"/>
        <v>19.936991150000001</v>
      </c>
      <c r="Q590" s="31">
        <f t="shared" si="478"/>
        <v>3.8783468200000004</v>
      </c>
      <c r="R590" s="31">
        <f t="shared" si="478"/>
        <v>47.163255557999996</v>
      </c>
      <c r="S590" s="31">
        <f t="shared" si="478"/>
        <v>-4.2064212559999996</v>
      </c>
      <c r="T590" s="32">
        <f t="shared" ref="T590:T619" si="479">S590/H590</f>
        <v>-0.15011267572726375</v>
      </c>
      <c r="U590" s="31">
        <f t="shared" si="478"/>
        <v>0</v>
      </c>
      <c r="V590" s="32">
        <v>0</v>
      </c>
      <c r="W590" s="31">
        <f t="shared" si="478"/>
        <v>0</v>
      </c>
      <c r="X590" s="32">
        <v>0</v>
      </c>
      <c r="Y590" s="31">
        <f t="shared" si="478"/>
        <v>-3.6732514381920933</v>
      </c>
      <c r="Z590" s="32">
        <f t="shared" ref="Z590:Z615" si="480">Y590/K590</f>
        <v>-0.15557872497375999</v>
      </c>
      <c r="AA590" s="31">
        <f t="shared" si="478"/>
        <v>-0.53316981780790673</v>
      </c>
      <c r="AB590" s="32">
        <f t="shared" ref="AB590:AB619" si="481">AA590/L590</f>
        <v>-0.12085862110061997</v>
      </c>
      <c r="AC590" s="33" t="s">
        <v>34</v>
      </c>
    </row>
    <row r="591" spans="1:29" ht="47.25" x14ac:dyDescent="0.25">
      <c r="A591" s="37" t="s">
        <v>1060</v>
      </c>
      <c r="B591" s="49" t="s">
        <v>1061</v>
      </c>
      <c r="C591" s="37" t="s">
        <v>1062</v>
      </c>
      <c r="D591" s="40">
        <v>73.908922689999997</v>
      </c>
      <c r="E591" s="37" t="s">
        <v>34</v>
      </c>
      <c r="F591" s="39">
        <v>42.308328760000002</v>
      </c>
      <c r="G591" s="40">
        <f>D591-F591</f>
        <v>31.600593929999995</v>
      </c>
      <c r="H591" s="41">
        <v>23.867359226000001</v>
      </c>
      <c r="I591" s="41">
        <v>0</v>
      </c>
      <c r="J591" s="41">
        <v>0</v>
      </c>
      <c r="K591" s="41">
        <v>20.148242588192094</v>
      </c>
      <c r="L591" s="41">
        <v>3.7191166378079075</v>
      </c>
      <c r="M591" s="41">
        <f>SUM(N591:Q591)</f>
        <v>23.815337970000002</v>
      </c>
      <c r="N591" s="41">
        <v>0</v>
      </c>
      <c r="O591" s="41">
        <v>0</v>
      </c>
      <c r="P591" s="47">
        <v>19.936991150000001</v>
      </c>
      <c r="Q591" s="47">
        <v>3.8783468200000004</v>
      </c>
      <c r="R591" s="42">
        <f t="shared" ref="R591:R592" si="482">G591-M591</f>
        <v>7.7852559599999935</v>
      </c>
      <c r="S591" s="40">
        <f t="shared" ref="S591:S592" si="483">M591-H591</f>
        <v>-5.2021255999999738E-2</v>
      </c>
      <c r="T591" s="43">
        <f t="shared" si="479"/>
        <v>-2.1795983169906026E-3</v>
      </c>
      <c r="U591" s="40">
        <f t="shared" ref="U591:U592" si="484">N591-I591</f>
        <v>0</v>
      </c>
      <c r="V591" s="43">
        <v>0</v>
      </c>
      <c r="W591" s="40">
        <f t="shared" ref="W591:W592" si="485">O591-J591</f>
        <v>0</v>
      </c>
      <c r="X591" s="43">
        <v>0</v>
      </c>
      <c r="Y591" s="40">
        <f t="shared" ref="Y591:Y592" si="486">P591-K591</f>
        <v>-0.21125143819209313</v>
      </c>
      <c r="Z591" s="43">
        <f t="shared" si="480"/>
        <v>-1.0484856794204838E-2</v>
      </c>
      <c r="AA591" s="40">
        <f t="shared" ref="AA591:AA592" si="487">Q591-L591</f>
        <v>0.15923018219209295</v>
      </c>
      <c r="AB591" s="43">
        <f t="shared" si="481"/>
        <v>4.2813979151228004E-2</v>
      </c>
      <c r="AC591" s="33" t="s">
        <v>34</v>
      </c>
    </row>
    <row r="592" spans="1:29" ht="47.25" x14ac:dyDescent="0.25">
      <c r="A592" s="37" t="s">
        <v>1060</v>
      </c>
      <c r="B592" s="49" t="s">
        <v>1063</v>
      </c>
      <c r="C592" s="37" t="s">
        <v>1064</v>
      </c>
      <c r="D592" s="40">
        <v>39.377999598000002</v>
      </c>
      <c r="E592" s="37" t="s">
        <v>34</v>
      </c>
      <c r="F592" s="39">
        <v>0</v>
      </c>
      <c r="G592" s="40">
        <f>D592-F592</f>
        <v>39.377999598000002</v>
      </c>
      <c r="H592" s="41">
        <v>4.1543999999999999</v>
      </c>
      <c r="I592" s="41">
        <v>0</v>
      </c>
      <c r="J592" s="41">
        <v>0</v>
      </c>
      <c r="K592" s="41">
        <v>3.4620000000000002</v>
      </c>
      <c r="L592" s="41">
        <v>0.69239999999999968</v>
      </c>
      <c r="M592" s="41">
        <f>SUM(N592:Q592)</f>
        <v>0</v>
      </c>
      <c r="N592" s="41">
        <v>0</v>
      </c>
      <c r="O592" s="41">
        <v>0</v>
      </c>
      <c r="P592" s="41">
        <v>0</v>
      </c>
      <c r="Q592" s="41">
        <v>0</v>
      </c>
      <c r="R592" s="42">
        <f t="shared" si="482"/>
        <v>39.377999598000002</v>
      </c>
      <c r="S592" s="40">
        <f t="shared" si="483"/>
        <v>-4.1543999999999999</v>
      </c>
      <c r="T592" s="43">
        <f t="shared" si="479"/>
        <v>-1</v>
      </c>
      <c r="U592" s="40">
        <f t="shared" si="484"/>
        <v>0</v>
      </c>
      <c r="V592" s="43">
        <v>0</v>
      </c>
      <c r="W592" s="40">
        <f t="shared" si="485"/>
        <v>0</v>
      </c>
      <c r="X592" s="43">
        <v>0</v>
      </c>
      <c r="Y592" s="40">
        <f t="shared" si="486"/>
        <v>-3.4620000000000002</v>
      </c>
      <c r="Z592" s="43">
        <f t="shared" si="480"/>
        <v>-1</v>
      </c>
      <c r="AA592" s="40">
        <f t="shared" si="487"/>
        <v>-0.69239999999999968</v>
      </c>
      <c r="AB592" s="43">
        <f t="shared" si="481"/>
        <v>-1</v>
      </c>
      <c r="AC592" s="33" t="s">
        <v>34</v>
      </c>
    </row>
    <row r="593" spans="1:29" ht="31.5" x14ac:dyDescent="0.25">
      <c r="A593" s="29" t="s">
        <v>1065</v>
      </c>
      <c r="B593" s="29" t="s">
        <v>149</v>
      </c>
      <c r="C593" s="29" t="s">
        <v>33</v>
      </c>
      <c r="D593" s="28">
        <f>D594+D595+D596+D597</f>
        <v>214.34378961099998</v>
      </c>
      <c r="E593" s="29" t="s">
        <v>34</v>
      </c>
      <c r="F593" s="30">
        <f t="shared" ref="F593" si="488">F594+F595+F596+F597</f>
        <v>42.279753920000005</v>
      </c>
      <c r="G593" s="28">
        <f>G594+G595+G596+G597</f>
        <v>172.06403569099999</v>
      </c>
      <c r="H593" s="31">
        <f t="shared" ref="H593:AA593" si="489">H594+H595+H596+H597</f>
        <v>11.882276599999999</v>
      </c>
      <c r="I593" s="31">
        <f t="shared" si="489"/>
        <v>0</v>
      </c>
      <c r="J593" s="31">
        <f t="shared" si="489"/>
        <v>0</v>
      </c>
      <c r="K593" s="31">
        <f t="shared" si="489"/>
        <v>10.015504644259883</v>
      </c>
      <c r="L593" s="31">
        <f t="shared" si="489"/>
        <v>1.8667719557401168</v>
      </c>
      <c r="M593" s="31">
        <f t="shared" si="489"/>
        <v>10.958820369999998</v>
      </c>
      <c r="N593" s="31">
        <f t="shared" si="489"/>
        <v>0</v>
      </c>
      <c r="O593" s="31">
        <f t="shared" si="489"/>
        <v>0</v>
      </c>
      <c r="P593" s="31">
        <f t="shared" si="489"/>
        <v>9.5704058299999986</v>
      </c>
      <c r="Q593" s="31">
        <f t="shared" si="489"/>
        <v>1.3884145400000001</v>
      </c>
      <c r="R593" s="31">
        <f t="shared" si="489"/>
        <v>161.105215321</v>
      </c>
      <c r="S593" s="31">
        <f t="shared" si="489"/>
        <v>-0.92345623000000043</v>
      </c>
      <c r="T593" s="32">
        <f t="shared" si="479"/>
        <v>-7.7717112729054003E-2</v>
      </c>
      <c r="U593" s="31">
        <f t="shared" si="489"/>
        <v>0</v>
      </c>
      <c r="V593" s="32">
        <v>0</v>
      </c>
      <c r="W593" s="31">
        <f t="shared" si="489"/>
        <v>0</v>
      </c>
      <c r="X593" s="32">
        <v>0</v>
      </c>
      <c r="Y593" s="31">
        <f t="shared" si="489"/>
        <v>-0.44509881425988307</v>
      </c>
      <c r="Z593" s="32">
        <f t="shared" si="480"/>
        <v>-4.4440977271672427E-2</v>
      </c>
      <c r="AA593" s="31">
        <f t="shared" si="489"/>
        <v>-0.47835741574011686</v>
      </c>
      <c r="AB593" s="32">
        <f t="shared" si="481"/>
        <v>-0.25624844763133542</v>
      </c>
      <c r="AC593" s="69" t="s">
        <v>34</v>
      </c>
    </row>
    <row r="594" spans="1:29" ht="47.25" x14ac:dyDescent="0.25">
      <c r="A594" s="29" t="s">
        <v>1066</v>
      </c>
      <c r="B594" s="29" t="s">
        <v>151</v>
      </c>
      <c r="C594" s="29" t="s">
        <v>33</v>
      </c>
      <c r="D594" s="28">
        <v>0</v>
      </c>
      <c r="E594" s="29" t="s">
        <v>34</v>
      </c>
      <c r="F594" s="30">
        <v>0</v>
      </c>
      <c r="G594" s="28">
        <v>0</v>
      </c>
      <c r="H594" s="31">
        <v>0</v>
      </c>
      <c r="I594" s="31">
        <v>0</v>
      </c>
      <c r="J594" s="31">
        <v>0</v>
      </c>
      <c r="K594" s="31">
        <v>0</v>
      </c>
      <c r="L594" s="31">
        <v>0</v>
      </c>
      <c r="M594" s="31">
        <v>0</v>
      </c>
      <c r="N594" s="31">
        <v>0</v>
      </c>
      <c r="O594" s="31">
        <v>0</v>
      </c>
      <c r="P594" s="31">
        <v>0</v>
      </c>
      <c r="Q594" s="31">
        <v>0</v>
      </c>
      <c r="R594" s="31">
        <v>0</v>
      </c>
      <c r="S594" s="31">
        <v>0</v>
      </c>
      <c r="T594" s="32">
        <v>0</v>
      </c>
      <c r="U594" s="31">
        <v>0</v>
      </c>
      <c r="V594" s="32">
        <v>0</v>
      </c>
      <c r="W594" s="31">
        <v>0</v>
      </c>
      <c r="X594" s="32">
        <v>0</v>
      </c>
      <c r="Y594" s="31">
        <v>0</v>
      </c>
      <c r="Z594" s="32">
        <v>0</v>
      </c>
      <c r="AA594" s="31">
        <v>0</v>
      </c>
      <c r="AB594" s="32">
        <v>0</v>
      </c>
      <c r="AC594" s="33" t="s">
        <v>34</v>
      </c>
    </row>
    <row r="595" spans="1:29" ht="31.5" x14ac:dyDescent="0.25">
      <c r="A595" s="29" t="s">
        <v>1067</v>
      </c>
      <c r="B595" s="29" t="s">
        <v>176</v>
      </c>
      <c r="C595" s="29" t="s">
        <v>33</v>
      </c>
      <c r="D595" s="28">
        <v>0</v>
      </c>
      <c r="E595" s="29" t="s">
        <v>34</v>
      </c>
      <c r="F595" s="30">
        <v>0</v>
      </c>
      <c r="G595" s="28">
        <v>0</v>
      </c>
      <c r="H595" s="31">
        <v>0</v>
      </c>
      <c r="I595" s="31">
        <v>0</v>
      </c>
      <c r="J595" s="31">
        <v>0</v>
      </c>
      <c r="K595" s="31">
        <v>0</v>
      </c>
      <c r="L595" s="31">
        <v>0</v>
      </c>
      <c r="M595" s="31">
        <v>0</v>
      </c>
      <c r="N595" s="31">
        <v>0</v>
      </c>
      <c r="O595" s="31">
        <v>0</v>
      </c>
      <c r="P595" s="31">
        <v>0</v>
      </c>
      <c r="Q595" s="31">
        <v>0</v>
      </c>
      <c r="R595" s="31">
        <v>0</v>
      </c>
      <c r="S595" s="31">
        <v>0</v>
      </c>
      <c r="T595" s="32">
        <v>0</v>
      </c>
      <c r="U595" s="31">
        <v>0</v>
      </c>
      <c r="V595" s="32">
        <v>0</v>
      </c>
      <c r="W595" s="31">
        <v>0</v>
      </c>
      <c r="X595" s="32">
        <v>0</v>
      </c>
      <c r="Y595" s="31">
        <v>0</v>
      </c>
      <c r="Z595" s="32">
        <v>0</v>
      </c>
      <c r="AA595" s="31">
        <v>0</v>
      </c>
      <c r="AB595" s="32">
        <v>0</v>
      </c>
      <c r="AC595" s="33" t="s">
        <v>34</v>
      </c>
    </row>
    <row r="596" spans="1:29" ht="31.5" x14ac:dyDescent="0.25">
      <c r="A596" s="29" t="s">
        <v>1068</v>
      </c>
      <c r="B596" s="29" t="s">
        <v>178</v>
      </c>
      <c r="C596" s="29" t="s">
        <v>33</v>
      </c>
      <c r="D596" s="28">
        <v>0</v>
      </c>
      <c r="E596" s="29" t="s">
        <v>34</v>
      </c>
      <c r="F596" s="30">
        <v>0</v>
      </c>
      <c r="G596" s="28">
        <v>0</v>
      </c>
      <c r="H596" s="31">
        <v>0</v>
      </c>
      <c r="I596" s="31">
        <v>0</v>
      </c>
      <c r="J596" s="31">
        <v>0</v>
      </c>
      <c r="K596" s="31">
        <v>0</v>
      </c>
      <c r="L596" s="31">
        <v>0</v>
      </c>
      <c r="M596" s="31">
        <v>0</v>
      </c>
      <c r="N596" s="31">
        <v>0</v>
      </c>
      <c r="O596" s="31">
        <v>0</v>
      </c>
      <c r="P596" s="31">
        <v>0</v>
      </c>
      <c r="Q596" s="31">
        <v>0</v>
      </c>
      <c r="R596" s="31">
        <v>0</v>
      </c>
      <c r="S596" s="31">
        <v>0</v>
      </c>
      <c r="T596" s="32">
        <v>0</v>
      </c>
      <c r="U596" s="31">
        <v>0</v>
      </c>
      <c r="V596" s="32">
        <v>0</v>
      </c>
      <c r="W596" s="31">
        <v>0</v>
      </c>
      <c r="X596" s="32">
        <v>0</v>
      </c>
      <c r="Y596" s="31">
        <v>0</v>
      </c>
      <c r="Z596" s="32">
        <v>0</v>
      </c>
      <c r="AA596" s="31">
        <v>0</v>
      </c>
      <c r="AB596" s="32">
        <v>0</v>
      </c>
      <c r="AC596" s="33" t="s">
        <v>34</v>
      </c>
    </row>
    <row r="597" spans="1:29" ht="47.25" x14ac:dyDescent="0.25">
      <c r="A597" s="29" t="s">
        <v>1069</v>
      </c>
      <c r="B597" s="29" t="s">
        <v>209</v>
      </c>
      <c r="C597" s="29" t="s">
        <v>33</v>
      </c>
      <c r="D597" s="66">
        <f>SUM(D598:D601)</f>
        <v>214.34378961099998</v>
      </c>
      <c r="E597" s="29" t="s">
        <v>34</v>
      </c>
      <c r="F597" s="30">
        <f t="shared" ref="F597" si="490">SUM(F598:F601)</f>
        <v>42.279753920000005</v>
      </c>
      <c r="G597" s="28">
        <f>SUM(G598:G601)</f>
        <v>172.06403569099999</v>
      </c>
      <c r="H597" s="31">
        <f t="shared" ref="H597:AA597" si="491">SUM(H598:H601)</f>
        <v>11.882276599999999</v>
      </c>
      <c r="I597" s="31">
        <f t="shared" si="491"/>
        <v>0</v>
      </c>
      <c r="J597" s="31">
        <f t="shared" si="491"/>
        <v>0</v>
      </c>
      <c r="K597" s="31">
        <f t="shared" si="491"/>
        <v>10.015504644259883</v>
      </c>
      <c r="L597" s="31">
        <f t="shared" si="491"/>
        <v>1.8667719557401168</v>
      </c>
      <c r="M597" s="31">
        <f t="shared" si="491"/>
        <v>10.958820369999998</v>
      </c>
      <c r="N597" s="31">
        <f t="shared" si="491"/>
        <v>0</v>
      </c>
      <c r="O597" s="31">
        <f t="shared" si="491"/>
        <v>0</v>
      </c>
      <c r="P597" s="31">
        <f t="shared" si="491"/>
        <v>9.5704058299999986</v>
      </c>
      <c r="Q597" s="31">
        <f t="shared" si="491"/>
        <v>1.3884145400000001</v>
      </c>
      <c r="R597" s="31">
        <f t="shared" si="491"/>
        <v>161.105215321</v>
      </c>
      <c r="S597" s="31">
        <f t="shared" si="491"/>
        <v>-0.92345623000000043</v>
      </c>
      <c r="T597" s="32">
        <f t="shared" si="479"/>
        <v>-7.7717112729054003E-2</v>
      </c>
      <c r="U597" s="31">
        <f t="shared" si="491"/>
        <v>0</v>
      </c>
      <c r="V597" s="32">
        <v>0</v>
      </c>
      <c r="W597" s="31">
        <f t="shared" si="491"/>
        <v>0</v>
      </c>
      <c r="X597" s="32">
        <v>0</v>
      </c>
      <c r="Y597" s="31">
        <f t="shared" si="491"/>
        <v>-0.44509881425988307</v>
      </c>
      <c r="Z597" s="32">
        <f t="shared" si="480"/>
        <v>-4.4440977271672427E-2</v>
      </c>
      <c r="AA597" s="31">
        <f t="shared" si="491"/>
        <v>-0.47835741574011686</v>
      </c>
      <c r="AB597" s="32">
        <f t="shared" si="481"/>
        <v>-0.25624844763133542</v>
      </c>
      <c r="AC597" s="33" t="s">
        <v>34</v>
      </c>
    </row>
    <row r="598" spans="1:29" ht="47.25" x14ac:dyDescent="0.25">
      <c r="A598" s="37" t="s">
        <v>1069</v>
      </c>
      <c r="B598" s="49" t="s">
        <v>1070</v>
      </c>
      <c r="C598" s="37" t="s">
        <v>1071</v>
      </c>
      <c r="D598" s="40">
        <v>13.3870811</v>
      </c>
      <c r="E598" s="37" t="s">
        <v>34</v>
      </c>
      <c r="F598" s="39">
        <v>7.5549302200000001</v>
      </c>
      <c r="G598" s="40">
        <f>D598-F598</f>
        <v>5.8321508799999995</v>
      </c>
      <c r="H598" s="41">
        <v>5.8321508799999995</v>
      </c>
      <c r="I598" s="41">
        <v>0</v>
      </c>
      <c r="J598" s="41">
        <v>0</v>
      </c>
      <c r="K598" s="41">
        <v>4.9413641993446324</v>
      </c>
      <c r="L598" s="41">
        <v>0.89078668065536704</v>
      </c>
      <c r="M598" s="41">
        <f>SUM(N598:Q598)</f>
        <v>5.8321508899999994</v>
      </c>
      <c r="N598" s="41">
        <v>0</v>
      </c>
      <c r="O598" s="41">
        <v>0</v>
      </c>
      <c r="P598" s="41">
        <v>4.9392831099999999</v>
      </c>
      <c r="Q598" s="41">
        <v>0.89286778</v>
      </c>
      <c r="R598" s="42">
        <f t="shared" ref="R598:R600" si="492">G598-M598</f>
        <v>-9.9999999392252903E-9</v>
      </c>
      <c r="S598" s="40">
        <f t="shared" ref="S598:S601" si="493">M598-H598</f>
        <v>9.9999999392252903E-9</v>
      </c>
      <c r="T598" s="43">
        <f t="shared" si="479"/>
        <v>1.7146332708088807E-9</v>
      </c>
      <c r="U598" s="40">
        <f t="shared" ref="U598:U601" si="494">N598-I598</f>
        <v>0</v>
      </c>
      <c r="V598" s="43">
        <v>0</v>
      </c>
      <c r="W598" s="40">
        <f t="shared" ref="W598:W601" si="495">O598-J598</f>
        <v>0</v>
      </c>
      <c r="X598" s="43">
        <v>0</v>
      </c>
      <c r="Y598" s="40">
        <f t="shared" ref="Y598:Y601" si="496">P598-K598</f>
        <v>-2.0810893446325807E-3</v>
      </c>
      <c r="Z598" s="43">
        <f t="shared" si="480"/>
        <v>-4.2115684266069546E-4</v>
      </c>
      <c r="AA598" s="40">
        <f t="shared" ref="AA598:AA601" si="497">Q598-L598</f>
        <v>2.081099344632964E-3</v>
      </c>
      <c r="AB598" s="43">
        <f t="shared" si="481"/>
        <v>2.3362488346838138E-3</v>
      </c>
      <c r="AC598" s="33" t="s">
        <v>34</v>
      </c>
    </row>
    <row r="599" spans="1:29" ht="47.25" x14ac:dyDescent="0.25">
      <c r="A599" s="37" t="s">
        <v>1069</v>
      </c>
      <c r="B599" s="49" t="s">
        <v>1072</v>
      </c>
      <c r="C599" s="37" t="s">
        <v>1073</v>
      </c>
      <c r="D599" s="40">
        <v>76.366949172399984</v>
      </c>
      <c r="E599" s="37" t="s">
        <v>34</v>
      </c>
      <c r="F599" s="39">
        <v>20.756553190000002</v>
      </c>
      <c r="G599" s="40">
        <f t="shared" ref="G599:G601" si="498">D599-F599</f>
        <v>55.610395982399979</v>
      </c>
      <c r="H599" s="41">
        <v>4.20795078</v>
      </c>
      <c r="I599" s="41">
        <v>0</v>
      </c>
      <c r="J599" s="41">
        <v>0</v>
      </c>
      <c r="K599" s="41">
        <v>3.53487354491525</v>
      </c>
      <c r="L599" s="41">
        <v>0.67307723508475004</v>
      </c>
      <c r="M599" s="41">
        <f>SUM(N599:Q599)</f>
        <v>3.2840839899999996</v>
      </c>
      <c r="N599" s="41">
        <v>0</v>
      </c>
      <c r="O599" s="41">
        <v>0</v>
      </c>
      <c r="P599" s="41">
        <v>3.0915136899999998</v>
      </c>
      <c r="Q599" s="41">
        <v>0.1925703</v>
      </c>
      <c r="R599" s="42">
        <f t="shared" si="492"/>
        <v>52.32631199239998</v>
      </c>
      <c r="S599" s="40">
        <f t="shared" si="493"/>
        <v>-0.92386679000000038</v>
      </c>
      <c r="T599" s="43">
        <f t="shared" si="479"/>
        <v>-0.21955266073715823</v>
      </c>
      <c r="U599" s="40">
        <f t="shared" si="494"/>
        <v>0</v>
      </c>
      <c r="V599" s="43">
        <v>0</v>
      </c>
      <c r="W599" s="40">
        <f t="shared" si="495"/>
        <v>0</v>
      </c>
      <c r="X599" s="43">
        <v>0</v>
      </c>
      <c r="Y599" s="40">
        <f t="shared" si="496"/>
        <v>-0.44335985491525021</v>
      </c>
      <c r="Z599" s="43">
        <f t="shared" si="480"/>
        <v>-0.12542453054735228</v>
      </c>
      <c r="AA599" s="40">
        <f t="shared" si="497"/>
        <v>-0.48050693508475006</v>
      </c>
      <c r="AB599" s="43">
        <f t="shared" si="481"/>
        <v>-0.71389568691065208</v>
      </c>
      <c r="AC599" s="33" t="s">
        <v>34</v>
      </c>
    </row>
    <row r="600" spans="1:29" ht="47.25" x14ac:dyDescent="0.25">
      <c r="A600" s="37" t="s">
        <v>1069</v>
      </c>
      <c r="B600" s="49" t="s">
        <v>1074</v>
      </c>
      <c r="C600" s="37" t="s">
        <v>1075</v>
      </c>
      <c r="D600" s="40">
        <v>41.508583590000001</v>
      </c>
      <c r="E600" s="37" t="s">
        <v>34</v>
      </c>
      <c r="F600" s="39">
        <v>0</v>
      </c>
      <c r="G600" s="40">
        <f t="shared" si="498"/>
        <v>41.508583590000001</v>
      </c>
      <c r="H600" s="41">
        <v>1.5504</v>
      </c>
      <c r="I600" s="41">
        <v>0</v>
      </c>
      <c r="J600" s="41">
        <v>0</v>
      </c>
      <c r="K600" s="41">
        <v>1.2920000000000003</v>
      </c>
      <c r="L600" s="41">
        <v>0.25839999999999974</v>
      </c>
      <c r="M600" s="41">
        <f>SUM(N600:Q600)</f>
        <v>1.55081055</v>
      </c>
      <c r="N600" s="41">
        <v>0</v>
      </c>
      <c r="O600" s="41">
        <v>0</v>
      </c>
      <c r="P600" s="41">
        <v>1.29234213</v>
      </c>
      <c r="Q600" s="41">
        <v>0.25846842000000003</v>
      </c>
      <c r="R600" s="42">
        <f t="shared" si="492"/>
        <v>39.957773039999999</v>
      </c>
      <c r="S600" s="40">
        <f t="shared" si="493"/>
        <v>4.1055000000000952E-4</v>
      </c>
      <c r="T600" s="43">
        <f t="shared" si="479"/>
        <v>2.6480263157895349E-4</v>
      </c>
      <c r="U600" s="40">
        <f t="shared" si="494"/>
        <v>0</v>
      </c>
      <c r="V600" s="43">
        <v>0</v>
      </c>
      <c r="W600" s="40">
        <f t="shared" si="495"/>
        <v>0</v>
      </c>
      <c r="X600" s="43">
        <v>0</v>
      </c>
      <c r="Y600" s="40">
        <f t="shared" si="496"/>
        <v>3.4212999999971849E-4</v>
      </c>
      <c r="Z600" s="43">
        <f t="shared" si="480"/>
        <v>2.648065015477697E-4</v>
      </c>
      <c r="AA600" s="40">
        <f t="shared" si="497"/>
        <v>6.8420000000291026E-5</v>
      </c>
      <c r="AB600" s="43">
        <f t="shared" si="481"/>
        <v>2.6478328173487267E-4</v>
      </c>
      <c r="AC600" s="33" t="s">
        <v>34</v>
      </c>
    </row>
    <row r="601" spans="1:29" ht="31.5" x14ac:dyDescent="0.25">
      <c r="A601" s="37" t="s">
        <v>1069</v>
      </c>
      <c r="B601" s="49" t="s">
        <v>1076</v>
      </c>
      <c r="C601" s="37" t="s">
        <v>1077</v>
      </c>
      <c r="D601" s="40">
        <v>83.081175748600003</v>
      </c>
      <c r="E601" s="37" t="s">
        <v>34</v>
      </c>
      <c r="F601" s="39">
        <v>13.96827051</v>
      </c>
      <c r="G601" s="40">
        <f t="shared" si="498"/>
        <v>69.112905238600007</v>
      </c>
      <c r="H601" s="41">
        <v>0.29177494000000004</v>
      </c>
      <c r="I601" s="41">
        <v>0</v>
      </c>
      <c r="J601" s="41">
        <v>0</v>
      </c>
      <c r="K601" s="41">
        <v>0.24726689999999998</v>
      </c>
      <c r="L601" s="41">
        <v>4.4508040000000054E-2</v>
      </c>
      <c r="M601" s="41">
        <f>SUM(N601:Q601)</f>
        <v>0.29177493999999998</v>
      </c>
      <c r="N601" s="41">
        <v>0</v>
      </c>
      <c r="O601" s="41">
        <v>0</v>
      </c>
      <c r="P601" s="41">
        <v>0.24726689999999998</v>
      </c>
      <c r="Q601" s="41">
        <v>4.4508039999999999E-2</v>
      </c>
      <c r="R601" s="42">
        <f>G601-M601</f>
        <v>68.821130298600011</v>
      </c>
      <c r="S601" s="40">
        <f t="shared" si="493"/>
        <v>0</v>
      </c>
      <c r="T601" s="43">
        <f t="shared" si="479"/>
        <v>0</v>
      </c>
      <c r="U601" s="40">
        <f t="shared" si="494"/>
        <v>0</v>
      </c>
      <c r="V601" s="43">
        <v>0</v>
      </c>
      <c r="W601" s="40">
        <f t="shared" si="495"/>
        <v>0</v>
      </c>
      <c r="X601" s="43">
        <v>0</v>
      </c>
      <c r="Y601" s="40">
        <f t="shared" si="496"/>
        <v>0</v>
      </c>
      <c r="Z601" s="43">
        <f t="shared" si="480"/>
        <v>0</v>
      </c>
      <c r="AA601" s="40">
        <f t="shared" si="497"/>
        <v>-5.5511151231257827E-17</v>
      </c>
      <c r="AB601" s="43">
        <f t="shared" si="481"/>
        <v>-1.2472162609554984E-15</v>
      </c>
      <c r="AC601" s="33" t="s">
        <v>34</v>
      </c>
    </row>
    <row r="602" spans="1:29" ht="47.25" x14ac:dyDescent="0.25">
      <c r="A602" s="29" t="s">
        <v>1078</v>
      </c>
      <c r="B602" s="29" t="s">
        <v>242</v>
      </c>
      <c r="C602" s="29" t="s">
        <v>33</v>
      </c>
      <c r="D602" s="66">
        <v>0</v>
      </c>
      <c r="E602" s="29" t="s">
        <v>34</v>
      </c>
      <c r="F602" s="30">
        <f t="shared" ref="F602" si="499">F603</f>
        <v>0</v>
      </c>
      <c r="G602" s="28">
        <f>G603</f>
        <v>0</v>
      </c>
      <c r="H602" s="31">
        <f t="shared" ref="H602:AA602" si="500">H603</f>
        <v>0</v>
      </c>
      <c r="I602" s="31">
        <f t="shared" si="500"/>
        <v>0</v>
      </c>
      <c r="J602" s="31">
        <f t="shared" si="500"/>
        <v>0</v>
      </c>
      <c r="K602" s="31">
        <f t="shared" si="500"/>
        <v>0</v>
      </c>
      <c r="L602" s="31">
        <f t="shared" si="500"/>
        <v>0</v>
      </c>
      <c r="M602" s="31">
        <f t="shared" si="500"/>
        <v>0</v>
      </c>
      <c r="N602" s="31">
        <f t="shared" si="500"/>
        <v>0</v>
      </c>
      <c r="O602" s="31">
        <f t="shared" si="500"/>
        <v>0</v>
      </c>
      <c r="P602" s="31">
        <f t="shared" si="500"/>
        <v>0</v>
      </c>
      <c r="Q602" s="31">
        <f t="shared" si="500"/>
        <v>0</v>
      </c>
      <c r="R602" s="31">
        <f t="shared" si="500"/>
        <v>0</v>
      </c>
      <c r="S602" s="31">
        <f t="shared" si="500"/>
        <v>0</v>
      </c>
      <c r="T602" s="32">
        <v>0</v>
      </c>
      <c r="U602" s="31">
        <f t="shared" si="500"/>
        <v>0</v>
      </c>
      <c r="V602" s="32">
        <v>0</v>
      </c>
      <c r="W602" s="31">
        <f t="shared" si="500"/>
        <v>0</v>
      </c>
      <c r="X602" s="32">
        <v>0</v>
      </c>
      <c r="Y602" s="31">
        <f t="shared" si="500"/>
        <v>0</v>
      </c>
      <c r="Z602" s="32">
        <v>0</v>
      </c>
      <c r="AA602" s="31">
        <f t="shared" si="500"/>
        <v>0</v>
      </c>
      <c r="AB602" s="32">
        <v>0</v>
      </c>
      <c r="AC602" s="33" t="s">
        <v>34</v>
      </c>
    </row>
    <row r="603" spans="1:29" x14ac:dyDescent="0.25">
      <c r="A603" s="29" t="s">
        <v>1079</v>
      </c>
      <c r="B603" s="29" t="s">
        <v>252</v>
      </c>
      <c r="C603" s="29" t="s">
        <v>33</v>
      </c>
      <c r="D603" s="28">
        <v>0</v>
      </c>
      <c r="E603" s="29" t="s">
        <v>34</v>
      </c>
      <c r="F603" s="30">
        <f t="shared" ref="F603" si="501">F604+F605</f>
        <v>0</v>
      </c>
      <c r="G603" s="28">
        <f>G604+G605</f>
        <v>0</v>
      </c>
      <c r="H603" s="31">
        <f t="shared" ref="H603:AA603" si="502">H604+H605</f>
        <v>0</v>
      </c>
      <c r="I603" s="31">
        <f t="shared" si="502"/>
        <v>0</v>
      </c>
      <c r="J603" s="31">
        <f t="shared" si="502"/>
        <v>0</v>
      </c>
      <c r="K603" s="31">
        <f t="shared" si="502"/>
        <v>0</v>
      </c>
      <c r="L603" s="31">
        <f t="shared" si="502"/>
        <v>0</v>
      </c>
      <c r="M603" s="31">
        <f t="shared" si="502"/>
        <v>0</v>
      </c>
      <c r="N603" s="31">
        <f t="shared" si="502"/>
        <v>0</v>
      </c>
      <c r="O603" s="31">
        <f t="shared" si="502"/>
        <v>0</v>
      </c>
      <c r="P603" s="31">
        <f t="shared" si="502"/>
        <v>0</v>
      </c>
      <c r="Q603" s="31">
        <f t="shared" si="502"/>
        <v>0</v>
      </c>
      <c r="R603" s="31">
        <f t="shared" si="502"/>
        <v>0</v>
      </c>
      <c r="S603" s="31">
        <f t="shared" si="502"/>
        <v>0</v>
      </c>
      <c r="T603" s="32">
        <v>0</v>
      </c>
      <c r="U603" s="31">
        <f t="shared" si="502"/>
        <v>0</v>
      </c>
      <c r="V603" s="32">
        <v>0</v>
      </c>
      <c r="W603" s="31">
        <f t="shared" si="502"/>
        <v>0</v>
      </c>
      <c r="X603" s="32">
        <v>0</v>
      </c>
      <c r="Y603" s="31">
        <f t="shared" si="502"/>
        <v>0</v>
      </c>
      <c r="Z603" s="32">
        <v>0</v>
      </c>
      <c r="AA603" s="31">
        <f t="shared" si="502"/>
        <v>0</v>
      </c>
      <c r="AB603" s="32">
        <v>0</v>
      </c>
      <c r="AC603" s="33" t="s">
        <v>34</v>
      </c>
    </row>
    <row r="604" spans="1:29" ht="47.25" x14ac:dyDescent="0.25">
      <c r="A604" s="29" t="s">
        <v>1080</v>
      </c>
      <c r="B604" s="29" t="s">
        <v>246</v>
      </c>
      <c r="C604" s="29" t="s">
        <v>33</v>
      </c>
      <c r="D604" s="28">
        <v>0</v>
      </c>
      <c r="E604" s="29" t="s">
        <v>34</v>
      </c>
      <c r="F604" s="30">
        <v>0</v>
      </c>
      <c r="G604" s="28">
        <v>0</v>
      </c>
      <c r="H604" s="31">
        <v>0</v>
      </c>
      <c r="I604" s="31">
        <v>0</v>
      </c>
      <c r="J604" s="31">
        <v>0</v>
      </c>
      <c r="K604" s="31">
        <v>0</v>
      </c>
      <c r="L604" s="31">
        <v>0</v>
      </c>
      <c r="M604" s="31">
        <v>0</v>
      </c>
      <c r="N604" s="31">
        <v>0</v>
      </c>
      <c r="O604" s="31">
        <v>0</v>
      </c>
      <c r="P604" s="31">
        <v>0</v>
      </c>
      <c r="Q604" s="31">
        <v>0</v>
      </c>
      <c r="R604" s="31">
        <v>0</v>
      </c>
      <c r="S604" s="31">
        <v>0</v>
      </c>
      <c r="T604" s="32">
        <v>0</v>
      </c>
      <c r="U604" s="31">
        <v>0</v>
      </c>
      <c r="V604" s="32">
        <v>0</v>
      </c>
      <c r="W604" s="31">
        <v>0</v>
      </c>
      <c r="X604" s="32">
        <v>0</v>
      </c>
      <c r="Y604" s="31">
        <v>0</v>
      </c>
      <c r="Z604" s="32">
        <v>0</v>
      </c>
      <c r="AA604" s="31">
        <v>0</v>
      </c>
      <c r="AB604" s="32">
        <v>0</v>
      </c>
      <c r="AC604" s="33" t="s">
        <v>34</v>
      </c>
    </row>
    <row r="605" spans="1:29" ht="47.25" x14ac:dyDescent="0.25">
      <c r="A605" s="29" t="s">
        <v>1081</v>
      </c>
      <c r="B605" s="29" t="s">
        <v>248</v>
      </c>
      <c r="C605" s="29" t="s">
        <v>33</v>
      </c>
      <c r="D605" s="28">
        <v>0</v>
      </c>
      <c r="E605" s="29" t="s">
        <v>34</v>
      </c>
      <c r="F605" s="30">
        <v>0</v>
      </c>
      <c r="G605" s="28">
        <v>0</v>
      </c>
      <c r="H605" s="31">
        <v>0</v>
      </c>
      <c r="I605" s="31">
        <v>0</v>
      </c>
      <c r="J605" s="31">
        <v>0</v>
      </c>
      <c r="K605" s="31">
        <v>0</v>
      </c>
      <c r="L605" s="31">
        <v>0</v>
      </c>
      <c r="M605" s="31">
        <v>0</v>
      </c>
      <c r="N605" s="31">
        <v>0</v>
      </c>
      <c r="O605" s="31">
        <v>0</v>
      </c>
      <c r="P605" s="31">
        <v>0</v>
      </c>
      <c r="Q605" s="31">
        <v>0</v>
      </c>
      <c r="R605" s="31">
        <v>0</v>
      </c>
      <c r="S605" s="31">
        <v>0</v>
      </c>
      <c r="T605" s="32">
        <v>0</v>
      </c>
      <c r="U605" s="31">
        <v>0</v>
      </c>
      <c r="V605" s="32">
        <v>0</v>
      </c>
      <c r="W605" s="31">
        <v>0</v>
      </c>
      <c r="X605" s="32">
        <v>0</v>
      </c>
      <c r="Y605" s="31">
        <v>0</v>
      </c>
      <c r="Z605" s="32">
        <v>0</v>
      </c>
      <c r="AA605" s="31">
        <v>0</v>
      </c>
      <c r="AB605" s="32">
        <v>0</v>
      </c>
      <c r="AC605" s="33" t="s">
        <v>34</v>
      </c>
    </row>
    <row r="606" spans="1:29" x14ac:dyDescent="0.25">
      <c r="A606" s="29" t="s">
        <v>1082</v>
      </c>
      <c r="B606" s="29" t="s">
        <v>252</v>
      </c>
      <c r="C606" s="29" t="s">
        <v>33</v>
      </c>
      <c r="D606" s="28">
        <v>0</v>
      </c>
      <c r="E606" s="29" t="s">
        <v>34</v>
      </c>
      <c r="F606" s="30">
        <v>0</v>
      </c>
      <c r="G606" s="28">
        <v>0</v>
      </c>
      <c r="H606" s="31">
        <v>0</v>
      </c>
      <c r="I606" s="31">
        <v>0</v>
      </c>
      <c r="J606" s="31">
        <v>0</v>
      </c>
      <c r="K606" s="31">
        <v>0</v>
      </c>
      <c r="L606" s="31">
        <v>0</v>
      </c>
      <c r="M606" s="31">
        <v>0</v>
      </c>
      <c r="N606" s="31">
        <v>0</v>
      </c>
      <c r="O606" s="31">
        <v>0</v>
      </c>
      <c r="P606" s="31">
        <v>0</v>
      </c>
      <c r="Q606" s="31">
        <v>0</v>
      </c>
      <c r="R606" s="31">
        <v>0</v>
      </c>
      <c r="S606" s="31">
        <v>0</v>
      </c>
      <c r="T606" s="32">
        <v>0</v>
      </c>
      <c r="U606" s="31">
        <v>0</v>
      </c>
      <c r="V606" s="32">
        <v>0</v>
      </c>
      <c r="W606" s="31">
        <v>0</v>
      </c>
      <c r="X606" s="32">
        <v>0</v>
      </c>
      <c r="Y606" s="31">
        <v>0</v>
      </c>
      <c r="Z606" s="32">
        <v>0</v>
      </c>
      <c r="AA606" s="31">
        <v>0</v>
      </c>
      <c r="AB606" s="32">
        <v>0</v>
      </c>
      <c r="AC606" s="33" t="s">
        <v>34</v>
      </c>
    </row>
    <row r="607" spans="1:29" ht="47.25" x14ac:dyDescent="0.25">
      <c r="A607" s="29" t="s">
        <v>1083</v>
      </c>
      <c r="B607" s="29" t="s">
        <v>246</v>
      </c>
      <c r="C607" s="29" t="s">
        <v>33</v>
      </c>
      <c r="D607" s="28">
        <v>0</v>
      </c>
      <c r="E607" s="29" t="s">
        <v>34</v>
      </c>
      <c r="F607" s="30">
        <v>0</v>
      </c>
      <c r="G607" s="28">
        <v>0</v>
      </c>
      <c r="H607" s="31">
        <v>0</v>
      </c>
      <c r="I607" s="31">
        <v>0</v>
      </c>
      <c r="J607" s="31">
        <v>0</v>
      </c>
      <c r="K607" s="31">
        <v>0</v>
      </c>
      <c r="L607" s="31">
        <v>0</v>
      </c>
      <c r="M607" s="31">
        <v>0</v>
      </c>
      <c r="N607" s="31">
        <v>0</v>
      </c>
      <c r="O607" s="31">
        <v>0</v>
      </c>
      <c r="P607" s="31">
        <v>0</v>
      </c>
      <c r="Q607" s="31">
        <v>0</v>
      </c>
      <c r="R607" s="31">
        <v>0</v>
      </c>
      <c r="S607" s="31">
        <v>0</v>
      </c>
      <c r="T607" s="32">
        <v>0</v>
      </c>
      <c r="U607" s="31">
        <v>0</v>
      </c>
      <c r="V607" s="32">
        <v>0</v>
      </c>
      <c r="W607" s="31">
        <v>0</v>
      </c>
      <c r="X607" s="32">
        <v>0</v>
      </c>
      <c r="Y607" s="31">
        <v>0</v>
      </c>
      <c r="Z607" s="32">
        <v>0</v>
      </c>
      <c r="AA607" s="31">
        <v>0</v>
      </c>
      <c r="AB607" s="32">
        <v>0</v>
      </c>
      <c r="AC607" s="69" t="s">
        <v>34</v>
      </c>
    </row>
    <row r="608" spans="1:29" ht="47.25" x14ac:dyDescent="0.25">
      <c r="A608" s="29" t="s">
        <v>1084</v>
      </c>
      <c r="B608" s="29" t="s">
        <v>248</v>
      </c>
      <c r="C608" s="29" t="s">
        <v>33</v>
      </c>
      <c r="D608" s="28">
        <v>0</v>
      </c>
      <c r="E608" s="29" t="s">
        <v>34</v>
      </c>
      <c r="F608" s="30">
        <v>0</v>
      </c>
      <c r="G608" s="28">
        <v>0</v>
      </c>
      <c r="H608" s="31">
        <v>0</v>
      </c>
      <c r="I608" s="31">
        <v>0</v>
      </c>
      <c r="J608" s="31">
        <v>0</v>
      </c>
      <c r="K608" s="31">
        <v>0</v>
      </c>
      <c r="L608" s="31">
        <v>0</v>
      </c>
      <c r="M608" s="31">
        <v>0</v>
      </c>
      <c r="N608" s="31">
        <v>0</v>
      </c>
      <c r="O608" s="31">
        <v>0</v>
      </c>
      <c r="P608" s="31">
        <v>0</v>
      </c>
      <c r="Q608" s="31">
        <v>0</v>
      </c>
      <c r="R608" s="31">
        <v>0</v>
      </c>
      <c r="S608" s="31">
        <v>0</v>
      </c>
      <c r="T608" s="32">
        <v>0</v>
      </c>
      <c r="U608" s="31">
        <v>0</v>
      </c>
      <c r="V608" s="32">
        <v>0</v>
      </c>
      <c r="W608" s="31">
        <v>0</v>
      </c>
      <c r="X608" s="32">
        <v>0</v>
      </c>
      <c r="Y608" s="31">
        <v>0</v>
      </c>
      <c r="Z608" s="32">
        <v>0</v>
      </c>
      <c r="AA608" s="31">
        <v>0</v>
      </c>
      <c r="AB608" s="32">
        <v>0</v>
      </c>
      <c r="AC608" s="33" t="s">
        <v>34</v>
      </c>
    </row>
    <row r="609" spans="1:29" x14ac:dyDescent="0.25">
      <c r="A609" s="29" t="s">
        <v>1085</v>
      </c>
      <c r="B609" s="29" t="s">
        <v>256</v>
      </c>
      <c r="C609" s="29" t="s">
        <v>33</v>
      </c>
      <c r="D609" s="28">
        <f>SUM(D610,D611,D612,D613)</f>
        <v>0</v>
      </c>
      <c r="E609" s="29" t="s">
        <v>34</v>
      </c>
      <c r="F609" s="30">
        <f t="shared" ref="F609" si="503">SUM(F610,F611,F612,F613)</f>
        <v>0</v>
      </c>
      <c r="G609" s="28">
        <f>SUM(G610,G611,G612,G613)</f>
        <v>0</v>
      </c>
      <c r="H609" s="31">
        <f t="shared" ref="H609:AA609" si="504">SUM(H610,H611,H612,H613)</f>
        <v>0</v>
      </c>
      <c r="I609" s="31">
        <f t="shared" si="504"/>
        <v>0</v>
      </c>
      <c r="J609" s="31">
        <f t="shared" si="504"/>
        <v>0</v>
      </c>
      <c r="K609" s="31">
        <f t="shared" si="504"/>
        <v>0</v>
      </c>
      <c r="L609" s="31">
        <f t="shared" si="504"/>
        <v>0</v>
      </c>
      <c r="M609" s="31">
        <f t="shared" si="504"/>
        <v>0</v>
      </c>
      <c r="N609" s="31">
        <f t="shared" si="504"/>
        <v>0</v>
      </c>
      <c r="O609" s="31">
        <f t="shared" si="504"/>
        <v>0</v>
      </c>
      <c r="P609" s="31">
        <f t="shared" si="504"/>
        <v>0</v>
      </c>
      <c r="Q609" s="31">
        <f t="shared" si="504"/>
        <v>0</v>
      </c>
      <c r="R609" s="31">
        <f t="shared" si="504"/>
        <v>0</v>
      </c>
      <c r="S609" s="31">
        <f t="shared" si="504"/>
        <v>0</v>
      </c>
      <c r="T609" s="32">
        <v>0</v>
      </c>
      <c r="U609" s="31">
        <f t="shared" si="504"/>
        <v>0</v>
      </c>
      <c r="V609" s="32">
        <v>0</v>
      </c>
      <c r="W609" s="31">
        <f t="shared" si="504"/>
        <v>0</v>
      </c>
      <c r="X609" s="32">
        <v>0</v>
      </c>
      <c r="Y609" s="31">
        <f t="shared" si="504"/>
        <v>0</v>
      </c>
      <c r="Z609" s="32">
        <v>0</v>
      </c>
      <c r="AA609" s="31">
        <f t="shared" si="504"/>
        <v>0</v>
      </c>
      <c r="AB609" s="32">
        <v>0</v>
      </c>
      <c r="AC609" s="33" t="s">
        <v>34</v>
      </c>
    </row>
    <row r="610" spans="1:29" ht="31.5" x14ac:dyDescent="0.25">
      <c r="A610" s="29" t="s">
        <v>1086</v>
      </c>
      <c r="B610" s="29" t="s">
        <v>258</v>
      </c>
      <c r="C610" s="29" t="s">
        <v>33</v>
      </c>
      <c r="D610" s="28">
        <v>0</v>
      </c>
      <c r="E610" s="29" t="s">
        <v>34</v>
      </c>
      <c r="F610" s="30">
        <v>0</v>
      </c>
      <c r="G610" s="28">
        <v>0</v>
      </c>
      <c r="H610" s="31">
        <v>0</v>
      </c>
      <c r="I610" s="31">
        <v>0</v>
      </c>
      <c r="J610" s="31">
        <v>0</v>
      </c>
      <c r="K610" s="31">
        <v>0</v>
      </c>
      <c r="L610" s="31">
        <v>0</v>
      </c>
      <c r="M610" s="31">
        <v>0</v>
      </c>
      <c r="N610" s="31">
        <v>0</v>
      </c>
      <c r="O610" s="31">
        <v>0</v>
      </c>
      <c r="P610" s="31">
        <v>0</v>
      </c>
      <c r="Q610" s="31">
        <v>0</v>
      </c>
      <c r="R610" s="31">
        <v>0</v>
      </c>
      <c r="S610" s="31">
        <v>0</v>
      </c>
      <c r="T610" s="32">
        <v>0</v>
      </c>
      <c r="U610" s="31">
        <v>0</v>
      </c>
      <c r="V610" s="32">
        <v>0</v>
      </c>
      <c r="W610" s="31">
        <v>0</v>
      </c>
      <c r="X610" s="32">
        <v>0</v>
      </c>
      <c r="Y610" s="31">
        <v>0</v>
      </c>
      <c r="Z610" s="32">
        <v>0</v>
      </c>
      <c r="AA610" s="31">
        <v>0</v>
      </c>
      <c r="AB610" s="32">
        <v>0</v>
      </c>
      <c r="AC610" s="33" t="s">
        <v>34</v>
      </c>
    </row>
    <row r="611" spans="1:29" ht="31.5" x14ac:dyDescent="0.25">
      <c r="A611" s="29" t="s">
        <v>1087</v>
      </c>
      <c r="B611" s="29" t="s">
        <v>260</v>
      </c>
      <c r="C611" s="29" t="s">
        <v>33</v>
      </c>
      <c r="D611" s="66">
        <v>0</v>
      </c>
      <c r="E611" s="29" t="s">
        <v>34</v>
      </c>
      <c r="F611" s="30">
        <v>0</v>
      </c>
      <c r="G611" s="28">
        <v>0</v>
      </c>
      <c r="H611" s="31">
        <v>0</v>
      </c>
      <c r="I611" s="31">
        <v>0</v>
      </c>
      <c r="J611" s="31">
        <v>0</v>
      </c>
      <c r="K611" s="31">
        <v>0</v>
      </c>
      <c r="L611" s="31">
        <v>0</v>
      </c>
      <c r="M611" s="31">
        <v>0</v>
      </c>
      <c r="N611" s="31">
        <v>0</v>
      </c>
      <c r="O611" s="31">
        <v>0</v>
      </c>
      <c r="P611" s="31">
        <v>0</v>
      </c>
      <c r="Q611" s="31">
        <v>0</v>
      </c>
      <c r="R611" s="31">
        <v>0</v>
      </c>
      <c r="S611" s="31">
        <v>0</v>
      </c>
      <c r="T611" s="32">
        <v>0</v>
      </c>
      <c r="U611" s="31">
        <v>0</v>
      </c>
      <c r="V611" s="32">
        <v>0</v>
      </c>
      <c r="W611" s="31">
        <v>0</v>
      </c>
      <c r="X611" s="32">
        <v>0</v>
      </c>
      <c r="Y611" s="31">
        <v>0</v>
      </c>
      <c r="Z611" s="32">
        <v>0</v>
      </c>
      <c r="AA611" s="31">
        <v>0</v>
      </c>
      <c r="AB611" s="32">
        <v>0</v>
      </c>
      <c r="AC611" s="33" t="s">
        <v>34</v>
      </c>
    </row>
    <row r="612" spans="1:29" ht="31.5" x14ac:dyDescent="0.25">
      <c r="A612" s="29" t="s">
        <v>1088</v>
      </c>
      <c r="B612" s="29" t="s">
        <v>264</v>
      </c>
      <c r="C612" s="29" t="s">
        <v>33</v>
      </c>
      <c r="D612" s="28">
        <v>0</v>
      </c>
      <c r="E612" s="29" t="s">
        <v>34</v>
      </c>
      <c r="F612" s="30">
        <v>0</v>
      </c>
      <c r="G612" s="28">
        <v>0</v>
      </c>
      <c r="H612" s="31">
        <v>0</v>
      </c>
      <c r="I612" s="31">
        <v>0</v>
      </c>
      <c r="J612" s="31">
        <v>0</v>
      </c>
      <c r="K612" s="31">
        <v>0</v>
      </c>
      <c r="L612" s="31">
        <v>0</v>
      </c>
      <c r="M612" s="31">
        <v>0</v>
      </c>
      <c r="N612" s="31">
        <v>0</v>
      </c>
      <c r="O612" s="31">
        <v>0</v>
      </c>
      <c r="P612" s="31">
        <v>0</v>
      </c>
      <c r="Q612" s="31">
        <v>0</v>
      </c>
      <c r="R612" s="31">
        <v>0</v>
      </c>
      <c r="S612" s="31">
        <v>0</v>
      </c>
      <c r="T612" s="32">
        <v>0</v>
      </c>
      <c r="U612" s="31">
        <v>0</v>
      </c>
      <c r="V612" s="32">
        <v>0</v>
      </c>
      <c r="W612" s="31">
        <v>0</v>
      </c>
      <c r="X612" s="32">
        <v>0</v>
      </c>
      <c r="Y612" s="31">
        <v>0</v>
      </c>
      <c r="Z612" s="32">
        <v>0</v>
      </c>
      <c r="AA612" s="31">
        <v>0</v>
      </c>
      <c r="AB612" s="32">
        <v>0</v>
      </c>
      <c r="AC612" s="33" t="s">
        <v>34</v>
      </c>
    </row>
    <row r="613" spans="1:29" x14ac:dyDescent="0.25">
      <c r="A613" s="29" t="s">
        <v>1089</v>
      </c>
      <c r="B613" s="29" t="s">
        <v>270</v>
      </c>
      <c r="C613" s="29" t="s">
        <v>33</v>
      </c>
      <c r="D613" s="28">
        <v>0</v>
      </c>
      <c r="E613" s="29" t="s">
        <v>34</v>
      </c>
      <c r="F613" s="30">
        <v>0</v>
      </c>
      <c r="G613" s="28">
        <v>0</v>
      </c>
      <c r="H613" s="31">
        <v>0</v>
      </c>
      <c r="I613" s="31">
        <v>0</v>
      </c>
      <c r="J613" s="31">
        <v>0</v>
      </c>
      <c r="K613" s="31">
        <v>0</v>
      </c>
      <c r="L613" s="31">
        <v>0</v>
      </c>
      <c r="M613" s="31">
        <v>0</v>
      </c>
      <c r="N613" s="31">
        <v>0</v>
      </c>
      <c r="O613" s="31">
        <v>0</v>
      </c>
      <c r="P613" s="31">
        <v>0</v>
      </c>
      <c r="Q613" s="31">
        <v>0</v>
      </c>
      <c r="R613" s="31">
        <v>0</v>
      </c>
      <c r="S613" s="31">
        <v>0</v>
      </c>
      <c r="T613" s="32">
        <v>0</v>
      </c>
      <c r="U613" s="31">
        <v>0</v>
      </c>
      <c r="V613" s="32">
        <v>0</v>
      </c>
      <c r="W613" s="31">
        <v>0</v>
      </c>
      <c r="X613" s="32">
        <v>0</v>
      </c>
      <c r="Y613" s="31">
        <v>0</v>
      </c>
      <c r="Z613" s="32">
        <v>0</v>
      </c>
      <c r="AA613" s="31">
        <v>0</v>
      </c>
      <c r="AB613" s="32">
        <v>0</v>
      </c>
      <c r="AC613" s="33" t="s">
        <v>34</v>
      </c>
    </row>
    <row r="614" spans="1:29" ht="47.25" x14ac:dyDescent="0.25">
      <c r="A614" s="29" t="s">
        <v>1090</v>
      </c>
      <c r="B614" s="29" t="s">
        <v>286</v>
      </c>
      <c r="C614" s="29" t="s">
        <v>33</v>
      </c>
      <c r="D614" s="28">
        <v>0</v>
      </c>
      <c r="E614" s="29" t="s">
        <v>34</v>
      </c>
      <c r="F614" s="30">
        <v>0</v>
      </c>
      <c r="G614" s="28">
        <v>0</v>
      </c>
      <c r="H614" s="31">
        <v>0</v>
      </c>
      <c r="I614" s="31">
        <v>0</v>
      </c>
      <c r="J614" s="31">
        <v>0</v>
      </c>
      <c r="K614" s="31">
        <v>0</v>
      </c>
      <c r="L614" s="31">
        <v>0</v>
      </c>
      <c r="M614" s="31">
        <v>0</v>
      </c>
      <c r="N614" s="31">
        <v>0</v>
      </c>
      <c r="O614" s="31">
        <v>0</v>
      </c>
      <c r="P614" s="31">
        <v>0</v>
      </c>
      <c r="Q614" s="31">
        <v>0</v>
      </c>
      <c r="R614" s="31">
        <v>0</v>
      </c>
      <c r="S614" s="31">
        <v>0</v>
      </c>
      <c r="T614" s="32">
        <v>0</v>
      </c>
      <c r="U614" s="31">
        <v>0</v>
      </c>
      <c r="V614" s="32">
        <v>0</v>
      </c>
      <c r="W614" s="31">
        <v>0</v>
      </c>
      <c r="X614" s="32">
        <v>0</v>
      </c>
      <c r="Y614" s="31">
        <v>0</v>
      </c>
      <c r="Z614" s="32">
        <v>0</v>
      </c>
      <c r="AA614" s="31">
        <v>0</v>
      </c>
      <c r="AB614" s="32">
        <v>0</v>
      </c>
      <c r="AC614" s="33" t="s">
        <v>34</v>
      </c>
    </row>
    <row r="615" spans="1:29" ht="31.5" x14ac:dyDescent="0.25">
      <c r="A615" s="29" t="s">
        <v>1091</v>
      </c>
      <c r="B615" s="29" t="s">
        <v>288</v>
      </c>
      <c r="C615" s="29" t="s">
        <v>33</v>
      </c>
      <c r="D615" s="28">
        <f>SUM(D616:D619,)</f>
        <v>18.373383655999998</v>
      </c>
      <c r="E615" s="29" t="s">
        <v>34</v>
      </c>
      <c r="F615" s="30">
        <f t="shared" ref="F615" si="505">SUM(F616:F619,)</f>
        <v>0</v>
      </c>
      <c r="G615" s="28">
        <f>SUM(G616:G619,)</f>
        <v>18.373383655999998</v>
      </c>
      <c r="H615" s="31">
        <f t="shared" ref="H615:AA615" si="506">SUM(H616:H619,)</f>
        <v>9.3733836560000015</v>
      </c>
      <c r="I615" s="31">
        <f t="shared" si="506"/>
        <v>0</v>
      </c>
      <c r="J615" s="31">
        <f t="shared" si="506"/>
        <v>0</v>
      </c>
      <c r="K615" s="31">
        <f t="shared" si="506"/>
        <v>7.3925303700000002</v>
      </c>
      <c r="L615" s="31">
        <f t="shared" si="506"/>
        <v>1.9808532860000003</v>
      </c>
      <c r="M615" s="31">
        <f t="shared" si="506"/>
        <v>8.7709861100000008</v>
      </c>
      <c r="N615" s="31">
        <f t="shared" si="506"/>
        <v>0</v>
      </c>
      <c r="O615" s="31">
        <f t="shared" si="506"/>
        <v>0</v>
      </c>
      <c r="P615" s="31">
        <f t="shared" si="506"/>
        <v>6.8905324100000005</v>
      </c>
      <c r="Q615" s="31">
        <f t="shared" si="506"/>
        <v>1.8804536999999999</v>
      </c>
      <c r="R615" s="31">
        <f t="shared" si="506"/>
        <v>9.6023975459999971</v>
      </c>
      <c r="S615" s="31">
        <f t="shared" si="506"/>
        <v>-0.60239754600000051</v>
      </c>
      <c r="T615" s="32">
        <f t="shared" si="479"/>
        <v>-6.4266818483888627E-2</v>
      </c>
      <c r="U615" s="31">
        <f t="shared" si="506"/>
        <v>0</v>
      </c>
      <c r="V615" s="32">
        <v>0</v>
      </c>
      <c r="W615" s="31">
        <f t="shared" si="506"/>
        <v>0</v>
      </c>
      <c r="X615" s="32">
        <v>0</v>
      </c>
      <c r="Y615" s="31">
        <f t="shared" si="506"/>
        <v>-0.50199795999999997</v>
      </c>
      <c r="Z615" s="32">
        <f t="shared" si="480"/>
        <v>-6.7906107229154328E-2</v>
      </c>
      <c r="AA615" s="31">
        <f t="shared" si="506"/>
        <v>-0.1003995860000003</v>
      </c>
      <c r="AB615" s="32">
        <f t="shared" si="481"/>
        <v>-5.0685018779326338E-2</v>
      </c>
      <c r="AC615" s="33" t="s">
        <v>34</v>
      </c>
    </row>
    <row r="616" spans="1:29" ht="31.5" x14ac:dyDescent="0.25">
      <c r="A616" s="94" t="s">
        <v>1091</v>
      </c>
      <c r="B616" s="53" t="s">
        <v>1092</v>
      </c>
      <c r="C616" s="54" t="s">
        <v>1093</v>
      </c>
      <c r="D616" s="38">
        <v>0.50780026</v>
      </c>
      <c r="E616" s="37" t="s">
        <v>34</v>
      </c>
      <c r="F616" s="39">
        <v>0</v>
      </c>
      <c r="G616" s="40">
        <f>D616-F616</f>
        <v>0.50780026</v>
      </c>
      <c r="H616" s="41">
        <v>0.50780026</v>
      </c>
      <c r="I616" s="41">
        <v>0</v>
      </c>
      <c r="J616" s="41">
        <v>0</v>
      </c>
      <c r="K616" s="41">
        <v>0</v>
      </c>
      <c r="L616" s="41">
        <v>0.50780026</v>
      </c>
      <c r="M616" s="41">
        <f>SUM(N616:Q616)</f>
        <v>0.50780026</v>
      </c>
      <c r="N616" s="41">
        <v>0</v>
      </c>
      <c r="O616" s="41">
        <v>0</v>
      </c>
      <c r="P616" s="41">
        <v>0</v>
      </c>
      <c r="Q616" s="41">
        <v>0.50780026</v>
      </c>
      <c r="R616" s="42">
        <f t="shared" ref="R616:R619" si="507">G616-M616</f>
        <v>0</v>
      </c>
      <c r="S616" s="40">
        <f t="shared" ref="S616:S619" si="508">M616-H616</f>
        <v>0</v>
      </c>
      <c r="T616" s="43">
        <f t="shared" si="479"/>
        <v>0</v>
      </c>
      <c r="U616" s="40">
        <f t="shared" ref="U616:U619" si="509">N616-I616</f>
        <v>0</v>
      </c>
      <c r="V616" s="43">
        <v>0</v>
      </c>
      <c r="W616" s="40">
        <f t="shared" ref="W616:W619" si="510">O616-J616</f>
        <v>0</v>
      </c>
      <c r="X616" s="43">
        <v>0</v>
      </c>
      <c r="Y616" s="40">
        <f t="shared" ref="Y616:Y619" si="511">P616-K616</f>
        <v>0</v>
      </c>
      <c r="Z616" s="43">
        <v>0</v>
      </c>
      <c r="AA616" s="40">
        <f t="shared" ref="AA616:AA619" si="512">Q616-L616</f>
        <v>0</v>
      </c>
      <c r="AB616" s="43">
        <f t="shared" si="481"/>
        <v>0</v>
      </c>
      <c r="AC616" s="33" t="s">
        <v>34</v>
      </c>
    </row>
    <row r="617" spans="1:29" ht="31.5" x14ac:dyDescent="0.25">
      <c r="A617" s="37" t="s">
        <v>1091</v>
      </c>
      <c r="B617" s="49" t="s">
        <v>1094</v>
      </c>
      <c r="C617" s="37" t="s">
        <v>1095</v>
      </c>
      <c r="D617" s="40">
        <v>17.399999999999999</v>
      </c>
      <c r="E617" s="37" t="s">
        <v>34</v>
      </c>
      <c r="F617" s="39">
        <v>0</v>
      </c>
      <c r="G617" s="40">
        <f t="shared" ref="G617:G619" si="513">D617-F617</f>
        <v>17.399999999999999</v>
      </c>
      <c r="H617" s="41">
        <v>8.4</v>
      </c>
      <c r="I617" s="41">
        <v>0</v>
      </c>
      <c r="J617" s="41">
        <v>0</v>
      </c>
      <c r="K617" s="41">
        <v>7</v>
      </c>
      <c r="L617" s="41">
        <v>1.4000000000000004</v>
      </c>
      <c r="M617" s="41">
        <f>SUM(N617:Q617)</f>
        <v>7.8</v>
      </c>
      <c r="N617" s="41">
        <v>0</v>
      </c>
      <c r="O617" s="41">
        <v>0</v>
      </c>
      <c r="P617" s="41">
        <v>6.5</v>
      </c>
      <c r="Q617" s="41">
        <v>1.3</v>
      </c>
      <c r="R617" s="42">
        <f t="shared" si="507"/>
        <v>9.5999999999999979</v>
      </c>
      <c r="S617" s="40">
        <f t="shared" si="508"/>
        <v>-0.60000000000000053</v>
      </c>
      <c r="T617" s="43">
        <f t="shared" si="479"/>
        <v>-7.1428571428571494E-2</v>
      </c>
      <c r="U617" s="40">
        <f t="shared" si="509"/>
        <v>0</v>
      </c>
      <c r="V617" s="43">
        <v>0</v>
      </c>
      <c r="W617" s="40">
        <f t="shared" si="510"/>
        <v>0</v>
      </c>
      <c r="X617" s="43">
        <v>0</v>
      </c>
      <c r="Y617" s="40">
        <f t="shared" si="511"/>
        <v>-0.5</v>
      </c>
      <c r="Z617" s="43">
        <f t="shared" ref="Z617:Z619" si="514">Y617/K617</f>
        <v>-7.1428571428571425E-2</v>
      </c>
      <c r="AA617" s="40">
        <f t="shared" si="512"/>
        <v>-0.10000000000000031</v>
      </c>
      <c r="AB617" s="43">
        <f t="shared" si="481"/>
        <v>-7.1428571428571633E-2</v>
      </c>
      <c r="AC617" s="33" t="s">
        <v>34</v>
      </c>
    </row>
    <row r="618" spans="1:29" ht="47.25" x14ac:dyDescent="0.25">
      <c r="A618" s="37" t="s">
        <v>1091</v>
      </c>
      <c r="B618" s="49" t="s">
        <v>1096</v>
      </c>
      <c r="C618" s="37" t="s">
        <v>1097</v>
      </c>
      <c r="D618" s="40">
        <v>0.14385339599999999</v>
      </c>
      <c r="E618" s="37" t="s">
        <v>34</v>
      </c>
      <c r="F618" s="39">
        <v>0</v>
      </c>
      <c r="G618" s="40">
        <f t="shared" si="513"/>
        <v>0.14385339599999999</v>
      </c>
      <c r="H618" s="41">
        <v>0.14385339599999999</v>
      </c>
      <c r="I618" s="41">
        <v>0</v>
      </c>
      <c r="J618" s="41">
        <v>0</v>
      </c>
      <c r="K618" s="41">
        <v>0.11987783</v>
      </c>
      <c r="L618" s="41">
        <v>2.397556599999999E-2</v>
      </c>
      <c r="M618" s="41">
        <f>SUM(N618:Q618)</f>
        <v>0.14145584999999999</v>
      </c>
      <c r="N618" s="41">
        <v>0</v>
      </c>
      <c r="O618" s="41">
        <v>0</v>
      </c>
      <c r="P618" s="41">
        <v>0.11787987</v>
      </c>
      <c r="Q618" s="41">
        <v>2.357598E-2</v>
      </c>
      <c r="R618" s="42">
        <f t="shared" si="507"/>
        <v>2.3975460000000004E-3</v>
      </c>
      <c r="S618" s="40">
        <f t="shared" si="508"/>
        <v>-2.3975460000000004E-3</v>
      </c>
      <c r="T618" s="43">
        <f t="shared" si="479"/>
        <v>-1.6666592980536937E-2</v>
      </c>
      <c r="U618" s="40">
        <f t="shared" si="509"/>
        <v>0</v>
      </c>
      <c r="V618" s="43">
        <v>0</v>
      </c>
      <c r="W618" s="40">
        <f t="shared" si="510"/>
        <v>0</v>
      </c>
      <c r="X618" s="43">
        <v>0</v>
      </c>
      <c r="Y618" s="40">
        <f t="shared" si="511"/>
        <v>-1.997960000000007E-3</v>
      </c>
      <c r="Z618" s="43">
        <f t="shared" si="514"/>
        <v>-1.6666634689667028E-2</v>
      </c>
      <c r="AA618" s="40">
        <f t="shared" si="512"/>
        <v>-3.9958599999998998E-4</v>
      </c>
      <c r="AB618" s="43">
        <f t="shared" si="481"/>
        <v>-1.6666384434886342E-2</v>
      </c>
      <c r="AC618" s="33" t="s">
        <v>34</v>
      </c>
    </row>
    <row r="619" spans="1:29" ht="47.25" x14ac:dyDescent="0.25">
      <c r="A619" s="94" t="s">
        <v>1091</v>
      </c>
      <c r="B619" s="53" t="s">
        <v>1098</v>
      </c>
      <c r="C619" s="54" t="s">
        <v>1099</v>
      </c>
      <c r="D619" s="40">
        <v>0.32173000000000002</v>
      </c>
      <c r="E619" s="37" t="s">
        <v>34</v>
      </c>
      <c r="F619" s="39">
        <v>0</v>
      </c>
      <c r="G619" s="40">
        <f t="shared" si="513"/>
        <v>0.32173000000000002</v>
      </c>
      <c r="H619" s="41">
        <v>0.32173000000000002</v>
      </c>
      <c r="I619" s="41">
        <v>0</v>
      </c>
      <c r="J619" s="41">
        <v>0</v>
      </c>
      <c r="K619" s="41">
        <v>0.27265254</v>
      </c>
      <c r="L619" s="41">
        <v>4.9077460000000017E-2</v>
      </c>
      <c r="M619" s="41">
        <f>SUM(N619:Q619)</f>
        <v>0.32173000000000002</v>
      </c>
      <c r="N619" s="41">
        <v>0</v>
      </c>
      <c r="O619" s="41">
        <v>0</v>
      </c>
      <c r="P619" s="41">
        <v>0.27265254</v>
      </c>
      <c r="Q619" s="41">
        <v>4.9077460000000003E-2</v>
      </c>
      <c r="R619" s="42">
        <f t="shared" si="507"/>
        <v>0</v>
      </c>
      <c r="S619" s="40">
        <f t="shared" si="508"/>
        <v>0</v>
      </c>
      <c r="T619" s="43">
        <f t="shared" si="479"/>
        <v>0</v>
      </c>
      <c r="U619" s="40">
        <f t="shared" si="509"/>
        <v>0</v>
      </c>
      <c r="V619" s="43">
        <v>0</v>
      </c>
      <c r="W619" s="40">
        <f t="shared" si="510"/>
        <v>0</v>
      </c>
      <c r="X619" s="43">
        <v>0</v>
      </c>
      <c r="Y619" s="40">
        <f t="shared" si="511"/>
        <v>0</v>
      </c>
      <c r="Z619" s="43">
        <f t="shared" si="514"/>
        <v>0</v>
      </c>
      <c r="AA619" s="40">
        <f t="shared" si="512"/>
        <v>0</v>
      </c>
      <c r="AB619" s="43">
        <f t="shared" si="481"/>
        <v>0</v>
      </c>
      <c r="AC619" s="33" t="s">
        <v>34</v>
      </c>
    </row>
    <row r="620" spans="1:29" ht="49.5" customHeight="1" x14ac:dyDescent="0.25">
      <c r="A620" s="95"/>
      <c r="B620" s="95"/>
      <c r="C620" s="95"/>
      <c r="D620" s="95"/>
      <c r="E620" s="95"/>
      <c r="F620" s="95"/>
      <c r="G620" s="95"/>
      <c r="H620" s="95"/>
      <c r="I620" s="95"/>
      <c r="J620" s="95"/>
      <c r="K620" s="95"/>
      <c r="L620" s="95"/>
      <c r="M620" s="96"/>
      <c r="N620" s="96"/>
      <c r="O620" s="96"/>
      <c r="P620" s="96"/>
      <c r="Q620" s="97"/>
      <c r="R620" s="97"/>
    </row>
    <row r="621" spans="1:29" ht="15.75" customHeight="1" x14ac:dyDescent="0.25">
      <c r="A621" s="97"/>
      <c r="B621" s="98"/>
      <c r="C621" s="98"/>
      <c r="D621" s="99"/>
      <c r="E621" s="99"/>
      <c r="F621" s="99"/>
      <c r="G621" s="99"/>
      <c r="H621" s="99"/>
      <c r="I621" s="99"/>
      <c r="J621" s="98"/>
      <c r="K621" s="99"/>
      <c r="L621" s="98"/>
      <c r="M621" s="97"/>
      <c r="N621" s="98"/>
      <c r="O621" s="98"/>
      <c r="P621" s="98"/>
      <c r="Q621" s="97"/>
      <c r="R621" s="97"/>
    </row>
    <row r="624" spans="1:29" x14ac:dyDescent="0.25">
      <c r="J624" s="17"/>
    </row>
    <row r="625" spans="10:10" x14ac:dyDescent="0.25">
      <c r="J625" s="21"/>
    </row>
    <row r="626" spans="10:10" x14ac:dyDescent="0.25">
      <c r="J626" s="21"/>
    </row>
    <row r="627" spans="10:10" x14ac:dyDescent="0.25">
      <c r="J627" s="24"/>
    </row>
  </sheetData>
  <mergeCells count="37">
    <mergeCell ref="O18:O19"/>
    <mergeCell ref="P18:P19"/>
    <mergeCell ref="Q18:Q19"/>
    <mergeCell ref="A620:L620"/>
    <mergeCell ref="J624:J627"/>
    <mergeCell ref="I18:I19"/>
    <mergeCell ref="J18:J19"/>
    <mergeCell ref="K18:K19"/>
    <mergeCell ref="L18:L19"/>
    <mergeCell ref="M18:M19"/>
    <mergeCell ref="N18:N19"/>
    <mergeCell ref="S16:AB16"/>
    <mergeCell ref="AC16:AC19"/>
    <mergeCell ref="H17:L17"/>
    <mergeCell ref="M17:Q17"/>
    <mergeCell ref="S17:T18"/>
    <mergeCell ref="U17:V18"/>
    <mergeCell ref="W17:X18"/>
    <mergeCell ref="Y17:Z18"/>
    <mergeCell ref="AA17:AB18"/>
    <mergeCell ref="H18:H19"/>
    <mergeCell ref="A13:AC13"/>
    <mergeCell ref="A16:A19"/>
    <mergeCell ref="B16:B19"/>
    <mergeCell ref="C16:C19"/>
    <mergeCell ref="D16:D19"/>
    <mergeCell ref="E16:E19"/>
    <mergeCell ref="F16:F19"/>
    <mergeCell ref="G16:G19"/>
    <mergeCell ref="H16:Q16"/>
    <mergeCell ref="R16:R19"/>
    <mergeCell ref="A4:AC4"/>
    <mergeCell ref="A5:AC5"/>
    <mergeCell ref="A7:AC7"/>
    <mergeCell ref="A8:AC8"/>
    <mergeCell ref="A10:AC10"/>
    <mergeCell ref="A12:AC12"/>
  </mergeCells>
  <conditionalFormatting sqref="AC613:AC619">
    <cfRule type="containsBlanks" dxfId="996" priority="906">
      <formula>LEN(TRIM(AC613))=0</formula>
    </cfRule>
  </conditionalFormatting>
  <conditionalFormatting sqref="AC613:AC619">
    <cfRule type="containsBlanks" dxfId="995" priority="905">
      <formula>LEN(TRIM(AC613))=0</formula>
    </cfRule>
  </conditionalFormatting>
  <conditionalFormatting sqref="D613:D619">
    <cfRule type="containsBlanks" dxfId="994" priority="904">
      <formula>LEN(TRIM(D613))=0</formula>
    </cfRule>
  </conditionalFormatting>
  <conditionalFormatting sqref="D613:D619">
    <cfRule type="containsBlanks" dxfId="993" priority="903">
      <formula>LEN(TRIM(D613))=0</formula>
    </cfRule>
  </conditionalFormatting>
  <conditionalFormatting sqref="C80">
    <cfRule type="containsBlanks" dxfId="992" priority="647">
      <formula>LEN(TRIM(C80))=0</formula>
    </cfRule>
  </conditionalFormatting>
  <conditionalFormatting sqref="AC599">
    <cfRule type="containsBlanks" dxfId="991" priority="902">
      <formula>LEN(TRIM(AC599))=0</formula>
    </cfRule>
  </conditionalFormatting>
  <conditionalFormatting sqref="R33 R541:R547 R561 R564:R568 R583 R588 R591:R592 R598:R601 R616:R619 R42:R43 R45 R47:R53 R57:R62 R64:R65 R67:R69 R71:R77 R80:R90 R93:R106 R108:R122 R127 R134 R136:R137 R139:R145 R148:R203 R218 R225:R229 R232:R236 R240:R247 R252 R261 R264:R291 R303 R306:R307 R309:R330 R334:R336 R340:R343 R346:R362 R365:R388 R390:R410 R423:R424 R427:R502 R517:R519 R523:R529 R531 R534:R535 R558">
    <cfRule type="containsBlanks" dxfId="990" priority="973">
      <formula>LEN(TRIM(R33))=0</formula>
    </cfRule>
  </conditionalFormatting>
  <conditionalFormatting sqref="AC599">
    <cfRule type="containsBlanks" dxfId="989" priority="901">
      <formula>LEN(TRIM(AC599))=0</formula>
    </cfRule>
  </conditionalFormatting>
  <conditionalFormatting sqref="D573:D577">
    <cfRule type="containsBlanks" dxfId="988" priority="881">
      <formula>LEN(TRIM(D573))=0</formula>
    </cfRule>
  </conditionalFormatting>
  <conditionalFormatting sqref="G594:G601">
    <cfRule type="containsBlanks" dxfId="987" priority="880">
      <formula>LEN(TRIM(G594))=0</formula>
    </cfRule>
  </conditionalFormatting>
  <conditionalFormatting sqref="G594:G601">
    <cfRule type="containsBlanks" dxfId="986" priority="879">
      <formula>LEN(TRIM(G594))=0</formula>
    </cfRule>
  </conditionalFormatting>
  <conditionalFormatting sqref="AC594:AC598">
    <cfRule type="containsBlanks" dxfId="985" priority="878">
      <formula>LEN(TRIM(AC594))=0</formula>
    </cfRule>
  </conditionalFormatting>
  <conditionalFormatting sqref="D594:D598">
    <cfRule type="containsBlanks" dxfId="984" priority="875">
      <formula>LEN(TRIM(D594))=0</formula>
    </cfRule>
  </conditionalFormatting>
  <conditionalFormatting sqref="G260:G289 G291:G401 G403:G433 G435:G502">
    <cfRule type="containsBlanks" dxfId="983" priority="997">
      <formula>LEN(TRIM(G260))=0</formula>
    </cfRule>
  </conditionalFormatting>
  <conditionalFormatting sqref="G548:G557 G21:G45 G47:G117 G119:G180 G185:G198 G200:G258 G465:G536">
    <cfRule type="containsBlanks" dxfId="982" priority="996">
      <formula>LEN(TRIM(G21))=0</formula>
    </cfRule>
  </conditionalFormatting>
  <conditionalFormatting sqref="G46">
    <cfRule type="containsBlanks" dxfId="981" priority="995">
      <formula>LEN(TRIM(G46))=0</formula>
    </cfRule>
  </conditionalFormatting>
  <conditionalFormatting sqref="G46">
    <cfRule type="containsBlanks" dxfId="980" priority="994">
      <formula>LEN(TRIM(G46))=0</formula>
    </cfRule>
  </conditionalFormatting>
  <conditionalFormatting sqref="G464">
    <cfRule type="containsBlanks" dxfId="979" priority="993">
      <formula>LEN(TRIM(G464))=0</formula>
    </cfRule>
  </conditionalFormatting>
  <conditionalFormatting sqref="G464">
    <cfRule type="containsBlanks" dxfId="978" priority="992">
      <formula>LEN(TRIM(G464))=0</formula>
    </cfRule>
  </conditionalFormatting>
  <conditionalFormatting sqref="D537:D546">
    <cfRule type="containsBlanks" dxfId="977" priority="943">
      <formula>LEN(TRIM(D537))=0</formula>
    </cfRule>
  </conditionalFormatting>
  <conditionalFormatting sqref="G195:G196">
    <cfRule type="containsBlanks" dxfId="976" priority="990">
      <formula>LEN(TRIM(G195))=0</formula>
    </cfRule>
  </conditionalFormatting>
  <conditionalFormatting sqref="G195:G196">
    <cfRule type="containsBlanks" dxfId="975" priority="991">
      <formula>LEN(TRIM(G195))=0</formula>
    </cfRule>
  </conditionalFormatting>
  <conditionalFormatting sqref="G259">
    <cfRule type="containsBlanks" dxfId="974" priority="989">
      <formula>LEN(TRIM(G259))=0</formula>
    </cfRule>
  </conditionalFormatting>
  <conditionalFormatting sqref="G259">
    <cfRule type="containsBlanks" dxfId="973" priority="988">
      <formula>LEN(TRIM(G259))=0</formula>
    </cfRule>
  </conditionalFormatting>
  <conditionalFormatting sqref="G548:G557 G21:G117 G119:G180 G185:G198 G200:G289 G291:G401 G403:G433 G435:G536">
    <cfRule type="containsBlanks" dxfId="972" priority="987">
      <formula>LEN(TRIM(G21))=0</formula>
    </cfRule>
  </conditionalFormatting>
  <conditionalFormatting sqref="G569:G571">
    <cfRule type="containsBlanks" dxfId="971" priority="942">
      <formula>LEN(TRIM(G569))=0</formula>
    </cfRule>
  </conditionalFormatting>
  <conditionalFormatting sqref="G569:G571">
    <cfRule type="containsBlanks" dxfId="970" priority="941">
      <formula>LEN(TRIM(G569))=0</formula>
    </cfRule>
  </conditionalFormatting>
  <conditionalFormatting sqref="R261 R264:R291 R303 R306:R307 R309:R330 R334:R336 R340:R343 R346:R362 R365:R388 R390:R410 R423:R424 R427:R463">
    <cfRule type="containsBlanks" dxfId="969" priority="986">
      <formula>LEN(TRIM(R261))=0</formula>
    </cfRule>
  </conditionalFormatting>
  <conditionalFormatting sqref="R33 R47:R53 R261 R264:R291 R303 R306:R307 R309:R330 R334:R336 R340:R343 R346:R362 R365:R388 R390:R410 R423:R424 R427:R502 R541:R547 R561 R564:R568 R583 R588 R591:R592 R598:R601 R616:R619 R42:R43 R45 R57:R62 R64:R65 R67:R69 R71:R77 R80:R90 R93:R106 R108:R122 R127 R134 R136:R137 R139:R145 R148:R203 R218 R225:R229 R232:R236 R240:R247 R252 R517:R519 R523:R529 R531 R534:R535 R558">
    <cfRule type="containsBlanks" dxfId="968" priority="980">
      <formula>LEN(TRIM(R33))=0</formula>
    </cfRule>
  </conditionalFormatting>
  <conditionalFormatting sqref="R33 R47:R53 R225:R229 R261 R346:R362 R365:R388 R541:R547 R561 R564:R568 R583 R588 R591:R592 R598:R601 R616:R619 R42:R43 R45 R57:R62 R64:R65 R67:R69 R71:R77 R80:R90 R93:R106 R108:R122 R127 R134 R136:R137 R139:R145 R148:R203 R218 R232:R236 R240:R247 R252 R264:R291 R303 R306:R307 R309:R330 R334:R336 R340:R343 R390:R410 R423:R424 R427:R502 R517:R519 R523:R529 R531 R534:R535 R558">
    <cfRule type="containsBlanks" dxfId="967" priority="985">
      <formula>LEN(TRIM(R33))=0</formula>
    </cfRule>
  </conditionalFormatting>
  <conditionalFormatting sqref="R218">
    <cfRule type="containsBlanks" dxfId="966" priority="984">
      <formula>LEN(TRIM(R218))=0</formula>
    </cfRule>
  </conditionalFormatting>
  <conditionalFormatting sqref="R289">
    <cfRule type="containsBlanks" dxfId="965" priority="983">
      <formula>LEN(TRIM(R289))=0</formula>
    </cfRule>
  </conditionalFormatting>
  <conditionalFormatting sqref="R342">
    <cfRule type="containsBlanks" dxfId="964" priority="982">
      <formula>LEN(TRIM(R342))=0</formula>
    </cfRule>
  </conditionalFormatting>
  <conditionalFormatting sqref="R378:R382">
    <cfRule type="containsBlanks" dxfId="963" priority="981">
      <formula>LEN(TRIM(R378))=0</formula>
    </cfRule>
  </conditionalFormatting>
  <conditionalFormatting sqref="R464">
    <cfRule type="containsBlanks" dxfId="962" priority="979">
      <formula>LEN(TRIM(R464))=0</formula>
    </cfRule>
  </conditionalFormatting>
  <conditionalFormatting sqref="R464">
    <cfRule type="containsBlanks" dxfId="961" priority="978">
      <formula>LEN(TRIM(R464))=0</formula>
    </cfRule>
  </conditionalFormatting>
  <conditionalFormatting sqref="R182">
    <cfRule type="containsBlanks" dxfId="960" priority="977">
      <formula>LEN(TRIM(R182))=0</formula>
    </cfRule>
  </conditionalFormatting>
  <conditionalFormatting sqref="R182">
    <cfRule type="containsBlanks" dxfId="959" priority="976">
      <formula>LEN(TRIM(R182))=0</formula>
    </cfRule>
  </conditionalFormatting>
  <conditionalFormatting sqref="R195:R196">
    <cfRule type="containsBlanks" dxfId="958" priority="974">
      <formula>LEN(TRIM(R195))=0</formula>
    </cfRule>
  </conditionalFormatting>
  <conditionalFormatting sqref="R195:R196">
    <cfRule type="containsBlanks" dxfId="957" priority="975">
      <formula>LEN(TRIM(R195))=0</formula>
    </cfRule>
  </conditionalFormatting>
  <conditionalFormatting sqref="S33:AC33 AC21:AC32 AC34:AC41 AC44 AC46 AC54:AC56 AC63 AC66 AC70 AC78:AC79 AC91:AC92 AC107 AC123:AC126 AC128:AC133 AC135 AC138 AC146:AC147 AC204:AC217 AC219:AC224 AC230:AC231 AC237:AC239 AC248:AC251 AC253:AC260 AC262:AC263 AC292:AC302 AC304:AC305 AC308 AC331:AC333 AC337:AC339 AC344:AC345 AC363:AC364 AC389 AC411:AC422 AC425:AC426 AC503:AC516 AC520:AC522 AC530 AC532:AC533 AC536 AC547:AC557 S42:AC43 S45:AC45 S47:AC53 S57:AC62 S64:AC65 S67:AC69 S71:AC77 S80:AC90 S93:AC106 S108:AC122 S127:AC127 S134:AC134 S136:AC137 S139:AC145 S148:AC203 S218:AC218 S225:AC229 S232:AC236 S240:AC247 S252:AC252 S261:AC261 S264:AC291 S303:AC303 S306:AC307 S309:AC330 S334:AC336 S340:AC343 S346:AC362 S365:AC388 S390:AC410 S423:AC424 S427:AC502 S517:AC519 S523:AC529 S531:AC531 S534:AC535 S541:AB547 S558:AB558 S561:AB561 S564:AB568 S583:AB583 S588:AB588 S591:AB592 S598:AB601 S616:AB619">
    <cfRule type="containsBlanks" dxfId="956" priority="972">
      <formula>LEN(TRIM(S21))=0</formula>
    </cfRule>
  </conditionalFormatting>
  <conditionalFormatting sqref="AC154">
    <cfRule type="containsBlanks" dxfId="955" priority="971">
      <formula>LEN(TRIM(AC154))=0</formula>
    </cfRule>
  </conditionalFormatting>
  <conditionalFormatting sqref="AC154">
    <cfRule type="containsBlanks" dxfId="954" priority="970">
      <formula>LEN(TRIM(AC154))=0</formula>
    </cfRule>
  </conditionalFormatting>
  <conditionalFormatting sqref="AC159">
    <cfRule type="containsBlanks" dxfId="953" priority="969">
      <formula>LEN(TRIM(AC159))=0</formula>
    </cfRule>
  </conditionalFormatting>
  <conditionalFormatting sqref="AC202">
    <cfRule type="containsBlanks" dxfId="952" priority="968">
      <formula>LEN(TRIM(AC202))=0</formula>
    </cfRule>
  </conditionalFormatting>
  <conditionalFormatting sqref="AC143">
    <cfRule type="containsBlanks" dxfId="951" priority="967">
      <formula>LEN(TRIM(AC143))=0</formula>
    </cfRule>
  </conditionalFormatting>
  <conditionalFormatting sqref="AC323">
    <cfRule type="containsBlanks" dxfId="950" priority="966">
      <formula>LEN(TRIM(AC323))=0</formula>
    </cfRule>
  </conditionalFormatting>
  <conditionalFormatting sqref="AC337">
    <cfRule type="containsBlanks" dxfId="949" priority="965">
      <formula>LEN(TRIM(AC337))=0</formula>
    </cfRule>
  </conditionalFormatting>
  <conditionalFormatting sqref="AC386">
    <cfRule type="containsBlanks" dxfId="948" priority="964">
      <formula>LEN(TRIM(AC386))=0</formula>
    </cfRule>
  </conditionalFormatting>
  <conditionalFormatting sqref="AC392">
    <cfRule type="containsBlanks" dxfId="947" priority="963">
      <formula>LEN(TRIM(AC392))=0</formula>
    </cfRule>
  </conditionalFormatting>
  <conditionalFormatting sqref="S33:AC33 AC21:AC32 AC34:AC41 AC44 AC46 AC54:AC56 AC63 AC66 AC70 AC78:AC79 AC91:AC92 AC107 AC123:AC126 AC128:AC133 AC135 AC138 AC146:AC147 AC204:AC217 AC219:AC224 AC230:AC231 AC237:AC239 AC248:AC251 AC253:AC260 AC262:AC263 AC292:AC302 AC304:AC305 AC308 AC331:AC333 AC337:AC339 AC344:AC345 AC363:AC364 AC389 AC411:AC422 AC425:AC426 AC503:AC516 AC520:AC522 AC530 AC532:AC533 AC536 AC547:AC557 S42:AC43 S45:AC45 S47:AC53 S57:AC62 S64:AC65 S67:AC69 S71:AC77 S80:AC90 S93:AC106 S108:AC122 S127:AC127 S134:AC134 S136:AC137 S139:AC145 S148:AC203 S218:AC218 S225:AC229 S232:AC236 S240:AC247 S252:AC252 S261:AC261 S264:AC291 S303:AC303 S306:AC307 S309:AC330 S334:AC336 S340:AC343 S346:AC362 S365:AC388 S390:AC410 S423:AC424 S427:AC502 S517:AC519 S523:AC529 S531:AC531 S534:AC535 S541:AB547 S558:AB558 S561:AB561 S564:AB568 S583:AB583 S588:AB588 S591:AB592 S598:AB601 S616:AB619">
    <cfRule type="containsBlanks" dxfId="946" priority="962">
      <formula>LEN(TRIM(S21))=0</formula>
    </cfRule>
  </conditionalFormatting>
  <conditionalFormatting sqref="D260:D463">
    <cfRule type="containsBlanks" dxfId="945" priority="961">
      <formula>LEN(TRIM(D260))=0</formula>
    </cfRule>
  </conditionalFormatting>
  <conditionalFormatting sqref="D21:D45 D47:D181 D465:D536 D183:D194 D197:D258 D547:D557">
    <cfRule type="containsBlanks" dxfId="944" priority="960">
      <formula>LEN(TRIM(D21))=0</formula>
    </cfRule>
  </conditionalFormatting>
  <conditionalFormatting sqref="D46">
    <cfRule type="containsBlanks" dxfId="943" priority="959">
      <formula>LEN(TRIM(D46))=0</formula>
    </cfRule>
  </conditionalFormatting>
  <conditionalFormatting sqref="D46">
    <cfRule type="containsBlanks" dxfId="942" priority="958">
      <formula>LEN(TRIM(D46))=0</formula>
    </cfRule>
  </conditionalFormatting>
  <conditionalFormatting sqref="D464">
    <cfRule type="containsBlanks" dxfId="941" priority="957">
      <formula>LEN(TRIM(D464))=0</formula>
    </cfRule>
  </conditionalFormatting>
  <conditionalFormatting sqref="D464">
    <cfRule type="containsBlanks" dxfId="940" priority="956">
      <formula>LEN(TRIM(D464))=0</formula>
    </cfRule>
  </conditionalFormatting>
  <conditionalFormatting sqref="D182">
    <cfRule type="containsBlanks" dxfId="939" priority="955">
      <formula>LEN(TRIM(D182))=0</formula>
    </cfRule>
  </conditionalFormatting>
  <conditionalFormatting sqref="D182">
    <cfRule type="containsBlanks" dxfId="938" priority="954">
      <formula>LEN(TRIM(D182))=0</formula>
    </cfRule>
  </conditionalFormatting>
  <conditionalFormatting sqref="D195:D196">
    <cfRule type="containsBlanks" dxfId="937" priority="952">
      <formula>LEN(TRIM(D195))=0</formula>
    </cfRule>
  </conditionalFormatting>
  <conditionalFormatting sqref="D195:D196">
    <cfRule type="containsBlanks" dxfId="936" priority="953">
      <formula>LEN(TRIM(D195))=0</formula>
    </cfRule>
  </conditionalFormatting>
  <conditionalFormatting sqref="D259">
    <cfRule type="containsBlanks" dxfId="935" priority="951">
      <formula>LEN(TRIM(D259))=0</formula>
    </cfRule>
  </conditionalFormatting>
  <conditionalFormatting sqref="D259">
    <cfRule type="containsBlanks" dxfId="934" priority="950">
      <formula>LEN(TRIM(D259))=0</formula>
    </cfRule>
  </conditionalFormatting>
  <conditionalFormatting sqref="D21:D536 D547:D557">
    <cfRule type="containsBlanks" dxfId="933" priority="949">
      <formula>LEN(TRIM(D21))=0</formula>
    </cfRule>
  </conditionalFormatting>
  <conditionalFormatting sqref="G593">
    <cfRule type="containsBlanks" dxfId="932" priority="873">
      <formula>LEN(TRIM(G593))=0</formula>
    </cfRule>
  </conditionalFormatting>
  <conditionalFormatting sqref="C57">
    <cfRule type="containsBlanks" dxfId="931" priority="814">
      <formula>LEN(TRIM(C57))=0</formula>
    </cfRule>
  </conditionalFormatting>
  <conditionalFormatting sqref="A61:B61">
    <cfRule type="containsBlanks" dxfId="930" priority="813">
      <formula>LEN(TRIM(A61))=0</formula>
    </cfRule>
  </conditionalFormatting>
  <conditionalFormatting sqref="A306:B307">
    <cfRule type="containsBlanks" dxfId="929" priority="831">
      <formula>LEN(TRIM(A306))=0</formula>
    </cfRule>
  </conditionalFormatting>
  <conditionalFormatting sqref="C306:C307">
    <cfRule type="containsBlanks" dxfId="928" priority="830">
      <formula>LEN(TRIM(C306))=0</formula>
    </cfRule>
  </conditionalFormatting>
  <conditionalFormatting sqref="A341:B343">
    <cfRule type="containsBlanks" dxfId="927" priority="829">
      <formula>LEN(TRIM(A341))=0</formula>
    </cfRule>
  </conditionalFormatting>
  <conditionalFormatting sqref="G537:G547">
    <cfRule type="containsBlanks" dxfId="926" priority="948">
      <formula>LEN(TRIM(G537))=0</formula>
    </cfRule>
  </conditionalFormatting>
  <conditionalFormatting sqref="G537:G547">
    <cfRule type="containsBlanks" dxfId="925" priority="947">
      <formula>LEN(TRIM(G537))=0</formula>
    </cfRule>
  </conditionalFormatting>
  <conditionalFormatting sqref="AC537:AC546">
    <cfRule type="containsBlanks" dxfId="924" priority="946">
      <formula>LEN(TRIM(AC537))=0</formula>
    </cfRule>
  </conditionalFormatting>
  <conditionalFormatting sqref="AC537:AC546">
    <cfRule type="containsBlanks" dxfId="923" priority="945">
      <formula>LEN(TRIM(AC537))=0</formula>
    </cfRule>
  </conditionalFormatting>
  <conditionalFormatting sqref="D537:D546">
    <cfRule type="containsBlanks" dxfId="922" priority="944">
      <formula>LEN(TRIM(D537))=0</formula>
    </cfRule>
  </conditionalFormatting>
  <conditionalFormatting sqref="A61:B61">
    <cfRule type="containsBlanks" dxfId="921" priority="812">
      <formula>LEN(TRIM(A61))=0</formula>
    </cfRule>
  </conditionalFormatting>
  <conditionalFormatting sqref="A61:B61">
    <cfRule type="containsBlanks" dxfId="920" priority="811">
      <formula>LEN(TRIM(A61))=0</formula>
    </cfRule>
  </conditionalFormatting>
  <conditionalFormatting sqref="AC567:AC571">
    <cfRule type="containsBlanks" dxfId="919" priority="940">
      <formula>LEN(TRIM(AC567))=0</formula>
    </cfRule>
  </conditionalFormatting>
  <conditionalFormatting sqref="AC567:AC571">
    <cfRule type="containsBlanks" dxfId="918" priority="939">
      <formula>LEN(TRIM(AC567))=0</formula>
    </cfRule>
  </conditionalFormatting>
  <conditionalFormatting sqref="D567:D571">
    <cfRule type="containsBlanks" dxfId="917" priority="938">
      <formula>LEN(TRIM(D567))=0</formula>
    </cfRule>
  </conditionalFormatting>
  <conditionalFormatting sqref="D567:D571">
    <cfRule type="containsBlanks" dxfId="916" priority="937">
      <formula>LEN(TRIM(D567))=0</formula>
    </cfRule>
  </conditionalFormatting>
  <conditionalFormatting sqref="C85 C193 C106 C137 C93:C104 C125:C126">
    <cfRule type="containsBlanks" dxfId="915" priority="854">
      <formula>LEN(TRIM(C85))=0</formula>
    </cfRule>
  </conditionalFormatting>
  <conditionalFormatting sqref="C583:C584">
    <cfRule type="containsBlanks" dxfId="914" priority="853">
      <formula>LEN(TRIM(C583))=0</formula>
    </cfRule>
  </conditionalFormatting>
  <conditionalFormatting sqref="C190">
    <cfRule type="containsBlanks" dxfId="913" priority="852">
      <formula>LEN(TRIM(C190))=0</formula>
    </cfRule>
  </conditionalFormatting>
  <conditionalFormatting sqref="C190">
    <cfRule type="containsBlanks" dxfId="912" priority="851">
      <formula>LEN(TRIM(C190))=0</formula>
    </cfRule>
  </conditionalFormatting>
  <conditionalFormatting sqref="C105">
    <cfRule type="containsBlanks" dxfId="911" priority="794">
      <formula>LEN(TRIM(C105))=0</formula>
    </cfRule>
  </conditionalFormatting>
  <conditionalFormatting sqref="A127:B127">
    <cfRule type="containsBlanks" dxfId="910" priority="793">
      <formula>LEN(TRIM(A127))=0</formula>
    </cfRule>
  </conditionalFormatting>
  <conditionalFormatting sqref="A127:B127">
    <cfRule type="containsBlanks" dxfId="909" priority="792">
      <formula>LEN(TRIM(A127))=0</formula>
    </cfRule>
  </conditionalFormatting>
  <conditionalFormatting sqref="AC565:AC566">
    <cfRule type="containsBlanks" dxfId="908" priority="936">
      <formula>LEN(TRIM(AC565))=0</formula>
    </cfRule>
  </conditionalFormatting>
  <conditionalFormatting sqref="AC565:AC566">
    <cfRule type="containsBlanks" dxfId="907" priority="935">
      <formula>LEN(TRIM(AC565))=0</formula>
    </cfRule>
  </conditionalFormatting>
  <conditionalFormatting sqref="D565:D566">
    <cfRule type="containsBlanks" dxfId="906" priority="934">
      <formula>LEN(TRIM(D565))=0</formula>
    </cfRule>
  </conditionalFormatting>
  <conditionalFormatting sqref="D565:D566">
    <cfRule type="containsBlanks" dxfId="905" priority="933">
      <formula>LEN(TRIM(D565))=0</formula>
    </cfRule>
  </conditionalFormatting>
  <conditionalFormatting sqref="A264:B291">
    <cfRule type="containsBlanks" dxfId="904" priority="835">
      <formula>LEN(TRIM(A264))=0</formula>
    </cfRule>
  </conditionalFormatting>
  <conditionalFormatting sqref="A264:B291">
    <cfRule type="containsBlanks" dxfId="903" priority="834">
      <formula>LEN(TRIM(A264))=0</formula>
    </cfRule>
  </conditionalFormatting>
  <conditionalFormatting sqref="C264:C291">
    <cfRule type="containsBlanks" dxfId="902" priority="833">
      <formula>LEN(TRIM(C264))=0</formula>
    </cfRule>
  </conditionalFormatting>
  <conditionalFormatting sqref="A517:B517">
    <cfRule type="containsBlanks" dxfId="901" priority="776">
      <formula>LEN(TRIM(A517))=0</formula>
    </cfRule>
  </conditionalFormatting>
  <conditionalFormatting sqref="C517">
    <cfRule type="containsBlanks" dxfId="900" priority="775">
      <formula>LEN(TRIM(C517))=0</formula>
    </cfRule>
  </conditionalFormatting>
  <conditionalFormatting sqref="A518:B518">
    <cfRule type="containsBlanks" dxfId="899" priority="774">
      <formula>LEN(TRIM(A518))=0</formula>
    </cfRule>
  </conditionalFormatting>
  <conditionalFormatting sqref="G558:G566 G568">
    <cfRule type="containsBlanks" dxfId="898" priority="932">
      <formula>LEN(TRIM(G558))=0</formula>
    </cfRule>
  </conditionalFormatting>
  <conditionalFormatting sqref="G558:G566 G568">
    <cfRule type="containsBlanks" dxfId="897" priority="931">
      <formula>LEN(TRIM(G558))=0</formula>
    </cfRule>
  </conditionalFormatting>
  <conditionalFormatting sqref="AC558:AC564">
    <cfRule type="containsBlanks" dxfId="896" priority="930">
      <formula>LEN(TRIM(AC558))=0</formula>
    </cfRule>
  </conditionalFormatting>
  <conditionalFormatting sqref="AC558:AC564">
    <cfRule type="containsBlanks" dxfId="895" priority="929">
      <formula>LEN(TRIM(AC558))=0</formula>
    </cfRule>
  </conditionalFormatting>
  <conditionalFormatting sqref="D558:D564">
    <cfRule type="containsBlanks" dxfId="894" priority="928">
      <formula>LEN(TRIM(D558))=0</formula>
    </cfRule>
  </conditionalFormatting>
  <conditionalFormatting sqref="D558:D564">
    <cfRule type="containsBlanks" dxfId="893" priority="927">
      <formula>LEN(TRIM(D558))=0</formula>
    </cfRule>
  </conditionalFormatting>
  <conditionalFormatting sqref="A57:B57">
    <cfRule type="containsBlanks" dxfId="892" priority="817">
      <formula>LEN(TRIM(A57))=0</formula>
    </cfRule>
  </conditionalFormatting>
  <conditionalFormatting sqref="A57:B57">
    <cfRule type="containsBlanks" dxfId="891" priority="816">
      <formula>LEN(TRIM(A57))=0</formula>
    </cfRule>
  </conditionalFormatting>
  <conditionalFormatting sqref="A57:B57">
    <cfRule type="containsBlanks" dxfId="890" priority="815">
      <formula>LEN(TRIM(A57))=0</formula>
    </cfRule>
  </conditionalFormatting>
  <conditionalFormatting sqref="A54:B54">
    <cfRule type="containsBlanks" dxfId="889" priority="758">
      <formula>LEN(TRIM(A54))=0</formula>
    </cfRule>
  </conditionalFormatting>
  <conditionalFormatting sqref="C54">
    <cfRule type="containsBlanks" dxfId="888" priority="757">
      <formula>LEN(TRIM(C54))=0</formula>
    </cfRule>
  </conditionalFormatting>
  <conditionalFormatting sqref="A66:B66">
    <cfRule type="containsBlanks" dxfId="887" priority="756">
      <formula>LEN(TRIM(A66))=0</formula>
    </cfRule>
  </conditionalFormatting>
  <conditionalFormatting sqref="G608:G612">
    <cfRule type="containsBlanks" dxfId="886" priority="926">
      <formula>LEN(TRIM(G608))=0</formula>
    </cfRule>
  </conditionalFormatting>
  <conditionalFormatting sqref="G608:G612">
    <cfRule type="containsBlanks" dxfId="885" priority="925">
      <formula>LEN(TRIM(G608))=0</formula>
    </cfRule>
  </conditionalFormatting>
  <conditionalFormatting sqref="AC608:AC612">
    <cfRule type="containsBlanks" dxfId="884" priority="924">
      <formula>LEN(TRIM(AC608))=0</formula>
    </cfRule>
  </conditionalFormatting>
  <conditionalFormatting sqref="AC608:AC612">
    <cfRule type="containsBlanks" dxfId="883" priority="923">
      <formula>LEN(TRIM(AC608))=0</formula>
    </cfRule>
  </conditionalFormatting>
  <conditionalFormatting sqref="D608:D612">
    <cfRule type="containsBlanks" dxfId="882" priority="922">
      <formula>LEN(TRIM(D608))=0</formula>
    </cfRule>
  </conditionalFormatting>
  <conditionalFormatting sqref="D608:D612">
    <cfRule type="containsBlanks" dxfId="881" priority="921">
      <formula>LEN(TRIM(D608))=0</formula>
    </cfRule>
  </conditionalFormatting>
  <conditionalFormatting sqref="C86:C87">
    <cfRule type="containsBlanks" dxfId="880" priority="799">
      <formula>LEN(TRIM(C86))=0</formula>
    </cfRule>
  </conditionalFormatting>
  <conditionalFormatting sqref="C86:C87">
    <cfRule type="containsBlanks" dxfId="879" priority="798">
      <formula>LEN(TRIM(C86))=0</formula>
    </cfRule>
  </conditionalFormatting>
  <conditionalFormatting sqref="A105:B105">
    <cfRule type="containsBlanks" dxfId="878" priority="797">
      <formula>LEN(TRIM(A105))=0</formula>
    </cfRule>
  </conditionalFormatting>
  <conditionalFormatting sqref="A105:B105">
    <cfRule type="containsBlanks" dxfId="877" priority="796">
      <formula>LEN(TRIM(A105))=0</formula>
    </cfRule>
  </conditionalFormatting>
  <conditionalFormatting sqref="C123">
    <cfRule type="containsBlanks" dxfId="876" priority="739">
      <formula>LEN(TRIM(C123))=0</formula>
    </cfRule>
  </conditionalFormatting>
  <conditionalFormatting sqref="A124:B124">
    <cfRule type="containsBlanks" dxfId="875" priority="738">
      <formula>LEN(TRIM(A124))=0</formula>
    </cfRule>
  </conditionalFormatting>
  <conditionalFormatting sqref="A124:B124">
    <cfRule type="containsBlanks" dxfId="874" priority="737">
      <formula>LEN(TRIM(A124))=0</formula>
    </cfRule>
  </conditionalFormatting>
  <conditionalFormatting sqref="G606:G607">
    <cfRule type="containsBlanks" dxfId="873" priority="920">
      <formula>LEN(TRIM(G606))=0</formula>
    </cfRule>
  </conditionalFormatting>
  <conditionalFormatting sqref="G606:G607">
    <cfRule type="containsBlanks" dxfId="872" priority="919">
      <formula>LEN(TRIM(G606))=0</formula>
    </cfRule>
  </conditionalFormatting>
  <conditionalFormatting sqref="AC606:AC607">
    <cfRule type="containsBlanks" dxfId="871" priority="918">
      <formula>LEN(TRIM(AC606))=0</formula>
    </cfRule>
  </conditionalFormatting>
  <conditionalFormatting sqref="AC606:AC607">
    <cfRule type="containsBlanks" dxfId="870" priority="917">
      <formula>LEN(TRIM(AC606))=0</formula>
    </cfRule>
  </conditionalFormatting>
  <conditionalFormatting sqref="D606:D607">
    <cfRule type="containsBlanks" dxfId="869" priority="916">
      <formula>LEN(TRIM(D606))=0</formula>
    </cfRule>
  </conditionalFormatting>
  <conditionalFormatting sqref="D606:D607">
    <cfRule type="containsBlanks" dxfId="868" priority="915">
      <formula>LEN(TRIM(D606))=0</formula>
    </cfRule>
  </conditionalFormatting>
  <conditionalFormatting sqref="A139:B139">
    <cfRule type="containsBlanks" dxfId="867" priority="780">
      <formula>LEN(TRIM(A139))=0</formula>
    </cfRule>
  </conditionalFormatting>
  <conditionalFormatting sqref="C139">
    <cfRule type="containsBlanks" dxfId="866" priority="779">
      <formula>LEN(TRIM(C139))=0</formula>
    </cfRule>
  </conditionalFormatting>
  <conditionalFormatting sqref="C139">
    <cfRule type="containsBlanks" dxfId="865" priority="778">
      <formula>LEN(TRIM(C139))=0</formula>
    </cfRule>
  </conditionalFormatting>
  <conditionalFormatting sqref="C206:C208">
    <cfRule type="containsBlanks" dxfId="864" priority="721">
      <formula>LEN(TRIM(C206))=0</formula>
    </cfRule>
  </conditionalFormatting>
  <conditionalFormatting sqref="C206:C208">
    <cfRule type="containsBlanks" dxfId="863" priority="720">
      <formula>LEN(TRIM(C206))=0</formula>
    </cfRule>
  </conditionalFormatting>
  <conditionalFormatting sqref="A219:B224">
    <cfRule type="containsBlanks" dxfId="862" priority="719">
      <formula>LEN(TRIM(A219))=0</formula>
    </cfRule>
  </conditionalFormatting>
  <conditionalFormatting sqref="G572 G602:G605">
    <cfRule type="containsBlanks" dxfId="861" priority="914">
      <formula>LEN(TRIM(G572))=0</formula>
    </cfRule>
  </conditionalFormatting>
  <conditionalFormatting sqref="G572 G602:G605">
    <cfRule type="containsBlanks" dxfId="860" priority="913">
      <formula>LEN(TRIM(G572))=0</formula>
    </cfRule>
  </conditionalFormatting>
  <conditionalFormatting sqref="AC572 AC600:AC605">
    <cfRule type="containsBlanks" dxfId="859" priority="912">
      <formula>LEN(TRIM(AC572))=0</formula>
    </cfRule>
  </conditionalFormatting>
  <conditionalFormatting sqref="AC572 AC600:AC605">
    <cfRule type="containsBlanks" dxfId="858" priority="911">
      <formula>LEN(TRIM(AC572))=0</formula>
    </cfRule>
  </conditionalFormatting>
  <conditionalFormatting sqref="D572 D600:D605">
    <cfRule type="containsBlanks" dxfId="857" priority="910">
      <formula>LEN(TRIM(D572))=0</formula>
    </cfRule>
  </conditionalFormatting>
  <conditionalFormatting sqref="D572 D600:D605">
    <cfRule type="containsBlanks" dxfId="856" priority="909">
      <formula>LEN(TRIM(D572))=0</formula>
    </cfRule>
  </conditionalFormatting>
  <conditionalFormatting sqref="C204:C205">
    <cfRule type="containsBlanks" dxfId="855" priority="725">
      <formula>LEN(TRIM(C204))=0</formula>
    </cfRule>
  </conditionalFormatting>
  <conditionalFormatting sqref="C204:C205">
    <cfRule type="containsBlanks" dxfId="854" priority="724">
      <formula>LEN(TRIM(C204))=0</formula>
    </cfRule>
  </conditionalFormatting>
  <conditionalFormatting sqref="A206:B208">
    <cfRule type="containsBlanks" dxfId="853" priority="723">
      <formula>LEN(TRIM(A206))=0</formula>
    </cfRule>
  </conditionalFormatting>
  <conditionalFormatting sqref="A516:B516">
    <cfRule type="containsBlanks" dxfId="852" priority="666">
      <formula>LEN(TRIM(A516))=0</formula>
    </cfRule>
  </conditionalFormatting>
  <conditionalFormatting sqref="C516">
    <cfRule type="containsBlanks" dxfId="851" priority="665">
      <formula>LEN(TRIM(C516))=0</formula>
    </cfRule>
  </conditionalFormatting>
  <conditionalFormatting sqref="A520:B522">
    <cfRule type="containsBlanks" dxfId="850" priority="664">
      <formula>LEN(TRIM(A520))=0</formula>
    </cfRule>
  </conditionalFormatting>
  <conditionalFormatting sqref="G613:G619">
    <cfRule type="containsBlanks" dxfId="849" priority="908">
      <formula>LEN(TRIM(G613))=0</formula>
    </cfRule>
  </conditionalFormatting>
  <conditionalFormatting sqref="G613:G619">
    <cfRule type="containsBlanks" dxfId="848" priority="907">
      <formula>LEN(TRIM(G613))=0</formula>
    </cfRule>
  </conditionalFormatting>
  <conditionalFormatting sqref="A249:B251">
    <cfRule type="containsBlanks" dxfId="847" priority="707">
      <formula>LEN(TRIM(A249))=0</formula>
    </cfRule>
  </conditionalFormatting>
  <conditionalFormatting sqref="A249:B251">
    <cfRule type="containsBlanks" dxfId="846" priority="706">
      <formula>LEN(TRIM(A249))=0</formula>
    </cfRule>
  </conditionalFormatting>
  <conditionalFormatting sqref="C249:C251">
    <cfRule type="containsBlanks" dxfId="845" priority="705">
      <formula>LEN(TRIM(C249))=0</formula>
    </cfRule>
  </conditionalFormatting>
  <conditionalFormatting sqref="C80">
    <cfRule type="containsBlanks" dxfId="844" priority="648">
      <formula>LEN(TRIM(C80))=0</formula>
    </cfRule>
  </conditionalFormatting>
  <conditionalFormatting sqref="A120:C120">
    <cfRule type="containsBlanks" dxfId="843" priority="646">
      <formula>LEN(TRIM(A120))=0</formula>
    </cfRule>
  </conditionalFormatting>
  <conditionalFormatting sqref="D599">
    <cfRule type="containsBlanks" dxfId="842" priority="900">
      <formula>LEN(TRIM(D599))=0</formula>
    </cfRule>
  </conditionalFormatting>
  <conditionalFormatting sqref="D599">
    <cfRule type="containsBlanks" dxfId="841" priority="899">
      <formula>LEN(TRIM(D599))=0</formula>
    </cfRule>
  </conditionalFormatting>
  <conditionalFormatting sqref="C337:C339">
    <cfRule type="containsBlanks" dxfId="840" priority="689">
      <formula>LEN(TRIM(C337))=0</formula>
    </cfRule>
  </conditionalFormatting>
  <conditionalFormatting sqref="A344:B345">
    <cfRule type="containsBlanks" dxfId="839" priority="688">
      <formula>LEN(TRIM(A344))=0</formula>
    </cfRule>
  </conditionalFormatting>
  <conditionalFormatting sqref="A344:B345">
    <cfRule type="containsBlanks" dxfId="838" priority="687">
      <formula>LEN(TRIM(A344))=0</formula>
    </cfRule>
  </conditionalFormatting>
  <conditionalFormatting sqref="A303:B303">
    <cfRule type="containsBlanks" dxfId="837" priority="630">
      <formula>LEN(TRIM(A303))=0</formula>
    </cfRule>
  </conditionalFormatting>
  <conditionalFormatting sqref="C303">
    <cfRule type="containsBlanks" dxfId="836" priority="629">
      <formula>LEN(TRIM(C303))=0</formula>
    </cfRule>
  </conditionalFormatting>
  <conditionalFormatting sqref="B317:B322">
    <cfRule type="containsBlanks" dxfId="835" priority="628">
      <formula>LEN(TRIM(B317))=0</formula>
    </cfRule>
  </conditionalFormatting>
  <conditionalFormatting sqref="G580:G584">
    <cfRule type="containsBlanks" dxfId="834" priority="898">
      <formula>LEN(TRIM(G580))=0</formula>
    </cfRule>
  </conditionalFormatting>
  <conditionalFormatting sqref="G580:G584">
    <cfRule type="containsBlanks" dxfId="833" priority="897">
      <formula>LEN(TRIM(G580))=0</formula>
    </cfRule>
  </conditionalFormatting>
  <conditionalFormatting sqref="AC580:AC584">
    <cfRule type="containsBlanks" dxfId="832" priority="896">
      <formula>LEN(TRIM(AC580))=0</formula>
    </cfRule>
  </conditionalFormatting>
  <conditionalFormatting sqref="AC580:AC584">
    <cfRule type="containsBlanks" dxfId="831" priority="895">
      <formula>LEN(TRIM(AC580))=0</formula>
    </cfRule>
  </conditionalFormatting>
  <conditionalFormatting sqref="D580:D584">
    <cfRule type="containsBlanks" dxfId="830" priority="894">
      <formula>LEN(TRIM(D580))=0</formula>
    </cfRule>
  </conditionalFormatting>
  <conditionalFormatting sqref="D580:D584">
    <cfRule type="containsBlanks" dxfId="829" priority="893">
      <formula>LEN(TRIM(D580))=0</formula>
    </cfRule>
  </conditionalFormatting>
  <conditionalFormatting sqref="C503:C504">
    <cfRule type="containsBlanks" dxfId="828" priority="671">
      <formula>LEN(TRIM(C503))=0</formula>
    </cfRule>
  </conditionalFormatting>
  <conditionalFormatting sqref="A513:B513">
    <cfRule type="containsBlanks" dxfId="827" priority="670">
      <formula>LEN(TRIM(A513))=0</formula>
    </cfRule>
  </conditionalFormatting>
  <conditionalFormatting sqref="A513:B513">
    <cfRule type="containsBlanks" dxfId="826" priority="669">
      <formula>LEN(TRIM(A513))=0</formula>
    </cfRule>
  </conditionalFormatting>
  <conditionalFormatting sqref="C513">
    <cfRule type="containsBlanks" dxfId="825" priority="668">
      <formula>LEN(TRIM(C513))=0</formula>
    </cfRule>
  </conditionalFormatting>
  <conditionalFormatting sqref="A349:C349">
    <cfRule type="containsBlanks" dxfId="824" priority="611">
      <formula>LEN(TRIM(A349))=0</formula>
    </cfRule>
  </conditionalFormatting>
  <conditionalFormatting sqref="A390:B390">
    <cfRule type="containsBlanks" dxfId="823" priority="610">
      <formula>LEN(TRIM(A390))=0</formula>
    </cfRule>
  </conditionalFormatting>
  <conditionalFormatting sqref="A390:B390">
    <cfRule type="containsBlanks" dxfId="822" priority="609">
      <formula>LEN(TRIM(A390))=0</formula>
    </cfRule>
  </conditionalFormatting>
  <conditionalFormatting sqref="G578:G579">
    <cfRule type="containsBlanks" dxfId="821" priority="892">
      <formula>LEN(TRIM(G578))=0</formula>
    </cfRule>
  </conditionalFormatting>
  <conditionalFormatting sqref="G578:G579">
    <cfRule type="containsBlanks" dxfId="820" priority="891">
      <formula>LEN(TRIM(G578))=0</formula>
    </cfRule>
  </conditionalFormatting>
  <conditionalFormatting sqref="AC578:AC579">
    <cfRule type="containsBlanks" dxfId="819" priority="890">
      <formula>LEN(TRIM(AC578))=0</formula>
    </cfRule>
  </conditionalFormatting>
  <conditionalFormatting sqref="AC578:AC579">
    <cfRule type="containsBlanks" dxfId="818" priority="889">
      <formula>LEN(TRIM(AC578))=0</formula>
    </cfRule>
  </conditionalFormatting>
  <conditionalFormatting sqref="D578:D579">
    <cfRule type="containsBlanks" dxfId="817" priority="888">
      <formula>LEN(TRIM(D578))=0</formula>
    </cfRule>
  </conditionalFormatting>
  <conditionalFormatting sqref="D578:D579">
    <cfRule type="containsBlanks" dxfId="816" priority="887">
      <formula>LEN(TRIM(D578))=0</formula>
    </cfRule>
  </conditionalFormatting>
  <conditionalFormatting sqref="A71:C71">
    <cfRule type="containsBlanks" dxfId="815" priority="652">
      <formula>LEN(TRIM(A71))=0</formula>
    </cfRule>
  </conditionalFormatting>
  <conditionalFormatting sqref="A75:C75">
    <cfRule type="containsBlanks" dxfId="814" priority="651">
      <formula>LEN(TRIM(A75))=0</formula>
    </cfRule>
  </conditionalFormatting>
  <conditionalFormatting sqref="A80:B80">
    <cfRule type="containsBlanks" dxfId="813" priority="650">
      <formula>LEN(TRIM(A80))=0</formula>
    </cfRule>
  </conditionalFormatting>
  <conditionalFormatting sqref="A546:B546">
    <cfRule type="containsBlanks" dxfId="812" priority="593">
      <formula>LEN(TRIM(A546))=0</formula>
    </cfRule>
  </conditionalFormatting>
  <conditionalFormatting sqref="A546:B546">
    <cfRule type="containsBlanks" dxfId="811" priority="592">
      <formula>LEN(TRIM(A546))=0</formula>
    </cfRule>
  </conditionalFormatting>
  <conditionalFormatting sqref="C546">
    <cfRule type="containsBlanks" dxfId="810" priority="591">
      <formula>LEN(TRIM(C546))=0</formula>
    </cfRule>
  </conditionalFormatting>
  <conditionalFormatting sqref="G573:G577">
    <cfRule type="containsBlanks" dxfId="809" priority="886">
      <formula>LEN(TRIM(G573))=0</formula>
    </cfRule>
  </conditionalFormatting>
  <conditionalFormatting sqref="G573:G577">
    <cfRule type="containsBlanks" dxfId="808" priority="885">
      <formula>LEN(TRIM(G573))=0</formula>
    </cfRule>
  </conditionalFormatting>
  <conditionalFormatting sqref="C191">
    <cfRule type="containsBlanks" dxfId="807" priority="850">
      <formula>LEN(TRIM(C191))=0</formula>
    </cfRule>
  </conditionalFormatting>
  <conditionalFormatting sqref="AC573:AC577">
    <cfRule type="containsBlanks" dxfId="806" priority="884">
      <formula>LEN(TRIM(AC573))=0</formula>
    </cfRule>
  </conditionalFormatting>
  <conditionalFormatting sqref="AC573:AC577">
    <cfRule type="containsBlanks" dxfId="805" priority="883">
      <formula>LEN(TRIM(AC573))=0</formula>
    </cfRule>
  </conditionalFormatting>
  <conditionalFormatting sqref="D573:D577">
    <cfRule type="containsBlanks" dxfId="804" priority="882">
      <formula>LEN(TRIM(D573))=0</formula>
    </cfRule>
  </conditionalFormatting>
  <conditionalFormatting sqref="C253:C255">
    <cfRule type="containsBlanks" dxfId="803" priority="634">
      <formula>LEN(TRIM(C253))=0</formula>
    </cfRule>
  </conditionalFormatting>
  <conditionalFormatting sqref="C253:C255">
    <cfRule type="containsBlanks" dxfId="802" priority="633">
      <formula>LEN(TRIM(C253))=0</formula>
    </cfRule>
  </conditionalFormatting>
  <conditionalFormatting sqref="A295:C296">
    <cfRule type="containsBlanks" dxfId="801" priority="632">
      <formula>LEN(TRIM(A295))=0</formula>
    </cfRule>
  </conditionalFormatting>
  <conditionalFormatting sqref="E53">
    <cfRule type="containsBlanks" dxfId="800" priority="575">
      <formula>LEN(TRIM(E53))=0</formula>
    </cfRule>
  </conditionalFormatting>
  <conditionalFormatting sqref="E146:E147">
    <cfRule type="containsBlanks" dxfId="799" priority="574">
      <formula>LEN(TRIM(E146))=0</formula>
    </cfRule>
  </conditionalFormatting>
  <conditionalFormatting sqref="E218">
    <cfRule type="containsBlanks" dxfId="798" priority="573">
      <formula>LEN(TRIM(E218))=0</formula>
    </cfRule>
  </conditionalFormatting>
  <conditionalFormatting sqref="A306:B307">
    <cfRule type="containsBlanks" dxfId="797" priority="832">
      <formula>LEN(TRIM(A306))=0</formula>
    </cfRule>
  </conditionalFormatting>
  <conditionalFormatting sqref="AC594:AC598">
    <cfRule type="containsBlanks" dxfId="796" priority="877">
      <formula>LEN(TRIM(AC594))=0</formula>
    </cfRule>
  </conditionalFormatting>
  <conditionalFormatting sqref="D594:D598">
    <cfRule type="containsBlanks" dxfId="795" priority="876">
      <formula>LEN(TRIM(D594))=0</formula>
    </cfRule>
  </conditionalFormatting>
  <conditionalFormatting sqref="C327">
    <cfRule type="containsBlanks" dxfId="794" priority="616">
      <formula>LEN(TRIM(C327))=0</formula>
    </cfRule>
  </conditionalFormatting>
  <conditionalFormatting sqref="A328:B330">
    <cfRule type="containsBlanks" dxfId="793" priority="615">
      <formula>LEN(TRIM(A328))=0</formula>
    </cfRule>
  </conditionalFormatting>
  <conditionalFormatting sqref="A328:B330">
    <cfRule type="containsBlanks" dxfId="792" priority="614">
      <formula>LEN(TRIM(A328))=0</formula>
    </cfRule>
  </conditionalFormatting>
  <conditionalFormatting sqref="C328:C330">
    <cfRule type="containsBlanks" dxfId="791" priority="613">
      <formula>LEN(TRIM(C328))=0</formula>
    </cfRule>
  </conditionalFormatting>
  <conditionalFormatting sqref="E562:E563">
    <cfRule type="containsBlanks" dxfId="790" priority="556">
      <formula>LEN(TRIM(E562))=0</formula>
    </cfRule>
  </conditionalFormatting>
  <conditionalFormatting sqref="E589:E590">
    <cfRule type="containsBlanks" dxfId="789" priority="555">
      <formula>LEN(TRIM(E589))=0</formula>
    </cfRule>
  </conditionalFormatting>
  <conditionalFormatting sqref="E593:E597">
    <cfRule type="containsBlanks" dxfId="788" priority="554">
      <formula>LEN(TRIM(E593))=0</formula>
    </cfRule>
  </conditionalFormatting>
  <conditionalFormatting sqref="G593">
    <cfRule type="containsBlanks" dxfId="787" priority="874">
      <formula>LEN(TRIM(G593))=0</formula>
    </cfRule>
  </conditionalFormatting>
  <conditionalFormatting sqref="AC592:AC593">
    <cfRule type="containsBlanks" dxfId="786" priority="872">
      <formula>LEN(TRIM(AC592))=0</formula>
    </cfRule>
  </conditionalFormatting>
  <conditionalFormatting sqref="AC592:AC593">
    <cfRule type="containsBlanks" dxfId="785" priority="871">
      <formula>LEN(TRIM(AC592))=0</formula>
    </cfRule>
  </conditionalFormatting>
  <conditionalFormatting sqref="D592:D593">
    <cfRule type="containsBlanks" dxfId="784" priority="870">
      <formula>LEN(TRIM(D592))=0</formula>
    </cfRule>
  </conditionalFormatting>
  <conditionalFormatting sqref="D592:D593">
    <cfRule type="containsBlanks" dxfId="783" priority="869">
      <formula>LEN(TRIM(D592))=0</formula>
    </cfRule>
  </conditionalFormatting>
  <conditionalFormatting sqref="A427:B428">
    <cfRule type="containsBlanks" dxfId="782" priority="597">
      <formula>LEN(TRIM(A427))=0</formula>
    </cfRule>
  </conditionalFormatting>
  <conditionalFormatting sqref="A545:B545">
    <cfRule type="containsBlanks" dxfId="781" priority="596">
      <formula>LEN(TRIM(A545))=0</formula>
    </cfRule>
  </conditionalFormatting>
  <conditionalFormatting sqref="A545:B545">
    <cfRule type="containsBlanks" dxfId="780" priority="595">
      <formula>LEN(TRIM(A545))=0</formula>
    </cfRule>
  </conditionalFormatting>
  <conditionalFormatting sqref="E306:E307">
    <cfRule type="containsBlanks" dxfId="779" priority="538">
      <formula>LEN(TRIM(E306))=0</formula>
    </cfRule>
  </conditionalFormatting>
  <conditionalFormatting sqref="E306:E307">
    <cfRule type="containsBlanks" dxfId="778" priority="537">
      <formula>LEN(TRIM(E306))=0</formula>
    </cfRule>
  </conditionalFormatting>
  <conditionalFormatting sqref="E243">
    <cfRule type="containsBlanks" dxfId="777" priority="536">
      <formula>LEN(TRIM(E243))=0</formula>
    </cfRule>
  </conditionalFormatting>
  <conditionalFormatting sqref="G585:G592">
    <cfRule type="containsBlanks" dxfId="776" priority="868">
      <formula>LEN(TRIM(G585))=0</formula>
    </cfRule>
  </conditionalFormatting>
  <conditionalFormatting sqref="G585:G592">
    <cfRule type="containsBlanks" dxfId="775" priority="867">
      <formula>LEN(TRIM(G585))=0</formula>
    </cfRule>
  </conditionalFormatting>
  <conditionalFormatting sqref="C105">
    <cfRule type="containsBlanks" dxfId="774" priority="795">
      <formula>LEN(TRIM(C105))=0</formula>
    </cfRule>
  </conditionalFormatting>
  <conditionalFormatting sqref="AC585:AC591">
    <cfRule type="containsBlanks" dxfId="773" priority="866">
      <formula>LEN(TRIM(AC585))=0</formula>
    </cfRule>
  </conditionalFormatting>
  <conditionalFormatting sqref="AC585:AC591">
    <cfRule type="containsBlanks" dxfId="772" priority="865">
      <formula>LEN(TRIM(AC585))=0</formula>
    </cfRule>
  </conditionalFormatting>
  <conditionalFormatting sqref="D585:D591">
    <cfRule type="containsBlanks" dxfId="771" priority="864">
      <formula>LEN(TRIM(D585))=0</formula>
    </cfRule>
  </conditionalFormatting>
  <conditionalFormatting sqref="D585:D591">
    <cfRule type="containsBlanks" dxfId="770" priority="863">
      <formula>LEN(TRIM(D585))=0</formula>
    </cfRule>
  </conditionalFormatting>
  <conditionalFormatting sqref="A308:B308 A365:B365 A392:B392 A425:B426 A421:B422 A559:C560 A140:C142 A58:C60 A67:C67 A72:C72 A74:C74 A131:C133 A143 C143 C150:C189 C195:C199 A150:B199 A201:C201 A209:C218 A252:C252 A256:C258 A292:C294 A304:C305 A309:C316 A334:C336 A340:C340 A346:C346 A350:C362 A385:C388 A418:C420 A429:C502 A505:C512 A523:C530 A544:C544 A586:C615 A69:C70 A404:C410 A547:C557 A121:C122 A108:C119 A43:C53 A88:C90 A297:C302 A532:C534 A531 A22:C41 A144:C147 A348:C348 A325:C325 C21">
    <cfRule type="containsBlanks" dxfId="769" priority="862">
      <formula>LEN(TRIM(A21))=0</formula>
    </cfRule>
  </conditionalFormatting>
  <conditionalFormatting sqref="A240:B247">
    <cfRule type="containsBlanks" dxfId="768" priority="838">
      <formula>LEN(TRIM(A240))=0</formula>
    </cfRule>
  </conditionalFormatting>
  <conditionalFormatting sqref="A55:B56 A514:B515 A230:B230 A248:B248 A62:B65 A81:B85 A106:B106 A137:B137 A519:B519 A536:B540 A543:B543 A562:B563 A565:B585 A93:B104 A125:B126 A261:B261 A202:B203 A21">
    <cfRule type="containsBlanks" dxfId="767" priority="861">
      <formula>LEN(TRIM(A21))=0</formula>
    </cfRule>
  </conditionalFormatting>
  <conditionalFormatting sqref="A53:B53">
    <cfRule type="containsBlanks" dxfId="766" priority="860">
      <formula>LEN(TRIM(A53))=0</formula>
    </cfRule>
  </conditionalFormatting>
  <conditionalFormatting sqref="A53:B53">
    <cfRule type="containsBlanks" dxfId="765" priority="859">
      <formula>LEN(TRIM(A53))=0</formula>
    </cfRule>
  </conditionalFormatting>
  <conditionalFormatting sqref="A218:B218">
    <cfRule type="containsBlanks" dxfId="764" priority="858">
      <formula>LEN(TRIM(A218))=0</formula>
    </cfRule>
  </conditionalFormatting>
  <conditionalFormatting sqref="A218:B218">
    <cfRule type="containsBlanks" dxfId="763" priority="857">
      <formula>LEN(TRIM(A218))=0</formula>
    </cfRule>
  </conditionalFormatting>
  <conditionalFormatting sqref="C191">
    <cfRule type="containsBlanks" dxfId="762" priority="849">
      <formula>LEN(TRIM(C191))=0</formula>
    </cfRule>
  </conditionalFormatting>
  <conditionalFormatting sqref="A76:B76">
    <cfRule type="containsBlanks" dxfId="761" priority="807">
      <formula>LEN(TRIM(A76))=0</formula>
    </cfRule>
  </conditionalFormatting>
  <conditionalFormatting sqref="C192">
    <cfRule type="containsBlanks" dxfId="760" priority="847">
      <formula>LEN(TRIM(C192))=0</formula>
    </cfRule>
  </conditionalFormatting>
  <conditionalFormatting sqref="C194">
    <cfRule type="containsBlanks" dxfId="759" priority="846">
      <formula>LEN(TRIM(C194))=0</formula>
    </cfRule>
  </conditionalFormatting>
  <conditionalFormatting sqref="C192">
    <cfRule type="containsBlanks" dxfId="758" priority="848">
      <formula>LEN(TRIM(C192))=0</formula>
    </cfRule>
  </conditionalFormatting>
  <conditionalFormatting sqref="A230:B230 A248:B248 A308:B308 A365:B365 A392:B392 A425:B426 A421:B422 A62:B65 A81:B85 A106:B106 A137:B137 A519:B519 A536:B540 A543:B543 A562:B563 A565:B585 A55:B56 A93:B104 A125:B126 A261:B261 A514:B515 A202:B203 A21">
    <cfRule type="containsBlanks" dxfId="757" priority="856">
      <formula>LEN(TRIM(A21))=0</formula>
    </cfRule>
  </conditionalFormatting>
  <conditionalFormatting sqref="C585 C193 C230 C248 C308 C365 C392 C425:C426 C421:C422 C62:C65 C81:C85 C106 C137 C519 C536:C540 C543 C562:C563 C565:C582 C55:C56 C93:C104 C125:C126 C261 C514:C515 C202:C203">
    <cfRule type="containsBlanks" dxfId="756" priority="855">
      <formula>LEN(TRIM(C55))=0</formula>
    </cfRule>
  </conditionalFormatting>
  <conditionalFormatting sqref="C194">
    <cfRule type="containsBlanks" dxfId="755" priority="845">
      <formula>LEN(TRIM(C194))=0</formula>
    </cfRule>
  </conditionalFormatting>
  <conditionalFormatting sqref="C366:C383">
    <cfRule type="containsBlanks" dxfId="754" priority="824">
      <formula>LEN(TRIM(C366))=0</formula>
    </cfRule>
  </conditionalFormatting>
  <conditionalFormatting sqref="A232:B236">
    <cfRule type="containsBlanks" dxfId="753" priority="844">
      <formula>LEN(TRIM(A232))=0</formula>
    </cfRule>
  </conditionalFormatting>
  <conditionalFormatting sqref="A232:B236">
    <cfRule type="containsBlanks" dxfId="752" priority="843">
      <formula>LEN(TRIM(A232))=0</formula>
    </cfRule>
  </conditionalFormatting>
  <conditionalFormatting sqref="C232:C236">
    <cfRule type="containsBlanks" dxfId="751" priority="842">
      <formula>LEN(TRIM(C232))=0</formula>
    </cfRule>
  </conditionalFormatting>
  <conditionalFormatting sqref="A225:B229">
    <cfRule type="containsBlanks" dxfId="750" priority="841">
      <formula>LEN(TRIM(A225))=0</formula>
    </cfRule>
  </conditionalFormatting>
  <conditionalFormatting sqref="A225:B229">
    <cfRule type="containsBlanks" dxfId="749" priority="840">
      <formula>LEN(TRIM(A225))=0</formula>
    </cfRule>
  </conditionalFormatting>
  <conditionalFormatting sqref="C225:C229">
    <cfRule type="containsBlanks" dxfId="748" priority="839">
      <formula>LEN(TRIM(C225))=0</formula>
    </cfRule>
  </conditionalFormatting>
  <conditionalFormatting sqref="C107">
    <cfRule type="containsBlanks" dxfId="747" priority="742">
      <formula>LEN(TRIM(C107))=0</formula>
    </cfRule>
  </conditionalFormatting>
  <conditionalFormatting sqref="C561">
    <cfRule type="containsBlanks" dxfId="746" priority="763">
      <formula>LEN(TRIM(C561))=0</formula>
    </cfRule>
  </conditionalFormatting>
  <conditionalFormatting sqref="A240:B247">
    <cfRule type="containsBlanks" dxfId="745" priority="837">
      <formula>LEN(TRIM(A240))=0</formula>
    </cfRule>
  </conditionalFormatting>
  <conditionalFormatting sqref="C240:C247">
    <cfRule type="containsBlanks" dxfId="744" priority="836">
      <formula>LEN(TRIM(C240))=0</formula>
    </cfRule>
  </conditionalFormatting>
  <conditionalFormatting sqref="A341:B343">
    <cfRule type="containsBlanks" dxfId="743" priority="828">
      <formula>LEN(TRIM(A341))=0</formula>
    </cfRule>
  </conditionalFormatting>
  <conditionalFormatting sqref="C341:C343">
    <cfRule type="containsBlanks" dxfId="742" priority="827">
      <formula>LEN(TRIM(C341))=0</formula>
    </cfRule>
  </conditionalFormatting>
  <conditionalFormatting sqref="A366:B383">
    <cfRule type="containsBlanks" dxfId="741" priority="826">
      <formula>LEN(TRIM(A366))=0</formula>
    </cfRule>
  </conditionalFormatting>
  <conditionalFormatting sqref="A366:B383">
    <cfRule type="containsBlanks" dxfId="740" priority="825">
      <formula>LEN(TRIM(A366))=0</formula>
    </cfRule>
  </conditionalFormatting>
  <conditionalFormatting sqref="A394:B398">
    <cfRule type="containsBlanks" dxfId="739" priority="823">
      <formula>LEN(TRIM(A394))=0</formula>
    </cfRule>
  </conditionalFormatting>
  <conditionalFormatting sqref="A394:B398">
    <cfRule type="containsBlanks" dxfId="738" priority="822">
      <formula>LEN(TRIM(A394))=0</formula>
    </cfRule>
  </conditionalFormatting>
  <conditionalFormatting sqref="C394:C398">
    <cfRule type="containsBlanks" dxfId="737" priority="821">
      <formula>LEN(TRIM(C394))=0</formula>
    </cfRule>
  </conditionalFormatting>
  <conditionalFormatting sqref="A423:B424">
    <cfRule type="containsBlanks" dxfId="736" priority="820">
      <formula>LEN(TRIM(A423))=0</formula>
    </cfRule>
  </conditionalFormatting>
  <conditionalFormatting sqref="A423:B424">
    <cfRule type="containsBlanks" dxfId="735" priority="819">
      <formula>LEN(TRIM(A423))=0</formula>
    </cfRule>
  </conditionalFormatting>
  <conditionalFormatting sqref="C423:C424">
    <cfRule type="containsBlanks" dxfId="734" priority="818">
      <formula>LEN(TRIM(C423))=0</formula>
    </cfRule>
  </conditionalFormatting>
  <conditionalFormatting sqref="A564:B564">
    <cfRule type="containsBlanks" dxfId="733" priority="761">
      <formula>LEN(TRIM(A564))=0</formula>
    </cfRule>
  </conditionalFormatting>
  <conditionalFormatting sqref="C344:C345">
    <cfRule type="containsBlanks" dxfId="732" priority="686">
      <formula>LEN(TRIM(C344))=0</formula>
    </cfRule>
  </conditionalFormatting>
  <conditionalFormatting sqref="A123:B123">
    <cfRule type="containsBlanks" dxfId="731" priority="740">
      <formula>LEN(TRIM(A123))=0</formula>
    </cfRule>
  </conditionalFormatting>
  <conditionalFormatting sqref="C520:C522">
    <cfRule type="containsBlanks" dxfId="730" priority="662">
      <formula>LEN(TRIM(C520))=0</formula>
    </cfRule>
  </conditionalFormatting>
  <conditionalFormatting sqref="C61">
    <cfRule type="containsBlanks" dxfId="729" priority="810">
      <formula>LEN(TRIM(C61))=0</formula>
    </cfRule>
  </conditionalFormatting>
  <conditionalFormatting sqref="A76:B76">
    <cfRule type="containsBlanks" dxfId="728" priority="809">
      <formula>LEN(TRIM(A76))=0</formula>
    </cfRule>
  </conditionalFormatting>
  <conditionalFormatting sqref="A76:B76">
    <cfRule type="containsBlanks" dxfId="727" priority="808">
      <formula>LEN(TRIM(A76))=0</formula>
    </cfRule>
  </conditionalFormatting>
  <conditionalFormatting sqref="C76">
    <cfRule type="containsBlanks" dxfId="726" priority="806">
      <formula>LEN(TRIM(C76))=0</formula>
    </cfRule>
  </conditionalFormatting>
  <conditionalFormatting sqref="A77:B77">
    <cfRule type="containsBlanks" dxfId="725" priority="805">
      <formula>LEN(TRIM(A77))=0</formula>
    </cfRule>
  </conditionalFormatting>
  <conditionalFormatting sqref="A77:B77">
    <cfRule type="containsBlanks" dxfId="724" priority="804">
      <formula>LEN(TRIM(A77))=0</formula>
    </cfRule>
  </conditionalFormatting>
  <conditionalFormatting sqref="A77:B77">
    <cfRule type="containsBlanks" dxfId="723" priority="803">
      <formula>LEN(TRIM(A77))=0</formula>
    </cfRule>
  </conditionalFormatting>
  <conditionalFormatting sqref="C77">
    <cfRule type="containsBlanks" dxfId="722" priority="802">
      <formula>LEN(TRIM(C77))=0</formula>
    </cfRule>
  </conditionalFormatting>
  <conditionalFormatting sqref="A86:B87">
    <cfRule type="containsBlanks" dxfId="721" priority="801">
      <formula>LEN(TRIM(A86))=0</formula>
    </cfRule>
  </conditionalFormatting>
  <conditionalFormatting sqref="A86:B87">
    <cfRule type="containsBlanks" dxfId="720" priority="800">
      <formula>LEN(TRIM(A86))=0</formula>
    </cfRule>
  </conditionalFormatting>
  <conditionalFormatting sqref="C127">
    <cfRule type="containsBlanks" dxfId="719" priority="791">
      <formula>LEN(TRIM(C127))=0</formula>
    </cfRule>
  </conditionalFormatting>
  <conditionalFormatting sqref="C127">
    <cfRule type="containsBlanks" dxfId="718" priority="790">
      <formula>LEN(TRIM(C127))=0</formula>
    </cfRule>
  </conditionalFormatting>
  <conditionalFormatting sqref="A134:B134">
    <cfRule type="containsBlanks" dxfId="717" priority="789">
      <formula>LEN(TRIM(A134))=0</formula>
    </cfRule>
  </conditionalFormatting>
  <conditionalFormatting sqref="A134:B134">
    <cfRule type="containsBlanks" dxfId="716" priority="788">
      <formula>LEN(TRIM(A134))=0</formula>
    </cfRule>
  </conditionalFormatting>
  <conditionalFormatting sqref="C134">
    <cfRule type="containsBlanks" dxfId="715" priority="787">
      <formula>LEN(TRIM(C134))=0</formula>
    </cfRule>
  </conditionalFormatting>
  <conditionalFormatting sqref="C134">
    <cfRule type="containsBlanks" dxfId="714" priority="786">
      <formula>LEN(TRIM(C134))=0</formula>
    </cfRule>
  </conditionalFormatting>
  <conditionalFormatting sqref="A136:B136">
    <cfRule type="containsBlanks" dxfId="713" priority="785">
      <formula>LEN(TRIM(A136))=0</formula>
    </cfRule>
  </conditionalFormatting>
  <conditionalFormatting sqref="A136:B136">
    <cfRule type="containsBlanks" dxfId="712" priority="784">
      <formula>LEN(TRIM(A136))=0</formula>
    </cfRule>
  </conditionalFormatting>
  <conditionalFormatting sqref="C136">
    <cfRule type="containsBlanks" dxfId="711" priority="783">
      <formula>LEN(TRIM(C136))=0</formula>
    </cfRule>
  </conditionalFormatting>
  <conditionalFormatting sqref="C136">
    <cfRule type="containsBlanks" dxfId="710" priority="782">
      <formula>LEN(TRIM(C136))=0</formula>
    </cfRule>
  </conditionalFormatting>
  <conditionalFormatting sqref="A139:B139">
    <cfRule type="containsBlanks" dxfId="709" priority="781">
      <formula>LEN(TRIM(A139))=0</formula>
    </cfRule>
  </conditionalFormatting>
  <conditionalFormatting sqref="A517:B517">
    <cfRule type="containsBlanks" dxfId="708" priority="777">
      <formula>LEN(TRIM(A517))=0</formula>
    </cfRule>
  </conditionalFormatting>
  <conditionalFormatting sqref="A518:B518">
    <cfRule type="containsBlanks" dxfId="707" priority="773">
      <formula>LEN(TRIM(A518))=0</formula>
    </cfRule>
  </conditionalFormatting>
  <conditionalFormatting sqref="C518">
    <cfRule type="containsBlanks" dxfId="706" priority="772">
      <formula>LEN(TRIM(C518))=0</formula>
    </cfRule>
  </conditionalFormatting>
  <conditionalFormatting sqref="A535:B535">
    <cfRule type="containsBlanks" dxfId="705" priority="771">
      <formula>LEN(TRIM(A535))=0</formula>
    </cfRule>
  </conditionalFormatting>
  <conditionalFormatting sqref="A535:B535">
    <cfRule type="containsBlanks" dxfId="704" priority="770">
      <formula>LEN(TRIM(A535))=0</formula>
    </cfRule>
  </conditionalFormatting>
  <conditionalFormatting sqref="C535">
    <cfRule type="containsBlanks" dxfId="703" priority="769">
      <formula>LEN(TRIM(C535))=0</formula>
    </cfRule>
  </conditionalFormatting>
  <conditionalFormatting sqref="A541:B542">
    <cfRule type="containsBlanks" dxfId="702" priority="768">
      <formula>LEN(TRIM(A541))=0</formula>
    </cfRule>
  </conditionalFormatting>
  <conditionalFormatting sqref="A541:B542">
    <cfRule type="containsBlanks" dxfId="701" priority="767">
      <formula>LEN(TRIM(A541))=0</formula>
    </cfRule>
  </conditionalFormatting>
  <conditionalFormatting sqref="C541:C542">
    <cfRule type="containsBlanks" dxfId="700" priority="766">
      <formula>LEN(TRIM(C541))=0</formula>
    </cfRule>
  </conditionalFormatting>
  <conditionalFormatting sqref="A561:B561">
    <cfRule type="containsBlanks" dxfId="699" priority="765">
      <formula>LEN(TRIM(A561))=0</formula>
    </cfRule>
  </conditionalFormatting>
  <conditionalFormatting sqref="A561:B561">
    <cfRule type="containsBlanks" dxfId="698" priority="764">
      <formula>LEN(TRIM(A561))=0</formula>
    </cfRule>
  </conditionalFormatting>
  <conditionalFormatting sqref="A564:B564">
    <cfRule type="containsBlanks" dxfId="697" priority="762">
      <formula>LEN(TRIM(A564))=0</formula>
    </cfRule>
  </conditionalFormatting>
  <conditionalFormatting sqref="C564">
    <cfRule type="containsBlanks" dxfId="696" priority="760">
      <formula>LEN(TRIM(C564))=0</formula>
    </cfRule>
  </conditionalFormatting>
  <conditionalFormatting sqref="A54:B54">
    <cfRule type="containsBlanks" dxfId="695" priority="759">
      <formula>LEN(TRIM(A54))=0</formula>
    </cfRule>
  </conditionalFormatting>
  <conditionalFormatting sqref="A66:B66">
    <cfRule type="containsBlanks" dxfId="694" priority="755">
      <formula>LEN(TRIM(A66))=0</formula>
    </cfRule>
  </conditionalFormatting>
  <conditionalFormatting sqref="C66">
    <cfRule type="containsBlanks" dxfId="693" priority="754">
      <formula>LEN(TRIM(C66))=0</formula>
    </cfRule>
  </conditionalFormatting>
  <conditionalFormatting sqref="A78:B79">
    <cfRule type="containsBlanks" dxfId="692" priority="753">
      <formula>LEN(TRIM(A78))=0</formula>
    </cfRule>
  </conditionalFormatting>
  <conditionalFormatting sqref="A78:B79">
    <cfRule type="containsBlanks" dxfId="691" priority="752">
      <formula>LEN(TRIM(A78))=0</formula>
    </cfRule>
  </conditionalFormatting>
  <conditionalFormatting sqref="C78:C79">
    <cfRule type="containsBlanks" dxfId="690" priority="751">
      <formula>LEN(TRIM(C78))=0</formula>
    </cfRule>
  </conditionalFormatting>
  <conditionalFormatting sqref="A91:B91">
    <cfRule type="containsBlanks" dxfId="689" priority="750">
      <formula>LEN(TRIM(A91))=0</formula>
    </cfRule>
  </conditionalFormatting>
  <conditionalFormatting sqref="A91:B91">
    <cfRule type="containsBlanks" dxfId="688" priority="749">
      <formula>LEN(TRIM(A91))=0</formula>
    </cfRule>
  </conditionalFormatting>
  <conditionalFormatting sqref="C91">
    <cfRule type="containsBlanks" dxfId="687" priority="748">
      <formula>LEN(TRIM(C91))=0</formula>
    </cfRule>
  </conditionalFormatting>
  <conditionalFormatting sqref="A92:B92">
    <cfRule type="containsBlanks" dxfId="686" priority="747">
      <formula>LEN(TRIM(A92))=0</formula>
    </cfRule>
  </conditionalFormatting>
  <conditionalFormatting sqref="A92:B92">
    <cfRule type="containsBlanks" dxfId="685" priority="746">
      <formula>LEN(TRIM(A92))=0</formula>
    </cfRule>
  </conditionalFormatting>
  <conditionalFormatting sqref="C92">
    <cfRule type="containsBlanks" dxfId="684" priority="745">
      <formula>LEN(TRIM(C92))=0</formula>
    </cfRule>
  </conditionalFormatting>
  <conditionalFormatting sqref="A107:B107">
    <cfRule type="containsBlanks" dxfId="683" priority="744">
      <formula>LEN(TRIM(A107))=0</formula>
    </cfRule>
  </conditionalFormatting>
  <conditionalFormatting sqref="A107:B107">
    <cfRule type="containsBlanks" dxfId="682" priority="743">
      <formula>LEN(TRIM(A107))=0</formula>
    </cfRule>
  </conditionalFormatting>
  <conditionalFormatting sqref="A123:B123">
    <cfRule type="containsBlanks" dxfId="681" priority="741">
      <formula>LEN(TRIM(A123))=0</formula>
    </cfRule>
  </conditionalFormatting>
  <conditionalFormatting sqref="C124">
    <cfRule type="containsBlanks" dxfId="680" priority="736">
      <formula>LEN(TRIM(C124))=0</formula>
    </cfRule>
  </conditionalFormatting>
  <conditionalFormatting sqref="A135:B135">
    <cfRule type="containsBlanks" dxfId="679" priority="735">
      <formula>LEN(TRIM(A135))=0</formula>
    </cfRule>
  </conditionalFormatting>
  <conditionalFormatting sqref="A135:B135">
    <cfRule type="containsBlanks" dxfId="678" priority="734">
      <formula>LEN(TRIM(A135))=0</formula>
    </cfRule>
  </conditionalFormatting>
  <conditionalFormatting sqref="C135">
    <cfRule type="containsBlanks" dxfId="677" priority="733">
      <formula>LEN(TRIM(C135))=0</formula>
    </cfRule>
  </conditionalFormatting>
  <conditionalFormatting sqref="C135">
    <cfRule type="containsBlanks" dxfId="676" priority="732">
      <formula>LEN(TRIM(C135))=0</formula>
    </cfRule>
  </conditionalFormatting>
  <conditionalFormatting sqref="A138:B138">
    <cfRule type="containsBlanks" dxfId="675" priority="731">
      <formula>LEN(TRIM(A138))=0</formula>
    </cfRule>
  </conditionalFormatting>
  <conditionalFormatting sqref="A138:B138">
    <cfRule type="containsBlanks" dxfId="674" priority="730">
      <formula>LEN(TRIM(A138))=0</formula>
    </cfRule>
  </conditionalFormatting>
  <conditionalFormatting sqref="C138">
    <cfRule type="containsBlanks" dxfId="673" priority="729">
      <formula>LEN(TRIM(C138))=0</formula>
    </cfRule>
  </conditionalFormatting>
  <conditionalFormatting sqref="C138">
    <cfRule type="containsBlanks" dxfId="672" priority="728">
      <formula>LEN(TRIM(C138))=0</formula>
    </cfRule>
  </conditionalFormatting>
  <conditionalFormatting sqref="A204:B205">
    <cfRule type="containsBlanks" dxfId="671" priority="727">
      <formula>LEN(TRIM(A204))=0</formula>
    </cfRule>
  </conditionalFormatting>
  <conditionalFormatting sqref="A204:B205">
    <cfRule type="containsBlanks" dxfId="670" priority="726">
      <formula>LEN(TRIM(A204))=0</formula>
    </cfRule>
  </conditionalFormatting>
  <conditionalFormatting sqref="A206:B208">
    <cfRule type="containsBlanks" dxfId="669" priority="722">
      <formula>LEN(TRIM(A206))=0</formula>
    </cfRule>
  </conditionalFormatting>
  <conditionalFormatting sqref="A219:B224">
    <cfRule type="containsBlanks" dxfId="668" priority="718">
      <formula>LEN(TRIM(A219))=0</formula>
    </cfRule>
  </conditionalFormatting>
  <conditionalFormatting sqref="C219:C224">
    <cfRule type="containsBlanks" dxfId="667" priority="717">
      <formula>LEN(TRIM(C219))=0</formula>
    </cfRule>
  </conditionalFormatting>
  <conditionalFormatting sqref="C219:C224">
    <cfRule type="containsBlanks" dxfId="666" priority="716">
      <formula>LEN(TRIM(C219))=0</formula>
    </cfRule>
  </conditionalFormatting>
  <conditionalFormatting sqref="A231:B231">
    <cfRule type="containsBlanks" dxfId="665" priority="715">
      <formula>LEN(TRIM(A231))=0</formula>
    </cfRule>
  </conditionalFormatting>
  <conditionalFormatting sqref="A231:B231">
    <cfRule type="containsBlanks" dxfId="664" priority="714">
      <formula>LEN(TRIM(A231))=0</formula>
    </cfRule>
  </conditionalFormatting>
  <conditionalFormatting sqref="C231">
    <cfRule type="containsBlanks" dxfId="663" priority="713">
      <formula>LEN(TRIM(C231))=0</formula>
    </cfRule>
  </conditionalFormatting>
  <conditionalFormatting sqref="C231">
    <cfRule type="containsBlanks" dxfId="662" priority="712">
      <formula>LEN(TRIM(C231))=0</formula>
    </cfRule>
  </conditionalFormatting>
  <conditionalFormatting sqref="A237:B239">
    <cfRule type="containsBlanks" dxfId="661" priority="711">
      <formula>LEN(TRIM(A237))=0</formula>
    </cfRule>
  </conditionalFormatting>
  <conditionalFormatting sqref="A237:B239">
    <cfRule type="containsBlanks" dxfId="660" priority="710">
      <formula>LEN(TRIM(A237))=0</formula>
    </cfRule>
  </conditionalFormatting>
  <conditionalFormatting sqref="C237:C239">
    <cfRule type="containsBlanks" dxfId="659" priority="709">
      <formula>LEN(TRIM(C237))=0</formula>
    </cfRule>
  </conditionalFormatting>
  <conditionalFormatting sqref="C237:C239">
    <cfRule type="containsBlanks" dxfId="658" priority="708">
      <formula>LEN(TRIM(C237))=0</formula>
    </cfRule>
  </conditionalFormatting>
  <conditionalFormatting sqref="C249:C251">
    <cfRule type="containsBlanks" dxfId="657" priority="704">
      <formula>LEN(TRIM(C249))=0</formula>
    </cfRule>
  </conditionalFormatting>
  <conditionalFormatting sqref="A259:B260">
    <cfRule type="containsBlanks" dxfId="656" priority="703">
      <formula>LEN(TRIM(A259))=0</formula>
    </cfRule>
  </conditionalFormatting>
  <conditionalFormatting sqref="A259:B260">
    <cfRule type="containsBlanks" dxfId="655" priority="702">
      <formula>LEN(TRIM(A259))=0</formula>
    </cfRule>
  </conditionalFormatting>
  <conditionalFormatting sqref="C259:C260">
    <cfRule type="containsBlanks" dxfId="654" priority="701">
      <formula>LEN(TRIM(C259))=0</formula>
    </cfRule>
  </conditionalFormatting>
  <conditionalFormatting sqref="A262:B263">
    <cfRule type="containsBlanks" dxfId="653" priority="700">
      <formula>LEN(TRIM(A262))=0</formula>
    </cfRule>
  </conditionalFormatting>
  <conditionalFormatting sqref="A262:B263">
    <cfRule type="containsBlanks" dxfId="652" priority="699">
      <formula>LEN(TRIM(A262))=0</formula>
    </cfRule>
  </conditionalFormatting>
  <conditionalFormatting sqref="C262:C263">
    <cfRule type="containsBlanks" dxfId="651" priority="698">
      <formula>LEN(TRIM(C262))=0</formula>
    </cfRule>
  </conditionalFormatting>
  <conditionalFormatting sqref="A331:B332">
    <cfRule type="containsBlanks" dxfId="650" priority="697">
      <formula>LEN(TRIM(A331))=0</formula>
    </cfRule>
  </conditionalFormatting>
  <conditionalFormatting sqref="A331:B332">
    <cfRule type="containsBlanks" dxfId="649" priority="696">
      <formula>LEN(TRIM(A331))=0</formula>
    </cfRule>
  </conditionalFormatting>
  <conditionalFormatting sqref="C331:C332">
    <cfRule type="containsBlanks" dxfId="648" priority="695">
      <formula>LEN(TRIM(C331))=0</formula>
    </cfRule>
  </conditionalFormatting>
  <conditionalFormatting sqref="A333:B333">
    <cfRule type="containsBlanks" dxfId="647" priority="694">
      <formula>LEN(TRIM(A333))=0</formula>
    </cfRule>
  </conditionalFormatting>
  <conditionalFormatting sqref="A333:B333">
    <cfRule type="containsBlanks" dxfId="646" priority="693">
      <formula>LEN(TRIM(A333))=0</formula>
    </cfRule>
  </conditionalFormatting>
  <conditionalFormatting sqref="C333">
    <cfRule type="containsBlanks" dxfId="645" priority="692">
      <formula>LEN(TRIM(C333))=0</formula>
    </cfRule>
  </conditionalFormatting>
  <conditionalFormatting sqref="A337:B339">
    <cfRule type="containsBlanks" dxfId="644" priority="691">
      <formula>LEN(TRIM(A337))=0</formula>
    </cfRule>
  </conditionalFormatting>
  <conditionalFormatting sqref="A337:B339">
    <cfRule type="containsBlanks" dxfId="643" priority="690">
      <formula>LEN(TRIM(A337))=0</formula>
    </cfRule>
  </conditionalFormatting>
  <conditionalFormatting sqref="A363:B364">
    <cfRule type="containsBlanks" dxfId="642" priority="685">
      <formula>LEN(TRIM(A363))=0</formula>
    </cfRule>
  </conditionalFormatting>
  <conditionalFormatting sqref="A363:B364">
    <cfRule type="containsBlanks" dxfId="641" priority="684">
      <formula>LEN(TRIM(A363))=0</formula>
    </cfRule>
  </conditionalFormatting>
  <conditionalFormatting sqref="C363:C364">
    <cfRule type="containsBlanks" dxfId="640" priority="683">
      <formula>LEN(TRIM(C363))=0</formula>
    </cfRule>
  </conditionalFormatting>
  <conditionalFormatting sqref="A389:B389">
    <cfRule type="containsBlanks" dxfId="639" priority="682">
      <formula>LEN(TRIM(A389))=0</formula>
    </cfRule>
  </conditionalFormatting>
  <conditionalFormatting sqref="A389:B389">
    <cfRule type="containsBlanks" dxfId="638" priority="681">
      <formula>LEN(TRIM(A389))=0</formula>
    </cfRule>
  </conditionalFormatting>
  <conditionalFormatting sqref="C389">
    <cfRule type="containsBlanks" dxfId="637" priority="680">
      <formula>LEN(TRIM(C389))=0</formula>
    </cfRule>
  </conditionalFormatting>
  <conditionalFormatting sqref="A411:B411">
    <cfRule type="containsBlanks" dxfId="636" priority="679">
      <formula>LEN(TRIM(A411))=0</formula>
    </cfRule>
  </conditionalFormatting>
  <conditionalFormatting sqref="A411:B411">
    <cfRule type="containsBlanks" dxfId="635" priority="678">
      <formula>LEN(TRIM(A411))=0</formula>
    </cfRule>
  </conditionalFormatting>
  <conditionalFormatting sqref="C411">
    <cfRule type="containsBlanks" dxfId="634" priority="677">
      <formula>LEN(TRIM(C411))=0</formula>
    </cfRule>
  </conditionalFormatting>
  <conditionalFormatting sqref="A412:B414">
    <cfRule type="containsBlanks" dxfId="633" priority="676">
      <formula>LEN(TRIM(A412))=0</formula>
    </cfRule>
  </conditionalFormatting>
  <conditionalFormatting sqref="A412:B414">
    <cfRule type="containsBlanks" dxfId="632" priority="675">
      <formula>LEN(TRIM(A412))=0</formula>
    </cfRule>
  </conditionalFormatting>
  <conditionalFormatting sqref="C412:C414">
    <cfRule type="containsBlanks" dxfId="631" priority="674">
      <formula>LEN(TRIM(C412))=0</formula>
    </cfRule>
  </conditionalFormatting>
  <conditionalFormatting sqref="A503:B504">
    <cfRule type="containsBlanks" dxfId="630" priority="673">
      <formula>LEN(TRIM(A503))=0</formula>
    </cfRule>
  </conditionalFormatting>
  <conditionalFormatting sqref="A503:B504">
    <cfRule type="containsBlanks" dxfId="629" priority="672">
      <formula>LEN(TRIM(A503))=0</formula>
    </cfRule>
  </conditionalFormatting>
  <conditionalFormatting sqref="A516:B516">
    <cfRule type="containsBlanks" dxfId="628" priority="667">
      <formula>LEN(TRIM(A516))=0</formula>
    </cfRule>
  </conditionalFormatting>
  <conditionalFormatting sqref="A520:B522">
    <cfRule type="containsBlanks" dxfId="627" priority="663">
      <formula>LEN(TRIM(A520))=0</formula>
    </cfRule>
  </conditionalFormatting>
  <conditionalFormatting sqref="A558:B558">
    <cfRule type="containsBlanks" dxfId="626" priority="661">
      <formula>LEN(TRIM(A558))=0</formula>
    </cfRule>
  </conditionalFormatting>
  <conditionalFormatting sqref="A558:B558">
    <cfRule type="containsBlanks" dxfId="625" priority="660">
      <formula>LEN(TRIM(A558))=0</formula>
    </cfRule>
  </conditionalFormatting>
  <conditionalFormatting sqref="C558">
    <cfRule type="containsBlanks" dxfId="624" priority="659">
      <formula>LEN(TRIM(C558))=0</formula>
    </cfRule>
  </conditionalFormatting>
  <conditionalFormatting sqref="A80:B80">
    <cfRule type="containsBlanks" dxfId="623" priority="649">
      <formula>LEN(TRIM(A80))=0</formula>
    </cfRule>
  </conditionalFormatting>
  <conditionalFormatting sqref="A415:B417">
    <cfRule type="containsBlanks" dxfId="622" priority="602">
      <formula>LEN(TRIM(A415))=0</formula>
    </cfRule>
  </conditionalFormatting>
  <conditionalFormatting sqref="A415:B417">
    <cfRule type="containsBlanks" dxfId="621" priority="601">
      <formula>LEN(TRIM(A415))=0</formula>
    </cfRule>
  </conditionalFormatting>
  <conditionalFormatting sqref="C415:C417">
    <cfRule type="containsBlanks" dxfId="620" priority="600">
      <formula>LEN(TRIM(C415))=0</formula>
    </cfRule>
  </conditionalFormatting>
  <conditionalFormatting sqref="C428">
    <cfRule type="containsBlanks" dxfId="619" priority="599">
      <formula>LEN(TRIM(C428))=0</formula>
    </cfRule>
  </conditionalFormatting>
  <conditionalFormatting sqref="B21">
    <cfRule type="containsBlanks" dxfId="618" priority="658">
      <formula>LEN(TRIM(B21))=0</formula>
    </cfRule>
  </conditionalFormatting>
  <conditionalFormatting sqref="A42:C42">
    <cfRule type="containsBlanks" dxfId="617" priority="657">
      <formula>LEN(TRIM(A42))=0</formula>
    </cfRule>
  </conditionalFormatting>
  <conditionalFormatting sqref="A148:B148">
    <cfRule type="containsBlanks" dxfId="616" priority="656">
      <formula>LEN(TRIM(A148))=0</formula>
    </cfRule>
  </conditionalFormatting>
  <conditionalFormatting sqref="A148:B148">
    <cfRule type="containsBlanks" dxfId="615" priority="655">
      <formula>LEN(TRIM(A148))=0</formula>
    </cfRule>
  </conditionalFormatting>
  <conditionalFormatting sqref="C148">
    <cfRule type="containsBlanks" dxfId="614" priority="654">
      <formula>LEN(TRIM(C148))=0</formula>
    </cfRule>
  </conditionalFormatting>
  <conditionalFormatting sqref="A68:C68">
    <cfRule type="containsBlanks" dxfId="613" priority="653">
      <formula>LEN(TRIM(A68))=0</formula>
    </cfRule>
  </conditionalFormatting>
  <conditionalFormatting sqref="A128:B130">
    <cfRule type="containsBlanks" dxfId="612" priority="645">
      <formula>LEN(TRIM(A128))=0</formula>
    </cfRule>
  </conditionalFormatting>
  <conditionalFormatting sqref="A128:B130">
    <cfRule type="containsBlanks" dxfId="611" priority="644">
      <formula>LEN(TRIM(A128))=0</formula>
    </cfRule>
  </conditionalFormatting>
  <conditionalFormatting sqref="C128:C130">
    <cfRule type="containsBlanks" dxfId="610" priority="643">
      <formula>LEN(TRIM(C128))=0</formula>
    </cfRule>
  </conditionalFormatting>
  <conditionalFormatting sqref="C128:C130">
    <cfRule type="containsBlanks" dxfId="609" priority="642">
      <formula>LEN(TRIM(C128))=0</formula>
    </cfRule>
  </conditionalFormatting>
  <conditionalFormatting sqref="A149:B149">
    <cfRule type="containsBlanks" dxfId="608" priority="641">
      <formula>LEN(TRIM(A149))=0</formula>
    </cfRule>
  </conditionalFormatting>
  <conditionalFormatting sqref="A149:B149">
    <cfRule type="containsBlanks" dxfId="607" priority="640">
      <formula>LEN(TRIM(A149))=0</formula>
    </cfRule>
  </conditionalFormatting>
  <conditionalFormatting sqref="C149">
    <cfRule type="containsBlanks" dxfId="606" priority="639">
      <formula>LEN(TRIM(C149))=0</formula>
    </cfRule>
  </conditionalFormatting>
  <conditionalFormatting sqref="C149">
    <cfRule type="containsBlanks" dxfId="605" priority="638">
      <formula>LEN(TRIM(C149))=0</formula>
    </cfRule>
  </conditionalFormatting>
  <conditionalFormatting sqref="B143">
    <cfRule type="containsBlanks" dxfId="604" priority="637">
      <formula>LEN(TRIM(B143))=0</formula>
    </cfRule>
  </conditionalFormatting>
  <conditionalFormatting sqref="A253:B255">
    <cfRule type="containsBlanks" dxfId="603" priority="636">
      <formula>LEN(TRIM(A253))=0</formula>
    </cfRule>
  </conditionalFormatting>
  <conditionalFormatting sqref="A253:B255">
    <cfRule type="containsBlanks" dxfId="602" priority="635">
      <formula>LEN(TRIM(A253))=0</formula>
    </cfRule>
  </conditionalFormatting>
  <conditionalFormatting sqref="A303:B303">
    <cfRule type="containsBlanks" dxfId="601" priority="631">
      <formula>LEN(TRIM(A303))=0</formula>
    </cfRule>
  </conditionalFormatting>
  <conditionalFormatting sqref="C326">
    <cfRule type="containsBlanks" dxfId="600" priority="619">
      <formula>LEN(TRIM(C326))=0</formula>
    </cfRule>
  </conditionalFormatting>
  <conditionalFormatting sqref="A326:B326">
    <cfRule type="containsBlanks" dxfId="599" priority="620">
      <formula>LEN(TRIM(A326))=0</formula>
    </cfRule>
  </conditionalFormatting>
  <conditionalFormatting sqref="C317:C322">
    <cfRule type="containsBlanks" dxfId="598" priority="626">
      <formula>LEN(TRIM(C317))=0</formula>
    </cfRule>
  </conditionalFormatting>
  <conditionalFormatting sqref="B317:B322">
    <cfRule type="containsBlanks" dxfId="597" priority="627">
      <formula>LEN(TRIM(B317))=0</formula>
    </cfRule>
  </conditionalFormatting>
  <conditionalFormatting sqref="A327:B327">
    <cfRule type="containsBlanks" dxfId="596" priority="617">
      <formula>LEN(TRIM(A327))=0</formula>
    </cfRule>
  </conditionalFormatting>
  <conditionalFormatting sqref="C384">
    <cfRule type="containsBlanks" dxfId="595" priority="623">
      <formula>LEN(TRIM(C384))=0</formula>
    </cfRule>
  </conditionalFormatting>
  <conditionalFormatting sqref="A384:B384">
    <cfRule type="containsBlanks" dxfId="594" priority="625">
      <formula>LEN(TRIM(A384))=0</formula>
    </cfRule>
  </conditionalFormatting>
  <conditionalFormatting sqref="A384:B384">
    <cfRule type="containsBlanks" dxfId="593" priority="624">
      <formula>LEN(TRIM(A384))=0</formula>
    </cfRule>
  </conditionalFormatting>
  <conditionalFormatting sqref="A323:C324">
    <cfRule type="containsBlanks" dxfId="592" priority="622">
      <formula>LEN(TRIM(A323))=0</formula>
    </cfRule>
  </conditionalFormatting>
  <conditionalFormatting sqref="A326:B326">
    <cfRule type="containsBlanks" dxfId="591" priority="621">
      <formula>LEN(TRIM(A326))=0</formula>
    </cfRule>
  </conditionalFormatting>
  <conditionalFormatting sqref="A327:B327">
    <cfRule type="containsBlanks" dxfId="590" priority="618">
      <formula>LEN(TRIM(A327))=0</formula>
    </cfRule>
  </conditionalFormatting>
  <conditionalFormatting sqref="C427">
    <cfRule type="containsBlanks" dxfId="589" priority="612">
      <formula>LEN(TRIM(C427))=0</formula>
    </cfRule>
  </conditionalFormatting>
  <conditionalFormatting sqref="C390">
    <cfRule type="containsBlanks" dxfId="588" priority="608">
      <formula>LEN(TRIM(C390))=0</formula>
    </cfRule>
  </conditionalFormatting>
  <conditionalFormatting sqref="A399:C401">
    <cfRule type="containsBlanks" dxfId="587" priority="604">
      <formula>LEN(TRIM(A399))=0</formula>
    </cfRule>
  </conditionalFormatting>
  <conditionalFormatting sqref="A393:B393">
    <cfRule type="containsBlanks" dxfId="586" priority="607">
      <formula>LEN(TRIM(A393))=0</formula>
    </cfRule>
  </conditionalFormatting>
  <conditionalFormatting sqref="A393:B393">
    <cfRule type="containsBlanks" dxfId="585" priority="606">
      <formula>LEN(TRIM(A393))=0</formula>
    </cfRule>
  </conditionalFormatting>
  <conditionalFormatting sqref="C393">
    <cfRule type="containsBlanks" dxfId="584" priority="605">
      <formula>LEN(TRIM(C393))=0</formula>
    </cfRule>
  </conditionalFormatting>
  <conditionalFormatting sqref="A403:C403">
    <cfRule type="containsBlanks" dxfId="583" priority="603">
      <formula>LEN(TRIM(A403))=0</formula>
    </cfRule>
  </conditionalFormatting>
  <conditionalFormatting sqref="A427:B428">
    <cfRule type="containsBlanks" dxfId="582" priority="598">
      <formula>LEN(TRIM(A427))=0</formula>
    </cfRule>
  </conditionalFormatting>
  <conditionalFormatting sqref="C545">
    <cfRule type="containsBlanks" dxfId="581" priority="594">
      <formula>LEN(TRIM(C545))=0</formula>
    </cfRule>
  </conditionalFormatting>
  <conditionalFormatting sqref="A617:C617">
    <cfRule type="containsBlanks" dxfId="580" priority="590">
      <formula>LEN(TRIM(A617))=0</formula>
    </cfRule>
  </conditionalFormatting>
  <conditionalFormatting sqref="A616:B616">
    <cfRule type="containsBlanks" dxfId="579" priority="589">
      <formula>LEN(TRIM(A616))=0</formula>
    </cfRule>
  </conditionalFormatting>
  <conditionalFormatting sqref="C616">
    <cfRule type="containsBlanks" dxfId="578" priority="587">
      <formula>LEN(TRIM(C616))=0</formula>
    </cfRule>
  </conditionalFormatting>
  <conditionalFormatting sqref="A616:B616">
    <cfRule type="containsBlanks" dxfId="577" priority="588">
      <formula>LEN(TRIM(A616))=0</formula>
    </cfRule>
  </conditionalFormatting>
  <conditionalFormatting sqref="A618:B618">
    <cfRule type="containsBlanks" dxfId="576" priority="586">
      <formula>LEN(TRIM(A618))=0</formula>
    </cfRule>
  </conditionalFormatting>
  <conditionalFormatting sqref="C618">
    <cfRule type="containsBlanks" dxfId="575" priority="584">
      <formula>LEN(TRIM(C618))=0</formula>
    </cfRule>
  </conditionalFormatting>
  <conditionalFormatting sqref="A618:B618">
    <cfRule type="containsBlanks" dxfId="574" priority="585">
      <formula>LEN(TRIM(A618))=0</formula>
    </cfRule>
  </conditionalFormatting>
  <conditionalFormatting sqref="A619:B619">
    <cfRule type="containsBlanks" dxfId="573" priority="583">
      <formula>LEN(TRIM(A619))=0</formula>
    </cfRule>
  </conditionalFormatting>
  <conditionalFormatting sqref="C619">
    <cfRule type="containsBlanks" dxfId="572" priority="581">
      <formula>LEN(TRIM(C619))=0</formula>
    </cfRule>
  </conditionalFormatting>
  <conditionalFormatting sqref="A619:B619">
    <cfRule type="containsBlanks" dxfId="571" priority="582">
      <formula>LEN(TRIM(A619))=0</formula>
    </cfRule>
  </conditionalFormatting>
  <conditionalFormatting sqref="E76:E79 E304:E316 E350:E383 E588:E615 E69:E70 E72:E74 E404:E414 E547:E583 E385:E389 E121:E126 E331:E346 E81:E119 E150:E199 E201:E252 E256:E294 E297:E302 E532:E544 E429:E530 E43:E67 E131:E147 E418:E426 E402 E394:E398 E392 E348 E325 E21:E41">
    <cfRule type="containsBlanks" dxfId="570" priority="580">
      <formula>LEN(TRIM(E21))=0</formula>
    </cfRule>
  </conditionalFormatting>
  <conditionalFormatting sqref="E225:E229">
    <cfRule type="containsBlanks" dxfId="569" priority="579">
      <formula>LEN(TRIM(E225))=0</formula>
    </cfRule>
  </conditionalFormatting>
  <conditionalFormatting sqref="E422 E425:E426">
    <cfRule type="containsBlanks" dxfId="568" priority="578">
      <formula>LEN(TRIM(E422))=0</formula>
    </cfRule>
  </conditionalFormatting>
  <conditionalFormatting sqref="E514:E515 E230 E248 E55:E56 E62:E65 E81:E85 E106 E137 E519 E536:E540 E543 E562:E563 E565:E583 E93:E104 E125:E126 E261 E523:E524 E202:E203">
    <cfRule type="containsBlanks" dxfId="567" priority="577">
      <formula>LEN(TRIM(E55))=0</formula>
    </cfRule>
  </conditionalFormatting>
  <conditionalFormatting sqref="E53">
    <cfRule type="containsBlanks" dxfId="566" priority="576">
      <formula>LEN(TRIM(E53))=0</formula>
    </cfRule>
  </conditionalFormatting>
  <conditionalFormatting sqref="E218">
    <cfRule type="containsBlanks" dxfId="565" priority="572">
      <formula>LEN(TRIM(E218))=0</formula>
    </cfRule>
  </conditionalFormatting>
  <conditionalFormatting sqref="E137 E93:E104">
    <cfRule type="containsBlanks" dxfId="564" priority="571">
      <formula>LEN(TRIM(E93))=0</formula>
    </cfRule>
  </conditionalFormatting>
  <conditionalFormatting sqref="E532:E533">
    <cfRule type="containsBlanks" dxfId="563" priority="570">
      <formula>LEN(TRIM(E532))=0</formula>
    </cfRule>
  </conditionalFormatting>
  <conditionalFormatting sqref="E536:E537">
    <cfRule type="containsBlanks" dxfId="562" priority="569">
      <formula>LEN(TRIM(E536))=0</formula>
    </cfRule>
  </conditionalFormatting>
  <conditionalFormatting sqref="E584:E585">
    <cfRule type="containsBlanks" dxfId="561" priority="568">
      <formula>LEN(TRIM(E584))=0</formula>
    </cfRule>
  </conditionalFormatting>
  <conditionalFormatting sqref="E588 E591:E592 E598:E601">
    <cfRule type="containsBlanks" dxfId="560" priority="567">
      <formula>LEN(TRIM(E588))=0</formula>
    </cfRule>
  </conditionalFormatting>
  <conditionalFormatting sqref="E21:E32">
    <cfRule type="containsBlanks" dxfId="559" priority="566">
      <formula>LEN(TRIM(E21))=0</formula>
    </cfRule>
  </conditionalFormatting>
  <conditionalFormatting sqref="E46">
    <cfRule type="containsBlanks" dxfId="558" priority="565">
      <formula>LEN(TRIM(E46))=0</formula>
    </cfRule>
  </conditionalFormatting>
  <conditionalFormatting sqref="E55:E56">
    <cfRule type="containsBlanks" dxfId="557" priority="564">
      <formula>LEN(TRIM(E55))=0</formula>
    </cfRule>
  </conditionalFormatting>
  <conditionalFormatting sqref="E63">
    <cfRule type="containsBlanks" dxfId="556" priority="563">
      <formula>LEN(TRIM(E63))=0</formula>
    </cfRule>
  </conditionalFormatting>
  <conditionalFormatting sqref="E70">
    <cfRule type="containsBlanks" dxfId="555" priority="562">
      <formula>LEN(TRIM(E70))=0</formula>
    </cfRule>
  </conditionalFormatting>
  <conditionalFormatting sqref="E125:E126">
    <cfRule type="containsBlanks" dxfId="554" priority="561">
      <formula>LEN(TRIM(E125))=0</formula>
    </cfRule>
  </conditionalFormatting>
  <conditionalFormatting sqref="E230">
    <cfRule type="containsBlanks" dxfId="553" priority="560">
      <formula>LEN(TRIM(E230))=0</formula>
    </cfRule>
  </conditionalFormatting>
  <conditionalFormatting sqref="E248">
    <cfRule type="containsBlanks" dxfId="552" priority="559">
      <formula>LEN(TRIM(E248))=0</formula>
    </cfRule>
  </conditionalFormatting>
  <conditionalFormatting sqref="E256:E258">
    <cfRule type="containsBlanks" dxfId="551" priority="558">
      <formula>LEN(TRIM(E256))=0</formula>
    </cfRule>
  </conditionalFormatting>
  <conditionalFormatting sqref="E514:E515">
    <cfRule type="containsBlanks" dxfId="550" priority="557">
      <formula>LEN(TRIM(E514))=0</formula>
    </cfRule>
  </conditionalFormatting>
  <conditionalFormatting sqref="E538:E540">
    <cfRule type="containsBlanks" dxfId="549" priority="553">
      <formula>LEN(TRIM(E538))=0</formula>
    </cfRule>
  </conditionalFormatting>
  <conditionalFormatting sqref="E569:E582">
    <cfRule type="containsBlanks" dxfId="548" priority="552">
      <formula>LEN(TRIM(E569))=0</formula>
    </cfRule>
  </conditionalFormatting>
  <conditionalFormatting sqref="E585">
    <cfRule type="containsBlanks" dxfId="547" priority="551">
      <formula>LEN(TRIM(E585))=0</formula>
    </cfRule>
  </conditionalFormatting>
  <conditionalFormatting sqref="E584">
    <cfRule type="containsBlanks" dxfId="546" priority="550">
      <formula>LEN(TRIM(E584))=0</formula>
    </cfRule>
  </conditionalFormatting>
  <conditionalFormatting sqref="E586:E587">
    <cfRule type="containsBlanks" dxfId="545" priority="549">
      <formula>LEN(TRIM(E586))=0</formula>
    </cfRule>
  </conditionalFormatting>
  <conditionalFormatting sqref="E586:E587">
    <cfRule type="containsBlanks" dxfId="544" priority="548">
      <formula>LEN(TRIM(E586))=0</formula>
    </cfRule>
  </conditionalFormatting>
  <conditionalFormatting sqref="E240:E242 E244:E247">
    <cfRule type="containsBlanks" dxfId="543" priority="547">
      <formula>LEN(TRIM(E240))=0</formula>
    </cfRule>
  </conditionalFormatting>
  <conditionalFormatting sqref="E232:E236">
    <cfRule type="containsBlanks" dxfId="542" priority="546">
      <formula>LEN(TRIM(E232))=0</formula>
    </cfRule>
  </conditionalFormatting>
  <conditionalFormatting sqref="E232:E236">
    <cfRule type="containsBlanks" dxfId="541" priority="545">
      <formula>LEN(TRIM(E232))=0</formula>
    </cfRule>
  </conditionalFormatting>
  <conditionalFormatting sqref="E225:E229">
    <cfRule type="containsBlanks" dxfId="540" priority="544">
      <formula>LEN(TRIM(E225))=0</formula>
    </cfRule>
  </conditionalFormatting>
  <conditionalFormatting sqref="E123">
    <cfRule type="containsBlanks" dxfId="539" priority="543">
      <formula>LEN(TRIM(E123))=0</formula>
    </cfRule>
  </conditionalFormatting>
  <conditionalFormatting sqref="E107">
    <cfRule type="containsBlanks" dxfId="538" priority="542">
      <formula>LEN(TRIM(E107))=0</formula>
    </cfRule>
  </conditionalFormatting>
  <conditionalFormatting sqref="E240:E242 E244:E247">
    <cfRule type="containsBlanks" dxfId="537" priority="541">
      <formula>LEN(TRIM(E240))=0</formula>
    </cfRule>
  </conditionalFormatting>
  <conditionalFormatting sqref="E264:E291">
    <cfRule type="containsBlanks" dxfId="536" priority="540">
      <formula>LEN(TRIM(E264))=0</formula>
    </cfRule>
  </conditionalFormatting>
  <conditionalFormatting sqref="E264:E291">
    <cfRule type="containsBlanks" dxfId="535" priority="539">
      <formula>LEN(TRIM(E264))=0</formula>
    </cfRule>
  </conditionalFormatting>
  <conditionalFormatting sqref="E243">
    <cfRule type="containsBlanks" dxfId="534" priority="535">
      <formula>LEN(TRIM(E243))=0</formula>
    </cfRule>
  </conditionalFormatting>
  <conditionalFormatting sqref="E340">
    <cfRule type="containsBlanks" dxfId="533" priority="534">
      <formula>LEN(TRIM(E340))=0</formula>
    </cfRule>
  </conditionalFormatting>
  <conditionalFormatting sqref="E350">
    <cfRule type="containsBlanks" dxfId="532" priority="533">
      <formula>LEN(TRIM(E350))=0</formula>
    </cfRule>
  </conditionalFormatting>
  <conditionalFormatting sqref="E350">
    <cfRule type="containsBlanks" dxfId="531" priority="532">
      <formula>LEN(TRIM(E350))=0</formula>
    </cfRule>
  </conditionalFormatting>
  <conditionalFormatting sqref="E404">
    <cfRule type="containsBlanks" dxfId="530" priority="531">
      <formula>LEN(TRIM(E404))=0</formula>
    </cfRule>
  </conditionalFormatting>
  <conditionalFormatting sqref="E404">
    <cfRule type="containsBlanks" dxfId="529" priority="530">
      <formula>LEN(TRIM(E404))=0</formula>
    </cfRule>
  </conditionalFormatting>
  <conditionalFormatting sqref="E405">
    <cfRule type="containsBlanks" dxfId="528" priority="529">
      <formula>LEN(TRIM(E405))=0</formula>
    </cfRule>
  </conditionalFormatting>
  <conditionalFormatting sqref="E405">
    <cfRule type="containsBlanks" dxfId="527" priority="528">
      <formula>LEN(TRIM(E405))=0</formula>
    </cfRule>
  </conditionalFormatting>
  <conditionalFormatting sqref="E525">
    <cfRule type="containsBlanks" dxfId="526" priority="527">
      <formula>LEN(TRIM(E525))=0</formula>
    </cfRule>
  </conditionalFormatting>
  <conditionalFormatting sqref="E206:E208">
    <cfRule type="containsBlanks" dxfId="525" priority="526">
      <formula>LEN(TRIM(E206))=0</formula>
    </cfRule>
  </conditionalFormatting>
  <conditionalFormatting sqref="E525">
    <cfRule type="containsBlanks" dxfId="524" priority="525">
      <formula>LEN(TRIM(E525))=0</formula>
    </cfRule>
  </conditionalFormatting>
  <conditionalFormatting sqref="E526">
    <cfRule type="containsBlanks" dxfId="523" priority="524">
      <formula>LEN(TRIM(E526))=0</formula>
    </cfRule>
  </conditionalFormatting>
  <conditionalFormatting sqref="E526">
    <cfRule type="containsBlanks" dxfId="522" priority="523">
      <formula>LEN(TRIM(E526))=0</formula>
    </cfRule>
  </conditionalFormatting>
  <conditionalFormatting sqref="E57">
    <cfRule type="containsBlanks" dxfId="521" priority="522">
      <formula>LEN(TRIM(E57))=0</formula>
    </cfRule>
  </conditionalFormatting>
  <conditionalFormatting sqref="E57">
    <cfRule type="containsBlanks" dxfId="520" priority="521">
      <formula>LEN(TRIM(E57))=0</formula>
    </cfRule>
  </conditionalFormatting>
  <conditionalFormatting sqref="E61">
    <cfRule type="containsBlanks" dxfId="519" priority="520">
      <formula>LEN(TRIM(E61))=0</formula>
    </cfRule>
  </conditionalFormatting>
  <conditionalFormatting sqref="E61">
    <cfRule type="containsBlanks" dxfId="518" priority="519">
      <formula>LEN(TRIM(E61))=0</formula>
    </cfRule>
  </conditionalFormatting>
  <conditionalFormatting sqref="E76">
    <cfRule type="containsBlanks" dxfId="517" priority="518">
      <formula>LEN(TRIM(E76))=0</formula>
    </cfRule>
  </conditionalFormatting>
  <conditionalFormatting sqref="E76">
    <cfRule type="containsBlanks" dxfId="516" priority="517">
      <formula>LEN(TRIM(E76))=0</formula>
    </cfRule>
  </conditionalFormatting>
  <conditionalFormatting sqref="E77">
    <cfRule type="containsBlanks" dxfId="515" priority="516">
      <formula>LEN(TRIM(E77))=0</formula>
    </cfRule>
  </conditionalFormatting>
  <conditionalFormatting sqref="E77">
    <cfRule type="containsBlanks" dxfId="514" priority="515">
      <formula>LEN(TRIM(E77))=0</formula>
    </cfRule>
  </conditionalFormatting>
  <conditionalFormatting sqref="E86:E87">
    <cfRule type="containsBlanks" dxfId="513" priority="514">
      <formula>LEN(TRIM(E86))=0</formula>
    </cfRule>
  </conditionalFormatting>
  <conditionalFormatting sqref="E86:E87">
    <cfRule type="containsBlanks" dxfId="512" priority="513">
      <formula>LEN(TRIM(E86))=0</formula>
    </cfRule>
  </conditionalFormatting>
  <conditionalFormatting sqref="E105">
    <cfRule type="containsBlanks" dxfId="511" priority="512">
      <formula>LEN(TRIM(E105))=0</formula>
    </cfRule>
  </conditionalFormatting>
  <conditionalFormatting sqref="E337:E339">
    <cfRule type="containsBlanks" dxfId="510" priority="511">
      <formula>LEN(TRIM(E337))=0</formula>
    </cfRule>
  </conditionalFormatting>
  <conditionalFormatting sqref="E105">
    <cfRule type="containsBlanks" dxfId="509" priority="510">
      <formula>LEN(TRIM(E105))=0</formula>
    </cfRule>
  </conditionalFormatting>
  <conditionalFormatting sqref="E127">
    <cfRule type="containsBlanks" dxfId="508" priority="509">
      <formula>LEN(TRIM(E127))=0</formula>
    </cfRule>
  </conditionalFormatting>
  <conditionalFormatting sqref="E127">
    <cfRule type="containsBlanks" dxfId="507" priority="508">
      <formula>LEN(TRIM(E127))=0</formula>
    </cfRule>
  </conditionalFormatting>
  <conditionalFormatting sqref="E127">
    <cfRule type="containsBlanks" dxfId="506" priority="507">
      <formula>LEN(TRIM(E127))=0</formula>
    </cfRule>
  </conditionalFormatting>
  <conditionalFormatting sqref="E134">
    <cfRule type="containsBlanks" dxfId="505" priority="506">
      <formula>LEN(TRIM(E134))=0</formula>
    </cfRule>
  </conditionalFormatting>
  <conditionalFormatting sqref="E134">
    <cfRule type="containsBlanks" dxfId="504" priority="505">
      <formula>LEN(TRIM(E134))=0</formula>
    </cfRule>
  </conditionalFormatting>
  <conditionalFormatting sqref="E136">
    <cfRule type="containsBlanks" dxfId="503" priority="504">
      <formula>LEN(TRIM(E136))=0</formula>
    </cfRule>
  </conditionalFormatting>
  <conditionalFormatting sqref="E411">
    <cfRule type="containsBlanks" dxfId="502" priority="503">
      <formula>LEN(TRIM(E411))=0</formula>
    </cfRule>
  </conditionalFormatting>
  <conditionalFormatting sqref="E136">
    <cfRule type="containsBlanks" dxfId="501" priority="502">
      <formula>LEN(TRIM(E136))=0</formula>
    </cfRule>
  </conditionalFormatting>
  <conditionalFormatting sqref="E139">
    <cfRule type="containsBlanks" dxfId="500" priority="501">
      <formula>LEN(TRIM(E139))=0</formula>
    </cfRule>
  </conditionalFormatting>
  <conditionalFormatting sqref="E139">
    <cfRule type="containsBlanks" dxfId="499" priority="500">
      <formula>LEN(TRIM(E139))=0</formula>
    </cfRule>
  </conditionalFormatting>
  <conditionalFormatting sqref="E561">
    <cfRule type="containsBlanks" dxfId="498" priority="499">
      <formula>LEN(TRIM(E561))=0</formula>
    </cfRule>
  </conditionalFormatting>
  <conditionalFormatting sqref="E561">
    <cfRule type="containsBlanks" dxfId="497" priority="498">
      <formula>LEN(TRIM(E561))=0</formula>
    </cfRule>
  </conditionalFormatting>
  <conditionalFormatting sqref="E564">
    <cfRule type="containsBlanks" dxfId="496" priority="497">
      <formula>LEN(TRIM(E564))=0</formula>
    </cfRule>
  </conditionalFormatting>
  <conditionalFormatting sqref="E564">
    <cfRule type="containsBlanks" dxfId="495" priority="496">
      <formula>LEN(TRIM(E564))=0</formula>
    </cfRule>
  </conditionalFormatting>
  <conditionalFormatting sqref="E54">
    <cfRule type="containsBlanks" dxfId="494" priority="495">
      <formula>LEN(TRIM(E54))=0</formula>
    </cfRule>
  </conditionalFormatting>
  <conditionalFormatting sqref="E54">
    <cfRule type="containsBlanks" dxfId="493" priority="494">
      <formula>LEN(TRIM(E54))=0</formula>
    </cfRule>
  </conditionalFormatting>
  <conditionalFormatting sqref="E54">
    <cfRule type="containsBlanks" dxfId="492" priority="493">
      <formula>LEN(TRIM(E54))=0</formula>
    </cfRule>
  </conditionalFormatting>
  <conditionalFormatting sqref="E66">
    <cfRule type="containsBlanks" dxfId="491" priority="492">
      <formula>LEN(TRIM(E66))=0</formula>
    </cfRule>
  </conditionalFormatting>
  <conditionalFormatting sqref="E66">
    <cfRule type="containsBlanks" dxfId="490" priority="491">
      <formula>LEN(TRIM(E66))=0</formula>
    </cfRule>
  </conditionalFormatting>
  <conditionalFormatting sqref="E66">
    <cfRule type="containsBlanks" dxfId="489" priority="490">
      <formula>LEN(TRIM(E66))=0</formula>
    </cfRule>
  </conditionalFormatting>
  <conditionalFormatting sqref="E78:E79">
    <cfRule type="containsBlanks" dxfId="488" priority="489">
      <formula>LEN(TRIM(E78))=0</formula>
    </cfRule>
  </conditionalFormatting>
  <conditionalFormatting sqref="E79">
    <cfRule type="containsBlanks" dxfId="487" priority="488">
      <formula>LEN(TRIM(E79))=0</formula>
    </cfRule>
  </conditionalFormatting>
  <conditionalFormatting sqref="E78:E79">
    <cfRule type="containsBlanks" dxfId="486" priority="487">
      <formula>LEN(TRIM(E78))=0</formula>
    </cfRule>
  </conditionalFormatting>
  <conditionalFormatting sqref="E78:E79">
    <cfRule type="containsBlanks" dxfId="485" priority="486">
      <formula>LEN(TRIM(E78))=0</formula>
    </cfRule>
  </conditionalFormatting>
  <conditionalFormatting sqref="E91">
    <cfRule type="containsBlanks" dxfId="484" priority="485">
      <formula>LEN(TRIM(E91))=0</formula>
    </cfRule>
  </conditionalFormatting>
  <conditionalFormatting sqref="E91">
    <cfRule type="containsBlanks" dxfId="483" priority="484">
      <formula>LEN(TRIM(E91))=0</formula>
    </cfRule>
  </conditionalFormatting>
  <conditionalFormatting sqref="E91">
    <cfRule type="containsBlanks" dxfId="482" priority="483">
      <formula>LEN(TRIM(E91))=0</formula>
    </cfRule>
  </conditionalFormatting>
  <conditionalFormatting sqref="E92">
    <cfRule type="containsBlanks" dxfId="481" priority="482">
      <formula>LEN(TRIM(E92))=0</formula>
    </cfRule>
  </conditionalFormatting>
  <conditionalFormatting sqref="E92">
    <cfRule type="containsBlanks" dxfId="480" priority="481">
      <formula>LEN(TRIM(E92))=0</formula>
    </cfRule>
  </conditionalFormatting>
  <conditionalFormatting sqref="E92">
    <cfRule type="containsBlanks" dxfId="479" priority="480">
      <formula>LEN(TRIM(E92))=0</formula>
    </cfRule>
  </conditionalFormatting>
  <conditionalFormatting sqref="E107">
    <cfRule type="containsBlanks" dxfId="478" priority="479">
      <formula>LEN(TRIM(E107))=0</formula>
    </cfRule>
  </conditionalFormatting>
  <conditionalFormatting sqref="E107">
    <cfRule type="containsBlanks" dxfId="477" priority="478">
      <formula>LEN(TRIM(E107))=0</formula>
    </cfRule>
  </conditionalFormatting>
  <conditionalFormatting sqref="E123">
    <cfRule type="containsBlanks" dxfId="476" priority="477">
      <formula>LEN(TRIM(E123))=0</formula>
    </cfRule>
  </conditionalFormatting>
  <conditionalFormatting sqref="E123">
    <cfRule type="containsBlanks" dxfId="475" priority="476">
      <formula>LEN(TRIM(E123))=0</formula>
    </cfRule>
  </conditionalFormatting>
  <conditionalFormatting sqref="E124">
    <cfRule type="containsBlanks" dxfId="474" priority="475">
      <formula>LEN(TRIM(E124))=0</formula>
    </cfRule>
  </conditionalFormatting>
  <conditionalFormatting sqref="E124">
    <cfRule type="containsBlanks" dxfId="473" priority="474">
      <formula>LEN(TRIM(E124))=0</formula>
    </cfRule>
  </conditionalFormatting>
  <conditionalFormatting sqref="E124">
    <cfRule type="containsBlanks" dxfId="472" priority="473">
      <formula>LEN(TRIM(E124))=0</formula>
    </cfRule>
  </conditionalFormatting>
  <conditionalFormatting sqref="E135">
    <cfRule type="containsBlanks" dxfId="471" priority="472">
      <formula>LEN(TRIM(E135))=0</formula>
    </cfRule>
  </conditionalFormatting>
  <conditionalFormatting sqref="E135">
    <cfRule type="containsBlanks" dxfId="470" priority="471">
      <formula>LEN(TRIM(E135))=0</formula>
    </cfRule>
  </conditionalFormatting>
  <conditionalFormatting sqref="E135">
    <cfRule type="containsBlanks" dxfId="469" priority="470">
      <formula>LEN(TRIM(E135))=0</formula>
    </cfRule>
  </conditionalFormatting>
  <conditionalFormatting sqref="E138">
    <cfRule type="containsBlanks" dxfId="468" priority="469">
      <formula>LEN(TRIM(E138))=0</formula>
    </cfRule>
  </conditionalFormatting>
  <conditionalFormatting sqref="E138">
    <cfRule type="containsBlanks" dxfId="467" priority="468">
      <formula>LEN(TRIM(E138))=0</formula>
    </cfRule>
  </conditionalFormatting>
  <conditionalFormatting sqref="E138">
    <cfRule type="containsBlanks" dxfId="466" priority="467">
      <formula>LEN(TRIM(E138))=0</formula>
    </cfRule>
  </conditionalFormatting>
  <conditionalFormatting sqref="E204:E205">
    <cfRule type="containsBlanks" dxfId="465" priority="466">
      <formula>LEN(TRIM(E204))=0</formula>
    </cfRule>
  </conditionalFormatting>
  <conditionalFormatting sqref="E204:E205">
    <cfRule type="containsBlanks" dxfId="464" priority="465">
      <formula>LEN(TRIM(E204))=0</formula>
    </cfRule>
  </conditionalFormatting>
  <conditionalFormatting sqref="E204:E205">
    <cfRule type="containsBlanks" dxfId="463" priority="464">
      <formula>LEN(TRIM(E204))=0</formula>
    </cfRule>
  </conditionalFormatting>
  <conditionalFormatting sqref="E206:E208">
    <cfRule type="containsBlanks" dxfId="462" priority="463">
      <formula>LEN(TRIM(E206))=0</formula>
    </cfRule>
  </conditionalFormatting>
  <conditionalFormatting sqref="E206:E208">
    <cfRule type="containsBlanks" dxfId="461" priority="462">
      <formula>LEN(TRIM(E206))=0</formula>
    </cfRule>
  </conditionalFormatting>
  <conditionalFormatting sqref="E219:E224">
    <cfRule type="containsBlanks" dxfId="460" priority="461">
      <formula>LEN(TRIM(E219))=0</formula>
    </cfRule>
  </conditionalFormatting>
  <conditionalFormatting sqref="E219:E224">
    <cfRule type="containsBlanks" dxfId="459" priority="460">
      <formula>LEN(TRIM(E219))=0</formula>
    </cfRule>
  </conditionalFormatting>
  <conditionalFormatting sqref="E219:E224">
    <cfRule type="containsBlanks" dxfId="458" priority="459">
      <formula>LEN(TRIM(E219))=0</formula>
    </cfRule>
  </conditionalFormatting>
  <conditionalFormatting sqref="E231">
    <cfRule type="containsBlanks" dxfId="457" priority="458">
      <formula>LEN(TRIM(E231))=0</formula>
    </cfRule>
  </conditionalFormatting>
  <conditionalFormatting sqref="E231">
    <cfRule type="containsBlanks" dxfId="456" priority="457">
      <formula>LEN(TRIM(E231))=0</formula>
    </cfRule>
  </conditionalFormatting>
  <conditionalFormatting sqref="E231">
    <cfRule type="containsBlanks" dxfId="455" priority="456">
      <formula>LEN(TRIM(E231))=0</formula>
    </cfRule>
  </conditionalFormatting>
  <conditionalFormatting sqref="E237:E239">
    <cfRule type="containsBlanks" dxfId="454" priority="455">
      <formula>LEN(TRIM(E237))=0</formula>
    </cfRule>
  </conditionalFormatting>
  <conditionalFormatting sqref="E237:E239">
    <cfRule type="containsBlanks" dxfId="453" priority="454">
      <formula>LEN(TRIM(E237))=0</formula>
    </cfRule>
  </conditionalFormatting>
  <conditionalFormatting sqref="E237:E239">
    <cfRule type="containsBlanks" dxfId="452" priority="453">
      <formula>LEN(TRIM(E237))=0</formula>
    </cfRule>
  </conditionalFormatting>
  <conditionalFormatting sqref="E249:E251">
    <cfRule type="containsBlanks" dxfId="451" priority="452">
      <formula>LEN(TRIM(E249))=0</formula>
    </cfRule>
  </conditionalFormatting>
  <conditionalFormatting sqref="E249:E251">
    <cfRule type="containsBlanks" dxfId="450" priority="451">
      <formula>LEN(TRIM(E249))=0</formula>
    </cfRule>
  </conditionalFormatting>
  <conditionalFormatting sqref="E249:E251">
    <cfRule type="containsBlanks" dxfId="449" priority="450">
      <formula>LEN(TRIM(E249))=0</formula>
    </cfRule>
  </conditionalFormatting>
  <conditionalFormatting sqref="E259:E260">
    <cfRule type="containsBlanks" dxfId="448" priority="449">
      <formula>LEN(TRIM(E259))=0</formula>
    </cfRule>
  </conditionalFormatting>
  <conditionalFormatting sqref="E259:E260">
    <cfRule type="containsBlanks" dxfId="447" priority="448">
      <formula>LEN(TRIM(E259))=0</formula>
    </cfRule>
  </conditionalFormatting>
  <conditionalFormatting sqref="E259:E260">
    <cfRule type="containsBlanks" dxfId="446" priority="447">
      <formula>LEN(TRIM(E259))=0</formula>
    </cfRule>
  </conditionalFormatting>
  <conditionalFormatting sqref="E262:E263">
    <cfRule type="containsBlanks" dxfId="445" priority="446">
      <formula>LEN(TRIM(E262))=0</formula>
    </cfRule>
  </conditionalFormatting>
  <conditionalFormatting sqref="E262:E263">
    <cfRule type="containsBlanks" dxfId="444" priority="445">
      <formula>LEN(TRIM(E262))=0</formula>
    </cfRule>
  </conditionalFormatting>
  <conditionalFormatting sqref="E262:E263">
    <cfRule type="containsBlanks" dxfId="443" priority="444">
      <formula>LEN(TRIM(E262))=0</formula>
    </cfRule>
  </conditionalFormatting>
  <conditionalFormatting sqref="E331:E332">
    <cfRule type="containsBlanks" dxfId="442" priority="443">
      <formula>LEN(TRIM(E331))=0</formula>
    </cfRule>
  </conditionalFormatting>
  <conditionalFormatting sqref="E331:E332">
    <cfRule type="containsBlanks" dxfId="441" priority="442">
      <formula>LEN(TRIM(E331))=0</formula>
    </cfRule>
  </conditionalFormatting>
  <conditionalFormatting sqref="E331:E332">
    <cfRule type="containsBlanks" dxfId="440" priority="441">
      <formula>LEN(TRIM(E331))=0</formula>
    </cfRule>
  </conditionalFormatting>
  <conditionalFormatting sqref="E333">
    <cfRule type="containsBlanks" dxfId="439" priority="440">
      <formula>LEN(TRIM(E333))=0</formula>
    </cfRule>
  </conditionalFormatting>
  <conditionalFormatting sqref="E333">
    <cfRule type="containsBlanks" dxfId="438" priority="439">
      <formula>LEN(TRIM(E333))=0</formula>
    </cfRule>
  </conditionalFormatting>
  <conditionalFormatting sqref="E333">
    <cfRule type="containsBlanks" dxfId="437" priority="438">
      <formula>LEN(TRIM(E333))=0</formula>
    </cfRule>
  </conditionalFormatting>
  <conditionalFormatting sqref="E337:E339">
    <cfRule type="containsBlanks" dxfId="436" priority="437">
      <formula>LEN(TRIM(E337))=0</formula>
    </cfRule>
  </conditionalFormatting>
  <conditionalFormatting sqref="E337:E339">
    <cfRule type="containsBlanks" dxfId="435" priority="436">
      <formula>LEN(TRIM(E337))=0</formula>
    </cfRule>
  </conditionalFormatting>
  <conditionalFormatting sqref="E344:E345">
    <cfRule type="containsBlanks" dxfId="434" priority="435">
      <formula>LEN(TRIM(E344))=0</formula>
    </cfRule>
  </conditionalFormatting>
  <conditionalFormatting sqref="E344:E345">
    <cfRule type="containsBlanks" dxfId="433" priority="434">
      <formula>LEN(TRIM(E344))=0</formula>
    </cfRule>
  </conditionalFormatting>
  <conditionalFormatting sqref="E344:E345">
    <cfRule type="containsBlanks" dxfId="432" priority="433">
      <formula>LEN(TRIM(E344))=0</formula>
    </cfRule>
  </conditionalFormatting>
  <conditionalFormatting sqref="E363:E364">
    <cfRule type="containsBlanks" dxfId="431" priority="432">
      <formula>LEN(TRIM(E363))=0</formula>
    </cfRule>
  </conditionalFormatting>
  <conditionalFormatting sqref="E363:E364">
    <cfRule type="containsBlanks" dxfId="430" priority="431">
      <formula>LEN(TRIM(E363))=0</formula>
    </cfRule>
  </conditionalFormatting>
  <conditionalFormatting sqref="E363:E364">
    <cfRule type="containsBlanks" dxfId="429" priority="430">
      <formula>LEN(TRIM(E363))=0</formula>
    </cfRule>
  </conditionalFormatting>
  <conditionalFormatting sqref="E389">
    <cfRule type="containsBlanks" dxfId="428" priority="429">
      <formula>LEN(TRIM(E389))=0</formula>
    </cfRule>
  </conditionalFormatting>
  <conditionalFormatting sqref="E389">
    <cfRule type="containsBlanks" dxfId="427" priority="428">
      <formula>LEN(TRIM(E389))=0</formula>
    </cfRule>
  </conditionalFormatting>
  <conditionalFormatting sqref="E389">
    <cfRule type="containsBlanks" dxfId="426" priority="427">
      <formula>LEN(TRIM(E389))=0</formula>
    </cfRule>
  </conditionalFormatting>
  <conditionalFormatting sqref="E389">
    <cfRule type="containsBlanks" dxfId="425" priority="426">
      <formula>LEN(TRIM(E389))=0</formula>
    </cfRule>
  </conditionalFormatting>
  <conditionalFormatting sqref="E411">
    <cfRule type="containsBlanks" dxfId="424" priority="425">
      <formula>LEN(TRIM(E411))=0</formula>
    </cfRule>
  </conditionalFormatting>
  <conditionalFormatting sqref="E411">
    <cfRule type="containsBlanks" dxfId="423" priority="424">
      <formula>LEN(TRIM(E411))=0</formula>
    </cfRule>
  </conditionalFormatting>
  <conditionalFormatting sqref="E412:E414">
    <cfRule type="containsBlanks" dxfId="422" priority="423">
      <formula>LEN(TRIM(E412))=0</formula>
    </cfRule>
  </conditionalFormatting>
  <conditionalFormatting sqref="E412:E414">
    <cfRule type="containsBlanks" dxfId="421" priority="422">
      <formula>LEN(TRIM(E412))=0</formula>
    </cfRule>
  </conditionalFormatting>
  <conditionalFormatting sqref="E412:E414">
    <cfRule type="containsBlanks" dxfId="420" priority="421">
      <formula>LEN(TRIM(E412))=0</formula>
    </cfRule>
  </conditionalFormatting>
  <conditionalFormatting sqref="E503:E504">
    <cfRule type="containsBlanks" dxfId="419" priority="420">
      <formula>LEN(TRIM(E503))=0</formula>
    </cfRule>
  </conditionalFormatting>
  <conditionalFormatting sqref="E558">
    <cfRule type="containsBlanks" dxfId="418" priority="419">
      <formula>LEN(TRIM(E558))=0</formula>
    </cfRule>
  </conditionalFormatting>
  <conditionalFormatting sqref="E558">
    <cfRule type="containsBlanks" dxfId="417" priority="418">
      <formula>LEN(TRIM(E558))=0</formula>
    </cfRule>
  </conditionalFormatting>
  <conditionalFormatting sqref="E73">
    <cfRule type="containsBlanks" dxfId="416" priority="417">
      <formula>LEN(TRIM(E73))=0</formula>
    </cfRule>
  </conditionalFormatting>
  <conditionalFormatting sqref="E80">
    <cfRule type="containsBlanks" dxfId="415" priority="416">
      <formula>LEN(TRIM(E80))=0</formula>
    </cfRule>
  </conditionalFormatting>
  <conditionalFormatting sqref="E73">
    <cfRule type="containsBlanks" dxfId="414" priority="415">
      <formula>LEN(TRIM(E73))=0</formula>
    </cfRule>
  </conditionalFormatting>
  <conditionalFormatting sqref="E147">
    <cfRule type="containsBlanks" dxfId="413" priority="414">
      <formula>LEN(TRIM(E147))=0</formula>
    </cfRule>
  </conditionalFormatting>
  <conditionalFormatting sqref="E415:E417">
    <cfRule type="containsBlanks" dxfId="412" priority="413">
      <formula>LEN(TRIM(E415))=0</formula>
    </cfRule>
  </conditionalFormatting>
  <conditionalFormatting sqref="E181">
    <cfRule type="containsBlanks" dxfId="411" priority="412">
      <formula>LEN(TRIM(E181))=0</formula>
    </cfRule>
  </conditionalFormatting>
  <conditionalFormatting sqref="E182">
    <cfRule type="containsBlanks" dxfId="410" priority="411">
      <formula>LEN(TRIM(E182))=0</formula>
    </cfRule>
  </conditionalFormatting>
  <conditionalFormatting sqref="E183">
    <cfRule type="containsBlanks" dxfId="409" priority="410">
      <formula>LEN(TRIM(E183))=0</formula>
    </cfRule>
  </conditionalFormatting>
  <conditionalFormatting sqref="E184">
    <cfRule type="containsBlanks" dxfId="408" priority="409">
      <formula>LEN(TRIM(E184))=0</formula>
    </cfRule>
  </conditionalFormatting>
  <conditionalFormatting sqref="E42">
    <cfRule type="containsBlanks" dxfId="407" priority="408">
      <formula>LEN(TRIM(E42))=0</formula>
    </cfRule>
  </conditionalFormatting>
  <conditionalFormatting sqref="E148">
    <cfRule type="containsBlanks" dxfId="406" priority="407">
      <formula>LEN(TRIM(E148))=0</formula>
    </cfRule>
  </conditionalFormatting>
  <conditionalFormatting sqref="E619">
    <cfRule type="containsBlanks" dxfId="405" priority="406">
      <formula>LEN(TRIM(E619))=0</formula>
    </cfRule>
  </conditionalFormatting>
  <conditionalFormatting sqref="E148">
    <cfRule type="containsBlanks" dxfId="404" priority="405">
      <formula>LEN(TRIM(E148))=0</formula>
    </cfRule>
  </conditionalFormatting>
  <conditionalFormatting sqref="E68">
    <cfRule type="containsBlanks" dxfId="403" priority="404">
      <formula>LEN(TRIM(E68))=0</formula>
    </cfRule>
  </conditionalFormatting>
  <conditionalFormatting sqref="E71">
    <cfRule type="containsBlanks" dxfId="402" priority="403">
      <formula>LEN(TRIM(E71))=0</formula>
    </cfRule>
  </conditionalFormatting>
  <conditionalFormatting sqref="E71">
    <cfRule type="containsBlanks" dxfId="401" priority="402">
      <formula>LEN(TRIM(E71))=0</formula>
    </cfRule>
  </conditionalFormatting>
  <conditionalFormatting sqref="E75">
    <cfRule type="containsBlanks" dxfId="400" priority="401">
      <formula>LEN(TRIM(E75))=0</formula>
    </cfRule>
  </conditionalFormatting>
  <conditionalFormatting sqref="E80">
    <cfRule type="containsBlanks" dxfId="399" priority="400">
      <formula>LEN(TRIM(E80))=0</formula>
    </cfRule>
  </conditionalFormatting>
  <conditionalFormatting sqref="E120">
    <cfRule type="containsBlanks" dxfId="398" priority="399">
      <formula>LEN(TRIM(E120))=0</formula>
    </cfRule>
  </conditionalFormatting>
  <conditionalFormatting sqref="E128">
    <cfRule type="containsBlanks" dxfId="397" priority="398">
      <formula>LEN(TRIM(E128))=0</formula>
    </cfRule>
  </conditionalFormatting>
  <conditionalFormatting sqref="E128">
    <cfRule type="containsBlanks" dxfId="396" priority="397">
      <formula>LEN(TRIM(E128))=0</formula>
    </cfRule>
  </conditionalFormatting>
  <conditionalFormatting sqref="E128">
    <cfRule type="containsBlanks" dxfId="395" priority="396">
      <formula>LEN(TRIM(E128))=0</formula>
    </cfRule>
  </conditionalFormatting>
  <conditionalFormatting sqref="E149">
    <cfRule type="containsBlanks" dxfId="394" priority="395">
      <formula>LEN(TRIM(E149))=0</formula>
    </cfRule>
  </conditionalFormatting>
  <conditionalFormatting sqref="E149">
    <cfRule type="containsBlanks" dxfId="393" priority="394">
      <formula>LEN(TRIM(E149))=0</formula>
    </cfRule>
  </conditionalFormatting>
  <conditionalFormatting sqref="E149">
    <cfRule type="containsBlanks" dxfId="392" priority="393">
      <formula>LEN(TRIM(E149))=0</formula>
    </cfRule>
  </conditionalFormatting>
  <conditionalFormatting sqref="E200">
    <cfRule type="containsBlanks" dxfId="391" priority="392">
      <formula>LEN(TRIM(E200))=0</formula>
    </cfRule>
  </conditionalFormatting>
  <conditionalFormatting sqref="E200">
    <cfRule type="containsBlanks" dxfId="390" priority="391">
      <formula>LEN(TRIM(E200))=0</formula>
    </cfRule>
  </conditionalFormatting>
  <conditionalFormatting sqref="E200">
    <cfRule type="containsBlanks" dxfId="389" priority="390">
      <formula>LEN(TRIM(E200))=0</formula>
    </cfRule>
  </conditionalFormatting>
  <conditionalFormatting sqref="E317:E322">
    <cfRule type="containsBlanks" dxfId="388" priority="389">
      <formula>LEN(TRIM(E317))=0</formula>
    </cfRule>
  </conditionalFormatting>
  <conditionalFormatting sqref="E253:E255">
    <cfRule type="containsBlanks" dxfId="387" priority="388">
      <formula>LEN(TRIM(E253))=0</formula>
    </cfRule>
  </conditionalFormatting>
  <conditionalFormatting sqref="E253:E255">
    <cfRule type="containsBlanks" dxfId="386" priority="387">
      <formula>LEN(TRIM(E253))=0</formula>
    </cfRule>
  </conditionalFormatting>
  <conditionalFormatting sqref="E253:E255">
    <cfRule type="containsBlanks" dxfId="385" priority="386">
      <formula>LEN(TRIM(E253))=0</formula>
    </cfRule>
  </conditionalFormatting>
  <conditionalFormatting sqref="E253:E255">
    <cfRule type="containsBlanks" dxfId="384" priority="385">
      <formula>LEN(TRIM(E253))=0</formula>
    </cfRule>
  </conditionalFormatting>
  <conditionalFormatting sqref="E295:E296">
    <cfRule type="containsBlanks" dxfId="383" priority="384">
      <formula>LEN(TRIM(E295))=0</formula>
    </cfRule>
  </conditionalFormatting>
  <conditionalFormatting sqref="E303">
    <cfRule type="containsBlanks" dxfId="382" priority="383">
      <formula>LEN(TRIM(E303))=0</formula>
    </cfRule>
  </conditionalFormatting>
  <conditionalFormatting sqref="E303">
    <cfRule type="containsBlanks" dxfId="381" priority="382">
      <formula>LEN(TRIM(E303))=0</formula>
    </cfRule>
  </conditionalFormatting>
  <conditionalFormatting sqref="E303">
    <cfRule type="containsBlanks" dxfId="380" priority="381">
      <formula>LEN(TRIM(E303))=0</formula>
    </cfRule>
  </conditionalFormatting>
  <conditionalFormatting sqref="E384">
    <cfRule type="containsBlanks" dxfId="379" priority="380">
      <formula>LEN(TRIM(E384))=0</formula>
    </cfRule>
  </conditionalFormatting>
  <conditionalFormatting sqref="E323:E324">
    <cfRule type="containsBlanks" dxfId="378" priority="379">
      <formula>LEN(TRIM(E323))=0</formula>
    </cfRule>
  </conditionalFormatting>
  <conditionalFormatting sqref="E326">
    <cfRule type="containsBlanks" dxfId="377" priority="378">
      <formula>LEN(TRIM(E326))=0</formula>
    </cfRule>
  </conditionalFormatting>
  <conditionalFormatting sqref="E327">
    <cfRule type="containsBlanks" dxfId="376" priority="377">
      <formula>LEN(TRIM(E327))=0</formula>
    </cfRule>
  </conditionalFormatting>
  <conditionalFormatting sqref="E328:E330">
    <cfRule type="containsBlanks" dxfId="375" priority="376">
      <formula>LEN(TRIM(E328))=0</formula>
    </cfRule>
  </conditionalFormatting>
  <conditionalFormatting sqref="E347">
    <cfRule type="containsBlanks" dxfId="374" priority="375">
      <formula>LEN(TRIM(E347))=0</formula>
    </cfRule>
  </conditionalFormatting>
  <conditionalFormatting sqref="E347">
    <cfRule type="containsBlanks" dxfId="373" priority="374">
      <formula>LEN(TRIM(E347))=0</formula>
    </cfRule>
  </conditionalFormatting>
  <conditionalFormatting sqref="E347">
    <cfRule type="containsBlanks" dxfId="372" priority="373">
      <formula>LEN(TRIM(E347))=0</formula>
    </cfRule>
  </conditionalFormatting>
  <conditionalFormatting sqref="E349">
    <cfRule type="containsBlanks" dxfId="371" priority="372">
      <formula>LEN(TRIM(E349))=0</formula>
    </cfRule>
  </conditionalFormatting>
  <conditionalFormatting sqref="E390">
    <cfRule type="containsBlanks" dxfId="370" priority="371">
      <formula>LEN(TRIM(E390))=0</formula>
    </cfRule>
  </conditionalFormatting>
  <conditionalFormatting sqref="E390">
    <cfRule type="containsBlanks" dxfId="369" priority="370">
      <formula>LEN(TRIM(E390))=0</formula>
    </cfRule>
  </conditionalFormatting>
  <conditionalFormatting sqref="E390">
    <cfRule type="containsBlanks" dxfId="368" priority="369">
      <formula>LEN(TRIM(E390))=0</formula>
    </cfRule>
  </conditionalFormatting>
  <conditionalFormatting sqref="E399:E401">
    <cfRule type="containsBlanks" dxfId="367" priority="368">
      <formula>LEN(TRIM(E399))=0</formula>
    </cfRule>
  </conditionalFormatting>
  <conditionalFormatting sqref="E403">
    <cfRule type="containsBlanks" dxfId="366" priority="367">
      <formula>LEN(TRIM(E403))=0</formula>
    </cfRule>
  </conditionalFormatting>
  <conditionalFormatting sqref="E415:E417">
    <cfRule type="containsBlanks" dxfId="365" priority="366">
      <formula>LEN(TRIM(E415))=0</formula>
    </cfRule>
  </conditionalFormatting>
  <conditionalFormatting sqref="E415:E417">
    <cfRule type="containsBlanks" dxfId="364" priority="365">
      <formula>LEN(TRIM(E415))=0</formula>
    </cfRule>
  </conditionalFormatting>
  <conditionalFormatting sqref="E415:E417">
    <cfRule type="containsBlanks" dxfId="363" priority="364">
      <formula>LEN(TRIM(E415))=0</formula>
    </cfRule>
  </conditionalFormatting>
  <conditionalFormatting sqref="E545:E546">
    <cfRule type="containsBlanks" dxfId="362" priority="363">
      <formula>LEN(TRIM(E545))=0</formula>
    </cfRule>
  </conditionalFormatting>
  <conditionalFormatting sqref="E545">
    <cfRule type="containsBlanks" dxfId="361" priority="362">
      <formula>LEN(TRIM(E545))=0</formula>
    </cfRule>
  </conditionalFormatting>
  <conditionalFormatting sqref="E546">
    <cfRule type="containsBlanks" dxfId="360" priority="361">
      <formula>LEN(TRIM(E546))=0</formula>
    </cfRule>
  </conditionalFormatting>
  <conditionalFormatting sqref="E546">
    <cfRule type="containsBlanks" dxfId="359" priority="360">
      <formula>LEN(TRIM(E546))=0</formula>
    </cfRule>
  </conditionalFormatting>
  <conditionalFormatting sqref="E617">
    <cfRule type="containsBlanks" dxfId="358" priority="359">
      <formula>LEN(TRIM(E617))=0</formula>
    </cfRule>
  </conditionalFormatting>
  <conditionalFormatting sqref="E617">
    <cfRule type="containsBlanks" dxfId="357" priority="358">
      <formula>LEN(TRIM(E617))=0</formula>
    </cfRule>
  </conditionalFormatting>
  <conditionalFormatting sqref="E393">
    <cfRule type="containsBlanks" dxfId="356" priority="357">
      <formula>LEN(TRIM(E393))=0</formula>
    </cfRule>
  </conditionalFormatting>
  <conditionalFormatting sqref="E393">
    <cfRule type="containsBlanks" dxfId="355" priority="356">
      <formula>LEN(TRIM(E393))=0</formula>
    </cfRule>
  </conditionalFormatting>
  <conditionalFormatting sqref="E393">
    <cfRule type="containsBlanks" dxfId="354" priority="355">
      <formula>LEN(TRIM(E393))=0</formula>
    </cfRule>
  </conditionalFormatting>
  <conditionalFormatting sqref="E391">
    <cfRule type="containsBlanks" dxfId="353" priority="354">
      <formula>LEN(TRIM(E391))=0</formula>
    </cfRule>
  </conditionalFormatting>
  <conditionalFormatting sqref="E391">
    <cfRule type="containsBlanks" dxfId="352" priority="353">
      <formula>LEN(TRIM(E391))=0</formula>
    </cfRule>
  </conditionalFormatting>
  <conditionalFormatting sqref="E391">
    <cfRule type="containsBlanks" dxfId="351" priority="352">
      <formula>LEN(TRIM(E391))=0</formula>
    </cfRule>
  </conditionalFormatting>
  <conditionalFormatting sqref="E405">
    <cfRule type="containsBlanks" dxfId="350" priority="351">
      <formula>LEN(TRIM(E405))=0</formula>
    </cfRule>
  </conditionalFormatting>
  <conditionalFormatting sqref="E405">
    <cfRule type="containsBlanks" dxfId="349" priority="350">
      <formula>LEN(TRIM(E405))=0</formula>
    </cfRule>
  </conditionalFormatting>
  <conditionalFormatting sqref="E427">
    <cfRule type="containsBlanks" dxfId="348" priority="349">
      <formula>LEN(TRIM(E427))=0</formula>
    </cfRule>
  </conditionalFormatting>
  <conditionalFormatting sqref="E427">
    <cfRule type="containsBlanks" dxfId="347" priority="348">
      <formula>LEN(TRIM(E427))=0</formula>
    </cfRule>
  </conditionalFormatting>
  <conditionalFormatting sqref="E427">
    <cfRule type="containsBlanks" dxfId="346" priority="347">
      <formula>LEN(TRIM(E427))=0</formula>
    </cfRule>
  </conditionalFormatting>
  <conditionalFormatting sqref="E428">
    <cfRule type="containsBlanks" dxfId="345" priority="346">
      <formula>LEN(TRIM(E428))=0</formula>
    </cfRule>
  </conditionalFormatting>
  <conditionalFormatting sqref="E428">
    <cfRule type="containsBlanks" dxfId="344" priority="345">
      <formula>LEN(TRIM(E428))=0</formula>
    </cfRule>
  </conditionalFormatting>
  <conditionalFormatting sqref="E428">
    <cfRule type="containsBlanks" dxfId="343" priority="344">
      <formula>LEN(TRIM(E428))=0</formula>
    </cfRule>
  </conditionalFormatting>
  <conditionalFormatting sqref="E526">
    <cfRule type="containsBlanks" dxfId="342" priority="343">
      <formula>LEN(TRIM(E526))=0</formula>
    </cfRule>
  </conditionalFormatting>
  <conditionalFormatting sqref="E526">
    <cfRule type="containsBlanks" dxfId="341" priority="342">
      <formula>LEN(TRIM(E526))=0</formula>
    </cfRule>
  </conditionalFormatting>
  <conditionalFormatting sqref="E547">
    <cfRule type="containsBlanks" dxfId="340" priority="341">
      <formula>LEN(TRIM(E547))=0</formula>
    </cfRule>
  </conditionalFormatting>
  <conditionalFormatting sqref="E547">
    <cfRule type="containsBlanks" dxfId="339" priority="340">
      <formula>LEN(TRIM(E547))=0</formula>
    </cfRule>
  </conditionalFormatting>
  <conditionalFormatting sqref="E547">
    <cfRule type="containsBlanks" dxfId="338" priority="339">
      <formula>LEN(TRIM(E547))=0</formula>
    </cfRule>
  </conditionalFormatting>
  <conditionalFormatting sqref="F76:F79 F304:F316 F350:F383 F588:F615 F69:F70 F72:F74 F404:F414 F547:F583 F385:F389 F121:F126 F331:F346 F81:F119 F150:F199 F201:F252 F256:F294 F297:F302 F532:F544 F429:F530 F43:F67 F131:F147 F418:F426 F394:F398 F392 F348 F325 F21:F41 G118 G181:G184 G199 G290 F402:G402 G434 G567">
    <cfRule type="containsBlanks" dxfId="337" priority="336">
      <formula>LEN(TRIM(F21))=0</formula>
    </cfRule>
  </conditionalFormatting>
  <conditionalFormatting sqref="F225:F229">
    <cfRule type="containsBlanks" dxfId="336" priority="302">
      <formula>LEN(TRIM(F225))=0</formula>
    </cfRule>
  </conditionalFormatting>
  <conditionalFormatting sqref="F422 F425:F426">
    <cfRule type="containsBlanks" dxfId="335" priority="335">
      <formula>LEN(TRIM(F422))=0</formula>
    </cfRule>
  </conditionalFormatting>
  <conditionalFormatting sqref="F514:F515 F230 F248 F55:F56 F62:F65 F81:F85 F106 F137 F519 F536:F540 F543 F562:F563 F565:F583 F93:F104 F125:F126 F261 F523:F524 F202:F203 G567">
    <cfRule type="containsBlanks" dxfId="334" priority="334">
      <formula>LEN(TRIM(F55))=0</formula>
    </cfRule>
  </conditionalFormatting>
  <conditionalFormatting sqref="F53">
    <cfRule type="containsBlanks" dxfId="333" priority="333">
      <formula>LEN(TRIM(F53))=0</formula>
    </cfRule>
  </conditionalFormatting>
  <conditionalFormatting sqref="F53">
    <cfRule type="containsBlanks" dxfId="332" priority="332">
      <formula>LEN(TRIM(F53))=0</formula>
    </cfRule>
  </conditionalFormatting>
  <conditionalFormatting sqref="F146:F147">
    <cfRule type="containsBlanks" dxfId="331" priority="321">
      <formula>LEN(TRIM(F146))=0</formula>
    </cfRule>
  </conditionalFormatting>
  <conditionalFormatting sqref="F218">
    <cfRule type="containsBlanks" dxfId="330" priority="331">
      <formula>LEN(TRIM(F218))=0</formula>
    </cfRule>
  </conditionalFormatting>
  <conditionalFormatting sqref="F218">
    <cfRule type="containsBlanks" dxfId="329" priority="330">
      <formula>LEN(TRIM(F218))=0</formula>
    </cfRule>
  </conditionalFormatting>
  <conditionalFormatting sqref="F137 F93:F104">
    <cfRule type="containsBlanks" dxfId="328" priority="329">
      <formula>LEN(TRIM(F93))=0</formula>
    </cfRule>
  </conditionalFormatting>
  <conditionalFormatting sqref="F532:F533">
    <cfRule type="containsBlanks" dxfId="327" priority="316">
      <formula>LEN(TRIM(F532))=0</formula>
    </cfRule>
  </conditionalFormatting>
  <conditionalFormatting sqref="F536:F537">
    <cfRule type="containsBlanks" dxfId="326" priority="315">
      <formula>LEN(TRIM(F536))=0</formula>
    </cfRule>
  </conditionalFormatting>
  <conditionalFormatting sqref="F584:F585">
    <cfRule type="containsBlanks" dxfId="325" priority="309">
      <formula>LEN(TRIM(F584))=0</formula>
    </cfRule>
  </conditionalFormatting>
  <conditionalFormatting sqref="F588 F591:F592 F598:F601">
    <cfRule type="containsBlanks" dxfId="324" priority="328">
      <formula>LEN(TRIM(F588))=0</formula>
    </cfRule>
  </conditionalFormatting>
  <conditionalFormatting sqref="F21:F32">
    <cfRule type="containsBlanks" dxfId="323" priority="327">
      <formula>LEN(TRIM(F21))=0</formula>
    </cfRule>
  </conditionalFormatting>
  <conditionalFormatting sqref="F46">
    <cfRule type="containsBlanks" dxfId="322" priority="326">
      <formula>LEN(TRIM(F46))=0</formula>
    </cfRule>
  </conditionalFormatting>
  <conditionalFormatting sqref="F55:F56">
    <cfRule type="containsBlanks" dxfId="321" priority="325">
      <formula>LEN(TRIM(F55))=0</formula>
    </cfRule>
  </conditionalFormatting>
  <conditionalFormatting sqref="F63">
    <cfRule type="containsBlanks" dxfId="320" priority="324">
      <formula>LEN(TRIM(F63))=0</formula>
    </cfRule>
  </conditionalFormatting>
  <conditionalFormatting sqref="F70">
    <cfRule type="containsBlanks" dxfId="319" priority="323">
      <formula>LEN(TRIM(F70))=0</formula>
    </cfRule>
  </conditionalFormatting>
  <conditionalFormatting sqref="F125:F126">
    <cfRule type="containsBlanks" dxfId="318" priority="322">
      <formula>LEN(TRIM(F125))=0</formula>
    </cfRule>
  </conditionalFormatting>
  <conditionalFormatting sqref="F230">
    <cfRule type="containsBlanks" dxfId="317" priority="320">
      <formula>LEN(TRIM(F230))=0</formula>
    </cfRule>
  </conditionalFormatting>
  <conditionalFormatting sqref="F248">
    <cfRule type="containsBlanks" dxfId="316" priority="319">
      <formula>LEN(TRIM(F248))=0</formula>
    </cfRule>
  </conditionalFormatting>
  <conditionalFormatting sqref="F256:F258">
    <cfRule type="containsBlanks" dxfId="315" priority="318">
      <formula>LEN(TRIM(F256))=0</formula>
    </cfRule>
  </conditionalFormatting>
  <conditionalFormatting sqref="F514:F515">
    <cfRule type="containsBlanks" dxfId="314" priority="317">
      <formula>LEN(TRIM(F514))=0</formula>
    </cfRule>
  </conditionalFormatting>
  <conditionalFormatting sqref="F562:F563">
    <cfRule type="containsBlanks" dxfId="313" priority="313">
      <formula>LEN(TRIM(F562))=0</formula>
    </cfRule>
  </conditionalFormatting>
  <conditionalFormatting sqref="F589:F590">
    <cfRule type="containsBlanks" dxfId="312" priority="306">
      <formula>LEN(TRIM(F589))=0</formula>
    </cfRule>
  </conditionalFormatting>
  <conditionalFormatting sqref="F593:F597">
    <cfRule type="containsBlanks" dxfId="311" priority="305">
      <formula>LEN(TRIM(F593))=0</formula>
    </cfRule>
  </conditionalFormatting>
  <conditionalFormatting sqref="F538:F540">
    <cfRule type="containsBlanks" dxfId="310" priority="314">
      <formula>LEN(TRIM(F538))=0</formula>
    </cfRule>
  </conditionalFormatting>
  <conditionalFormatting sqref="F569:F582">
    <cfRule type="containsBlanks" dxfId="309" priority="312">
      <formula>LEN(TRIM(F569))=0</formula>
    </cfRule>
  </conditionalFormatting>
  <conditionalFormatting sqref="F585">
    <cfRule type="containsBlanks" dxfId="308" priority="311">
      <formula>LEN(TRIM(F585))=0</formula>
    </cfRule>
  </conditionalFormatting>
  <conditionalFormatting sqref="F584">
    <cfRule type="containsBlanks" dxfId="307" priority="310">
      <formula>LEN(TRIM(F584))=0</formula>
    </cfRule>
  </conditionalFormatting>
  <conditionalFormatting sqref="F586:F587">
    <cfRule type="containsBlanks" dxfId="306" priority="308">
      <formula>LEN(TRIM(F586))=0</formula>
    </cfRule>
  </conditionalFormatting>
  <conditionalFormatting sqref="F586:F587">
    <cfRule type="containsBlanks" dxfId="305" priority="307">
      <formula>LEN(TRIM(F586))=0</formula>
    </cfRule>
  </conditionalFormatting>
  <conditionalFormatting sqref="F240:F242 F244:F247">
    <cfRule type="containsBlanks" dxfId="304" priority="301">
      <formula>LEN(TRIM(F240))=0</formula>
    </cfRule>
  </conditionalFormatting>
  <conditionalFormatting sqref="F232:F236">
    <cfRule type="containsBlanks" dxfId="303" priority="303">
      <formula>LEN(TRIM(F232))=0</formula>
    </cfRule>
  </conditionalFormatting>
  <conditionalFormatting sqref="F232:F236">
    <cfRule type="containsBlanks" dxfId="302" priority="304">
      <formula>LEN(TRIM(F232))=0</formula>
    </cfRule>
  </conditionalFormatting>
  <conditionalFormatting sqref="F225:F229">
    <cfRule type="containsBlanks" dxfId="301" priority="337">
      <formula>LEN(TRIM(F225))=0</formula>
    </cfRule>
  </conditionalFormatting>
  <conditionalFormatting sqref="F123">
    <cfRule type="containsBlanks" dxfId="300" priority="239">
      <formula>LEN(TRIM(F123))=0</formula>
    </cfRule>
  </conditionalFormatting>
  <conditionalFormatting sqref="F107">
    <cfRule type="containsBlanks" dxfId="299" priority="240">
      <formula>LEN(TRIM(F107))=0</formula>
    </cfRule>
  </conditionalFormatting>
  <conditionalFormatting sqref="F240:F242 F244:F247">
    <cfRule type="containsBlanks" dxfId="298" priority="338">
      <formula>LEN(TRIM(F240))=0</formula>
    </cfRule>
  </conditionalFormatting>
  <conditionalFormatting sqref="F264:F291 G290">
    <cfRule type="containsBlanks" dxfId="297" priority="300">
      <formula>LEN(TRIM(F264))=0</formula>
    </cfRule>
  </conditionalFormatting>
  <conditionalFormatting sqref="F264:F291 G290">
    <cfRule type="containsBlanks" dxfId="296" priority="299">
      <formula>LEN(TRIM(F264))=0</formula>
    </cfRule>
  </conditionalFormatting>
  <conditionalFormatting sqref="F306:F307">
    <cfRule type="containsBlanks" dxfId="295" priority="298">
      <formula>LEN(TRIM(F306))=0</formula>
    </cfRule>
  </conditionalFormatting>
  <conditionalFormatting sqref="F306:F307">
    <cfRule type="containsBlanks" dxfId="294" priority="297">
      <formula>LEN(TRIM(F306))=0</formula>
    </cfRule>
  </conditionalFormatting>
  <conditionalFormatting sqref="F243">
    <cfRule type="containsBlanks" dxfId="293" priority="296">
      <formula>LEN(TRIM(F243))=0</formula>
    </cfRule>
  </conditionalFormatting>
  <conditionalFormatting sqref="F243">
    <cfRule type="containsBlanks" dxfId="292" priority="295">
      <formula>LEN(TRIM(F243))=0</formula>
    </cfRule>
  </conditionalFormatting>
  <conditionalFormatting sqref="F340">
    <cfRule type="containsBlanks" dxfId="291" priority="294">
      <formula>LEN(TRIM(F340))=0</formula>
    </cfRule>
  </conditionalFormatting>
  <conditionalFormatting sqref="F350">
    <cfRule type="containsBlanks" dxfId="290" priority="293">
      <formula>LEN(TRIM(F350))=0</formula>
    </cfRule>
  </conditionalFormatting>
  <conditionalFormatting sqref="F350">
    <cfRule type="containsBlanks" dxfId="289" priority="292">
      <formula>LEN(TRIM(F350))=0</formula>
    </cfRule>
  </conditionalFormatting>
  <conditionalFormatting sqref="F404">
    <cfRule type="containsBlanks" dxfId="288" priority="291">
      <formula>LEN(TRIM(F404))=0</formula>
    </cfRule>
  </conditionalFormatting>
  <conditionalFormatting sqref="F404">
    <cfRule type="containsBlanks" dxfId="287" priority="290">
      <formula>LEN(TRIM(F404))=0</formula>
    </cfRule>
  </conditionalFormatting>
  <conditionalFormatting sqref="F405">
    <cfRule type="containsBlanks" dxfId="286" priority="289">
      <formula>LEN(TRIM(F405))=0</formula>
    </cfRule>
  </conditionalFormatting>
  <conditionalFormatting sqref="F405">
    <cfRule type="containsBlanks" dxfId="285" priority="288">
      <formula>LEN(TRIM(F405))=0</formula>
    </cfRule>
  </conditionalFormatting>
  <conditionalFormatting sqref="F525">
    <cfRule type="containsBlanks" dxfId="284" priority="287">
      <formula>LEN(TRIM(F525))=0</formula>
    </cfRule>
  </conditionalFormatting>
  <conditionalFormatting sqref="F206:F208">
    <cfRule type="containsBlanks" dxfId="283" priority="224">
      <formula>LEN(TRIM(F206))=0</formula>
    </cfRule>
  </conditionalFormatting>
  <conditionalFormatting sqref="F525">
    <cfRule type="containsBlanks" dxfId="282" priority="286">
      <formula>LEN(TRIM(F525))=0</formula>
    </cfRule>
  </conditionalFormatting>
  <conditionalFormatting sqref="F526">
    <cfRule type="containsBlanks" dxfId="281" priority="285">
      <formula>LEN(TRIM(F526))=0</formula>
    </cfRule>
  </conditionalFormatting>
  <conditionalFormatting sqref="F526">
    <cfRule type="containsBlanks" dxfId="280" priority="284">
      <formula>LEN(TRIM(F526))=0</formula>
    </cfRule>
  </conditionalFormatting>
  <conditionalFormatting sqref="F57">
    <cfRule type="containsBlanks" dxfId="279" priority="283">
      <formula>LEN(TRIM(F57))=0</formula>
    </cfRule>
  </conditionalFormatting>
  <conditionalFormatting sqref="F57">
    <cfRule type="containsBlanks" dxfId="278" priority="282">
      <formula>LEN(TRIM(F57))=0</formula>
    </cfRule>
  </conditionalFormatting>
  <conditionalFormatting sqref="F61">
    <cfRule type="containsBlanks" dxfId="277" priority="281">
      <formula>LEN(TRIM(F61))=0</formula>
    </cfRule>
  </conditionalFormatting>
  <conditionalFormatting sqref="F61">
    <cfRule type="containsBlanks" dxfId="276" priority="280">
      <formula>LEN(TRIM(F61))=0</formula>
    </cfRule>
  </conditionalFormatting>
  <conditionalFormatting sqref="F76">
    <cfRule type="containsBlanks" dxfId="275" priority="279">
      <formula>LEN(TRIM(F76))=0</formula>
    </cfRule>
  </conditionalFormatting>
  <conditionalFormatting sqref="F76">
    <cfRule type="containsBlanks" dxfId="274" priority="278">
      <formula>LEN(TRIM(F76))=0</formula>
    </cfRule>
  </conditionalFormatting>
  <conditionalFormatting sqref="F77">
    <cfRule type="containsBlanks" dxfId="273" priority="277">
      <formula>LEN(TRIM(F77))=0</formula>
    </cfRule>
  </conditionalFormatting>
  <conditionalFormatting sqref="F77">
    <cfRule type="containsBlanks" dxfId="272" priority="276">
      <formula>LEN(TRIM(F77))=0</formula>
    </cfRule>
  </conditionalFormatting>
  <conditionalFormatting sqref="F86:F87">
    <cfRule type="containsBlanks" dxfId="271" priority="275">
      <formula>LEN(TRIM(F86))=0</formula>
    </cfRule>
  </conditionalFormatting>
  <conditionalFormatting sqref="F86:F87">
    <cfRule type="containsBlanks" dxfId="270" priority="274">
      <formula>LEN(TRIM(F86))=0</formula>
    </cfRule>
  </conditionalFormatting>
  <conditionalFormatting sqref="F105">
    <cfRule type="containsBlanks" dxfId="269" priority="273">
      <formula>LEN(TRIM(F105))=0</formula>
    </cfRule>
  </conditionalFormatting>
  <conditionalFormatting sqref="F337:F339">
    <cfRule type="containsBlanks" dxfId="268" priority="195">
      <formula>LEN(TRIM(F337))=0</formula>
    </cfRule>
  </conditionalFormatting>
  <conditionalFormatting sqref="F105">
    <cfRule type="containsBlanks" dxfId="267" priority="272">
      <formula>LEN(TRIM(F105))=0</formula>
    </cfRule>
  </conditionalFormatting>
  <conditionalFormatting sqref="F127">
    <cfRule type="containsBlanks" dxfId="266" priority="271">
      <formula>LEN(TRIM(F127))=0</formula>
    </cfRule>
  </conditionalFormatting>
  <conditionalFormatting sqref="F127">
    <cfRule type="containsBlanks" dxfId="265" priority="270">
      <formula>LEN(TRIM(F127))=0</formula>
    </cfRule>
  </conditionalFormatting>
  <conditionalFormatting sqref="F127">
    <cfRule type="containsBlanks" dxfId="264" priority="269">
      <formula>LEN(TRIM(F127))=0</formula>
    </cfRule>
  </conditionalFormatting>
  <conditionalFormatting sqref="F134">
    <cfRule type="containsBlanks" dxfId="263" priority="268">
      <formula>LEN(TRIM(F134))=0</formula>
    </cfRule>
  </conditionalFormatting>
  <conditionalFormatting sqref="F134">
    <cfRule type="containsBlanks" dxfId="262" priority="267">
      <formula>LEN(TRIM(F134))=0</formula>
    </cfRule>
  </conditionalFormatting>
  <conditionalFormatting sqref="F136">
    <cfRule type="containsBlanks" dxfId="261" priority="266">
      <formula>LEN(TRIM(F136))=0</formula>
    </cfRule>
  </conditionalFormatting>
  <conditionalFormatting sqref="F411">
    <cfRule type="containsBlanks" dxfId="260" priority="182">
      <formula>LEN(TRIM(F411))=0</formula>
    </cfRule>
  </conditionalFormatting>
  <conditionalFormatting sqref="F136">
    <cfRule type="containsBlanks" dxfId="259" priority="265">
      <formula>LEN(TRIM(F136))=0</formula>
    </cfRule>
  </conditionalFormatting>
  <conditionalFormatting sqref="F139">
    <cfRule type="containsBlanks" dxfId="258" priority="264">
      <formula>LEN(TRIM(F139))=0</formula>
    </cfRule>
  </conditionalFormatting>
  <conditionalFormatting sqref="F139">
    <cfRule type="containsBlanks" dxfId="257" priority="263">
      <formula>LEN(TRIM(F139))=0</formula>
    </cfRule>
  </conditionalFormatting>
  <conditionalFormatting sqref="F561">
    <cfRule type="containsBlanks" dxfId="256" priority="262">
      <formula>LEN(TRIM(F561))=0</formula>
    </cfRule>
  </conditionalFormatting>
  <conditionalFormatting sqref="F561">
    <cfRule type="containsBlanks" dxfId="255" priority="261">
      <formula>LEN(TRIM(F561))=0</formula>
    </cfRule>
  </conditionalFormatting>
  <conditionalFormatting sqref="F564">
    <cfRule type="containsBlanks" dxfId="254" priority="260">
      <formula>LEN(TRIM(F564))=0</formula>
    </cfRule>
  </conditionalFormatting>
  <conditionalFormatting sqref="F564">
    <cfRule type="containsBlanks" dxfId="253" priority="259">
      <formula>LEN(TRIM(F564))=0</formula>
    </cfRule>
  </conditionalFormatting>
  <conditionalFormatting sqref="F54">
    <cfRule type="containsBlanks" dxfId="252" priority="258">
      <formula>LEN(TRIM(F54))=0</formula>
    </cfRule>
  </conditionalFormatting>
  <conditionalFormatting sqref="F54">
    <cfRule type="containsBlanks" dxfId="251" priority="257">
      <formula>LEN(TRIM(F54))=0</formula>
    </cfRule>
  </conditionalFormatting>
  <conditionalFormatting sqref="F54">
    <cfRule type="containsBlanks" dxfId="250" priority="256">
      <formula>LEN(TRIM(F54))=0</formula>
    </cfRule>
  </conditionalFormatting>
  <conditionalFormatting sqref="F66">
    <cfRule type="containsBlanks" dxfId="249" priority="255">
      <formula>LEN(TRIM(F66))=0</formula>
    </cfRule>
  </conditionalFormatting>
  <conditionalFormatting sqref="F66">
    <cfRule type="containsBlanks" dxfId="248" priority="254">
      <formula>LEN(TRIM(F66))=0</formula>
    </cfRule>
  </conditionalFormatting>
  <conditionalFormatting sqref="F66">
    <cfRule type="containsBlanks" dxfId="247" priority="253">
      <formula>LEN(TRIM(F66))=0</formula>
    </cfRule>
  </conditionalFormatting>
  <conditionalFormatting sqref="F78:F79">
    <cfRule type="containsBlanks" dxfId="246" priority="252">
      <formula>LEN(TRIM(F78))=0</formula>
    </cfRule>
  </conditionalFormatting>
  <conditionalFormatting sqref="F79">
    <cfRule type="containsBlanks" dxfId="245" priority="250">
      <formula>LEN(TRIM(F79))=0</formula>
    </cfRule>
  </conditionalFormatting>
  <conditionalFormatting sqref="F78:F79">
    <cfRule type="containsBlanks" dxfId="244" priority="251">
      <formula>LEN(TRIM(F78))=0</formula>
    </cfRule>
  </conditionalFormatting>
  <conditionalFormatting sqref="F78:F79">
    <cfRule type="containsBlanks" dxfId="243" priority="249">
      <formula>LEN(TRIM(F78))=0</formula>
    </cfRule>
  </conditionalFormatting>
  <conditionalFormatting sqref="F91">
    <cfRule type="containsBlanks" dxfId="242" priority="248">
      <formula>LEN(TRIM(F91))=0</formula>
    </cfRule>
  </conditionalFormatting>
  <conditionalFormatting sqref="F91">
    <cfRule type="containsBlanks" dxfId="241" priority="247">
      <formula>LEN(TRIM(F91))=0</formula>
    </cfRule>
  </conditionalFormatting>
  <conditionalFormatting sqref="F91">
    <cfRule type="containsBlanks" dxfId="240" priority="246">
      <formula>LEN(TRIM(F91))=0</formula>
    </cfRule>
  </conditionalFormatting>
  <conditionalFormatting sqref="F92">
    <cfRule type="containsBlanks" dxfId="239" priority="245">
      <formula>LEN(TRIM(F92))=0</formula>
    </cfRule>
  </conditionalFormatting>
  <conditionalFormatting sqref="F92">
    <cfRule type="containsBlanks" dxfId="238" priority="244">
      <formula>LEN(TRIM(F92))=0</formula>
    </cfRule>
  </conditionalFormatting>
  <conditionalFormatting sqref="F92">
    <cfRule type="containsBlanks" dxfId="237" priority="243">
      <formula>LEN(TRIM(F92))=0</formula>
    </cfRule>
  </conditionalFormatting>
  <conditionalFormatting sqref="F107">
    <cfRule type="containsBlanks" dxfId="236" priority="242">
      <formula>LEN(TRIM(F107))=0</formula>
    </cfRule>
  </conditionalFormatting>
  <conditionalFormatting sqref="F107">
    <cfRule type="containsBlanks" dxfId="235" priority="241">
      <formula>LEN(TRIM(F107))=0</formula>
    </cfRule>
  </conditionalFormatting>
  <conditionalFormatting sqref="F123">
    <cfRule type="containsBlanks" dxfId="234" priority="238">
      <formula>LEN(TRIM(F123))=0</formula>
    </cfRule>
  </conditionalFormatting>
  <conditionalFormatting sqref="F123">
    <cfRule type="containsBlanks" dxfId="233" priority="237">
      <formula>LEN(TRIM(F123))=0</formula>
    </cfRule>
  </conditionalFormatting>
  <conditionalFormatting sqref="F124">
    <cfRule type="containsBlanks" dxfId="232" priority="236">
      <formula>LEN(TRIM(F124))=0</formula>
    </cfRule>
  </conditionalFormatting>
  <conditionalFormatting sqref="F124">
    <cfRule type="containsBlanks" dxfId="231" priority="235">
      <formula>LEN(TRIM(F124))=0</formula>
    </cfRule>
  </conditionalFormatting>
  <conditionalFormatting sqref="F124">
    <cfRule type="containsBlanks" dxfId="230" priority="234">
      <formula>LEN(TRIM(F124))=0</formula>
    </cfRule>
  </conditionalFormatting>
  <conditionalFormatting sqref="F135">
    <cfRule type="containsBlanks" dxfId="229" priority="233">
      <formula>LEN(TRIM(F135))=0</formula>
    </cfRule>
  </conditionalFormatting>
  <conditionalFormatting sqref="F135">
    <cfRule type="containsBlanks" dxfId="228" priority="232">
      <formula>LEN(TRIM(F135))=0</formula>
    </cfRule>
  </conditionalFormatting>
  <conditionalFormatting sqref="F135">
    <cfRule type="containsBlanks" dxfId="227" priority="231">
      <formula>LEN(TRIM(F135))=0</formula>
    </cfRule>
  </conditionalFormatting>
  <conditionalFormatting sqref="F138">
    <cfRule type="containsBlanks" dxfId="226" priority="230">
      <formula>LEN(TRIM(F138))=0</formula>
    </cfRule>
  </conditionalFormatting>
  <conditionalFormatting sqref="F138">
    <cfRule type="containsBlanks" dxfId="225" priority="229">
      <formula>LEN(TRIM(F138))=0</formula>
    </cfRule>
  </conditionalFormatting>
  <conditionalFormatting sqref="F138">
    <cfRule type="containsBlanks" dxfId="224" priority="228">
      <formula>LEN(TRIM(F138))=0</formula>
    </cfRule>
  </conditionalFormatting>
  <conditionalFormatting sqref="F204:F205">
    <cfRule type="containsBlanks" dxfId="223" priority="227">
      <formula>LEN(TRIM(F204))=0</formula>
    </cfRule>
  </conditionalFormatting>
  <conditionalFormatting sqref="F204:F205">
    <cfRule type="containsBlanks" dxfId="222" priority="226">
      <formula>LEN(TRIM(F204))=0</formula>
    </cfRule>
  </conditionalFormatting>
  <conditionalFormatting sqref="F204:F205">
    <cfRule type="containsBlanks" dxfId="221" priority="225">
      <formula>LEN(TRIM(F204))=0</formula>
    </cfRule>
  </conditionalFormatting>
  <conditionalFormatting sqref="F206:F208">
    <cfRule type="containsBlanks" dxfId="220" priority="223">
      <formula>LEN(TRIM(F206))=0</formula>
    </cfRule>
  </conditionalFormatting>
  <conditionalFormatting sqref="F206:F208">
    <cfRule type="containsBlanks" dxfId="219" priority="222">
      <formula>LEN(TRIM(F206))=0</formula>
    </cfRule>
  </conditionalFormatting>
  <conditionalFormatting sqref="F219:F224">
    <cfRule type="containsBlanks" dxfId="218" priority="221">
      <formula>LEN(TRIM(F219))=0</formula>
    </cfRule>
  </conditionalFormatting>
  <conditionalFormatting sqref="F219:F224">
    <cfRule type="containsBlanks" dxfId="217" priority="220">
      <formula>LEN(TRIM(F219))=0</formula>
    </cfRule>
  </conditionalFormatting>
  <conditionalFormatting sqref="F219:F224">
    <cfRule type="containsBlanks" dxfId="216" priority="219">
      <formula>LEN(TRIM(F219))=0</formula>
    </cfRule>
  </conditionalFormatting>
  <conditionalFormatting sqref="F231">
    <cfRule type="containsBlanks" dxfId="215" priority="218">
      <formula>LEN(TRIM(F231))=0</formula>
    </cfRule>
  </conditionalFormatting>
  <conditionalFormatting sqref="F231">
    <cfRule type="containsBlanks" dxfId="214" priority="217">
      <formula>LEN(TRIM(F231))=0</formula>
    </cfRule>
  </conditionalFormatting>
  <conditionalFormatting sqref="F231">
    <cfRule type="containsBlanks" dxfId="213" priority="216">
      <formula>LEN(TRIM(F231))=0</formula>
    </cfRule>
  </conditionalFormatting>
  <conditionalFormatting sqref="F237:F239">
    <cfRule type="containsBlanks" dxfId="212" priority="215">
      <formula>LEN(TRIM(F237))=0</formula>
    </cfRule>
  </conditionalFormatting>
  <conditionalFormatting sqref="F237:F239">
    <cfRule type="containsBlanks" dxfId="211" priority="214">
      <formula>LEN(TRIM(F237))=0</formula>
    </cfRule>
  </conditionalFormatting>
  <conditionalFormatting sqref="F237:F239">
    <cfRule type="containsBlanks" dxfId="210" priority="213">
      <formula>LEN(TRIM(F237))=0</formula>
    </cfRule>
  </conditionalFormatting>
  <conditionalFormatting sqref="F249:F251">
    <cfRule type="containsBlanks" dxfId="209" priority="212">
      <formula>LEN(TRIM(F249))=0</formula>
    </cfRule>
  </conditionalFormatting>
  <conditionalFormatting sqref="F249:F251">
    <cfRule type="containsBlanks" dxfId="208" priority="211">
      <formula>LEN(TRIM(F249))=0</formula>
    </cfRule>
  </conditionalFormatting>
  <conditionalFormatting sqref="F249:F251">
    <cfRule type="containsBlanks" dxfId="207" priority="210">
      <formula>LEN(TRIM(F249))=0</formula>
    </cfRule>
  </conditionalFormatting>
  <conditionalFormatting sqref="F259:F260">
    <cfRule type="containsBlanks" dxfId="206" priority="209">
      <formula>LEN(TRIM(F259))=0</formula>
    </cfRule>
  </conditionalFormatting>
  <conditionalFormatting sqref="F259:F260">
    <cfRule type="containsBlanks" dxfId="205" priority="208">
      <formula>LEN(TRIM(F259))=0</formula>
    </cfRule>
  </conditionalFormatting>
  <conditionalFormatting sqref="F259:F260">
    <cfRule type="containsBlanks" dxfId="204" priority="207">
      <formula>LEN(TRIM(F259))=0</formula>
    </cfRule>
  </conditionalFormatting>
  <conditionalFormatting sqref="F262:F263">
    <cfRule type="containsBlanks" dxfId="203" priority="206">
      <formula>LEN(TRIM(F262))=0</formula>
    </cfRule>
  </conditionalFormatting>
  <conditionalFormatting sqref="F262:F263">
    <cfRule type="containsBlanks" dxfId="202" priority="205">
      <formula>LEN(TRIM(F262))=0</formula>
    </cfRule>
  </conditionalFormatting>
  <conditionalFormatting sqref="F262:F263">
    <cfRule type="containsBlanks" dxfId="201" priority="204">
      <formula>LEN(TRIM(F262))=0</formula>
    </cfRule>
  </conditionalFormatting>
  <conditionalFormatting sqref="F331:F332">
    <cfRule type="containsBlanks" dxfId="200" priority="203">
      <formula>LEN(TRIM(F331))=0</formula>
    </cfRule>
  </conditionalFormatting>
  <conditionalFormatting sqref="F331:F332">
    <cfRule type="containsBlanks" dxfId="199" priority="202">
      <formula>LEN(TRIM(F331))=0</formula>
    </cfRule>
  </conditionalFormatting>
  <conditionalFormatting sqref="F331:F332">
    <cfRule type="containsBlanks" dxfId="198" priority="201">
      <formula>LEN(TRIM(F331))=0</formula>
    </cfRule>
  </conditionalFormatting>
  <conditionalFormatting sqref="F333">
    <cfRule type="containsBlanks" dxfId="197" priority="200">
      <formula>LEN(TRIM(F333))=0</formula>
    </cfRule>
  </conditionalFormatting>
  <conditionalFormatting sqref="F333">
    <cfRule type="containsBlanks" dxfId="196" priority="199">
      <formula>LEN(TRIM(F333))=0</formula>
    </cfRule>
  </conditionalFormatting>
  <conditionalFormatting sqref="F333">
    <cfRule type="containsBlanks" dxfId="195" priority="198">
      <formula>LEN(TRIM(F333))=0</formula>
    </cfRule>
  </conditionalFormatting>
  <conditionalFormatting sqref="F337:F339">
    <cfRule type="containsBlanks" dxfId="194" priority="197">
      <formula>LEN(TRIM(F337))=0</formula>
    </cfRule>
  </conditionalFormatting>
  <conditionalFormatting sqref="F337:F339">
    <cfRule type="containsBlanks" dxfId="193" priority="196">
      <formula>LEN(TRIM(F337))=0</formula>
    </cfRule>
  </conditionalFormatting>
  <conditionalFormatting sqref="F344:F345">
    <cfRule type="containsBlanks" dxfId="192" priority="194">
      <formula>LEN(TRIM(F344))=0</formula>
    </cfRule>
  </conditionalFormatting>
  <conditionalFormatting sqref="F344:F345">
    <cfRule type="containsBlanks" dxfId="191" priority="193">
      <formula>LEN(TRIM(F344))=0</formula>
    </cfRule>
  </conditionalFormatting>
  <conditionalFormatting sqref="F344:F345">
    <cfRule type="containsBlanks" dxfId="190" priority="192">
      <formula>LEN(TRIM(F344))=0</formula>
    </cfRule>
  </conditionalFormatting>
  <conditionalFormatting sqref="F363:F364">
    <cfRule type="containsBlanks" dxfId="189" priority="191">
      <formula>LEN(TRIM(F363))=0</formula>
    </cfRule>
  </conditionalFormatting>
  <conditionalFormatting sqref="F363:F364">
    <cfRule type="containsBlanks" dxfId="188" priority="190">
      <formula>LEN(TRIM(F363))=0</formula>
    </cfRule>
  </conditionalFormatting>
  <conditionalFormatting sqref="F363:F364">
    <cfRule type="containsBlanks" dxfId="187" priority="189">
      <formula>LEN(TRIM(F363))=0</formula>
    </cfRule>
  </conditionalFormatting>
  <conditionalFormatting sqref="F389">
    <cfRule type="containsBlanks" dxfId="186" priority="188">
      <formula>LEN(TRIM(F389))=0</formula>
    </cfRule>
  </conditionalFormatting>
  <conditionalFormatting sqref="F389">
    <cfRule type="containsBlanks" dxfId="185" priority="186">
      <formula>LEN(TRIM(F389))=0</formula>
    </cfRule>
  </conditionalFormatting>
  <conditionalFormatting sqref="F389">
    <cfRule type="containsBlanks" dxfId="184" priority="187">
      <formula>LEN(TRIM(F389))=0</formula>
    </cfRule>
  </conditionalFormatting>
  <conditionalFormatting sqref="F389">
    <cfRule type="containsBlanks" dxfId="183" priority="185">
      <formula>LEN(TRIM(F389))=0</formula>
    </cfRule>
  </conditionalFormatting>
  <conditionalFormatting sqref="F411">
    <cfRule type="containsBlanks" dxfId="182" priority="184">
      <formula>LEN(TRIM(F411))=0</formula>
    </cfRule>
  </conditionalFormatting>
  <conditionalFormatting sqref="F411">
    <cfRule type="containsBlanks" dxfId="181" priority="183">
      <formula>LEN(TRIM(F411))=0</formula>
    </cfRule>
  </conditionalFormatting>
  <conditionalFormatting sqref="F412:F414">
    <cfRule type="containsBlanks" dxfId="180" priority="181">
      <formula>LEN(TRIM(F412))=0</formula>
    </cfRule>
  </conditionalFormatting>
  <conditionalFormatting sqref="F412:F414">
    <cfRule type="containsBlanks" dxfId="179" priority="180">
      <formula>LEN(TRIM(F412))=0</formula>
    </cfRule>
  </conditionalFormatting>
  <conditionalFormatting sqref="F412:F414">
    <cfRule type="containsBlanks" dxfId="178" priority="179">
      <formula>LEN(TRIM(F412))=0</formula>
    </cfRule>
  </conditionalFormatting>
  <conditionalFormatting sqref="F503:F504">
    <cfRule type="containsBlanks" dxfId="177" priority="178">
      <formula>LEN(TRIM(F503))=0</formula>
    </cfRule>
  </conditionalFormatting>
  <conditionalFormatting sqref="F558">
    <cfRule type="containsBlanks" dxfId="176" priority="177">
      <formula>LEN(TRIM(F558))=0</formula>
    </cfRule>
  </conditionalFormatting>
  <conditionalFormatting sqref="F558">
    <cfRule type="containsBlanks" dxfId="175" priority="176">
      <formula>LEN(TRIM(F558))=0</formula>
    </cfRule>
  </conditionalFormatting>
  <conditionalFormatting sqref="F73">
    <cfRule type="containsBlanks" dxfId="174" priority="174">
      <formula>LEN(TRIM(F73))=0</formula>
    </cfRule>
  </conditionalFormatting>
  <conditionalFormatting sqref="F80">
    <cfRule type="containsBlanks" dxfId="173" priority="160">
      <formula>LEN(TRIM(F80))=0</formula>
    </cfRule>
  </conditionalFormatting>
  <conditionalFormatting sqref="F73">
    <cfRule type="containsBlanks" dxfId="172" priority="175">
      <formula>LEN(TRIM(F73))=0</formula>
    </cfRule>
  </conditionalFormatting>
  <conditionalFormatting sqref="F147">
    <cfRule type="containsBlanks" dxfId="171" priority="173">
      <formula>LEN(TRIM(F147))=0</formula>
    </cfRule>
  </conditionalFormatting>
  <conditionalFormatting sqref="F415:F417">
    <cfRule type="containsBlanks" dxfId="170" priority="123">
      <formula>LEN(TRIM(F415))=0</formula>
    </cfRule>
  </conditionalFormatting>
  <conditionalFormatting sqref="F181:G181">
    <cfRule type="containsBlanks" dxfId="169" priority="172">
      <formula>LEN(TRIM(F181))=0</formula>
    </cfRule>
  </conditionalFormatting>
  <conditionalFormatting sqref="F182:G182">
    <cfRule type="containsBlanks" dxfId="168" priority="171">
      <formula>LEN(TRIM(F182))=0</formula>
    </cfRule>
  </conditionalFormatting>
  <conditionalFormatting sqref="F183:G183">
    <cfRule type="containsBlanks" dxfId="167" priority="170">
      <formula>LEN(TRIM(F183))=0</formula>
    </cfRule>
  </conditionalFormatting>
  <conditionalFormatting sqref="F184:G184">
    <cfRule type="containsBlanks" dxfId="166" priority="169">
      <formula>LEN(TRIM(F184))=0</formula>
    </cfRule>
  </conditionalFormatting>
  <conditionalFormatting sqref="F42">
    <cfRule type="containsBlanks" dxfId="165" priority="168">
      <formula>LEN(TRIM(F42))=0</formula>
    </cfRule>
  </conditionalFormatting>
  <conditionalFormatting sqref="F148">
    <cfRule type="containsBlanks" dxfId="164" priority="167">
      <formula>LEN(TRIM(F148))=0</formula>
    </cfRule>
  </conditionalFormatting>
  <conditionalFormatting sqref="F619">
    <cfRule type="containsBlanks" dxfId="163" priority="85">
      <formula>LEN(TRIM(F619))=0</formula>
    </cfRule>
  </conditionalFormatting>
  <conditionalFormatting sqref="F148">
    <cfRule type="containsBlanks" dxfId="162" priority="166">
      <formula>LEN(TRIM(F148))=0</formula>
    </cfRule>
  </conditionalFormatting>
  <conditionalFormatting sqref="F68">
    <cfRule type="containsBlanks" dxfId="161" priority="165">
      <formula>LEN(TRIM(F68))=0</formula>
    </cfRule>
  </conditionalFormatting>
  <conditionalFormatting sqref="F71">
    <cfRule type="containsBlanks" dxfId="160" priority="164">
      <formula>LEN(TRIM(F71))=0</formula>
    </cfRule>
  </conditionalFormatting>
  <conditionalFormatting sqref="F71">
    <cfRule type="containsBlanks" dxfId="159" priority="163">
      <formula>LEN(TRIM(F71))=0</formula>
    </cfRule>
  </conditionalFormatting>
  <conditionalFormatting sqref="F75">
    <cfRule type="containsBlanks" dxfId="158" priority="162">
      <formula>LEN(TRIM(F75))=0</formula>
    </cfRule>
  </conditionalFormatting>
  <conditionalFormatting sqref="F80">
    <cfRule type="containsBlanks" dxfId="157" priority="161">
      <formula>LEN(TRIM(F80))=0</formula>
    </cfRule>
  </conditionalFormatting>
  <conditionalFormatting sqref="F120">
    <cfRule type="containsBlanks" dxfId="156" priority="159">
      <formula>LEN(TRIM(F120))=0</formula>
    </cfRule>
  </conditionalFormatting>
  <conditionalFormatting sqref="F128">
    <cfRule type="containsBlanks" dxfId="155" priority="158">
      <formula>LEN(TRIM(F128))=0</formula>
    </cfRule>
  </conditionalFormatting>
  <conditionalFormatting sqref="F128">
    <cfRule type="containsBlanks" dxfId="154" priority="157">
      <formula>LEN(TRIM(F128))=0</formula>
    </cfRule>
  </conditionalFormatting>
  <conditionalFormatting sqref="F128">
    <cfRule type="containsBlanks" dxfId="153" priority="156">
      <formula>LEN(TRIM(F128))=0</formula>
    </cfRule>
  </conditionalFormatting>
  <conditionalFormatting sqref="F149">
    <cfRule type="containsBlanks" dxfId="152" priority="155">
      <formula>LEN(TRIM(F149))=0</formula>
    </cfRule>
  </conditionalFormatting>
  <conditionalFormatting sqref="F149">
    <cfRule type="containsBlanks" dxfId="151" priority="154">
      <formula>LEN(TRIM(F149))=0</formula>
    </cfRule>
  </conditionalFormatting>
  <conditionalFormatting sqref="F149">
    <cfRule type="containsBlanks" dxfId="150" priority="153">
      <formula>LEN(TRIM(F149))=0</formula>
    </cfRule>
  </conditionalFormatting>
  <conditionalFormatting sqref="F200">
    <cfRule type="containsBlanks" dxfId="149" priority="152">
      <formula>LEN(TRIM(F200))=0</formula>
    </cfRule>
  </conditionalFormatting>
  <conditionalFormatting sqref="F200">
    <cfRule type="containsBlanks" dxfId="148" priority="151">
      <formula>LEN(TRIM(F200))=0</formula>
    </cfRule>
  </conditionalFormatting>
  <conditionalFormatting sqref="F200">
    <cfRule type="containsBlanks" dxfId="147" priority="150">
      <formula>LEN(TRIM(F200))=0</formula>
    </cfRule>
  </conditionalFormatting>
  <conditionalFormatting sqref="F317:F322">
    <cfRule type="containsBlanks" dxfId="146" priority="141">
      <formula>LEN(TRIM(F317))=0</formula>
    </cfRule>
  </conditionalFormatting>
  <conditionalFormatting sqref="F253:F255">
    <cfRule type="containsBlanks" dxfId="145" priority="149">
      <formula>LEN(TRIM(F253))=0</formula>
    </cfRule>
  </conditionalFormatting>
  <conditionalFormatting sqref="F253:F255">
    <cfRule type="containsBlanks" dxfId="144" priority="148">
      <formula>LEN(TRIM(F253))=0</formula>
    </cfRule>
  </conditionalFormatting>
  <conditionalFormatting sqref="F253:F255">
    <cfRule type="containsBlanks" dxfId="143" priority="147">
      <formula>LEN(TRIM(F253))=0</formula>
    </cfRule>
  </conditionalFormatting>
  <conditionalFormatting sqref="F253:F255">
    <cfRule type="containsBlanks" dxfId="142" priority="146">
      <formula>LEN(TRIM(F253))=0</formula>
    </cfRule>
  </conditionalFormatting>
  <conditionalFormatting sqref="F295:F296">
    <cfRule type="containsBlanks" dxfId="141" priority="145">
      <formula>LEN(TRIM(F295))=0</formula>
    </cfRule>
  </conditionalFormatting>
  <conditionalFormatting sqref="F303">
    <cfRule type="containsBlanks" dxfId="140" priority="144">
      <formula>LEN(TRIM(F303))=0</formula>
    </cfRule>
  </conditionalFormatting>
  <conditionalFormatting sqref="F303">
    <cfRule type="containsBlanks" dxfId="139" priority="143">
      <formula>LEN(TRIM(F303))=0</formula>
    </cfRule>
  </conditionalFormatting>
  <conditionalFormatting sqref="F303">
    <cfRule type="containsBlanks" dxfId="138" priority="142">
      <formula>LEN(TRIM(F303))=0</formula>
    </cfRule>
  </conditionalFormatting>
  <conditionalFormatting sqref="F384">
    <cfRule type="containsBlanks" dxfId="137" priority="140">
      <formula>LEN(TRIM(F384))=0</formula>
    </cfRule>
  </conditionalFormatting>
  <conditionalFormatting sqref="F323:F324">
    <cfRule type="containsBlanks" dxfId="136" priority="139">
      <formula>LEN(TRIM(F323))=0</formula>
    </cfRule>
  </conditionalFormatting>
  <conditionalFormatting sqref="F326">
    <cfRule type="containsBlanks" dxfId="135" priority="138">
      <formula>LEN(TRIM(F326))=0</formula>
    </cfRule>
  </conditionalFormatting>
  <conditionalFormatting sqref="F327">
    <cfRule type="containsBlanks" dxfId="134" priority="137">
      <formula>LEN(TRIM(F327))=0</formula>
    </cfRule>
  </conditionalFormatting>
  <conditionalFormatting sqref="F328:F330">
    <cfRule type="containsBlanks" dxfId="133" priority="136">
      <formula>LEN(TRIM(F328))=0</formula>
    </cfRule>
  </conditionalFormatting>
  <conditionalFormatting sqref="F347">
    <cfRule type="containsBlanks" dxfId="132" priority="135">
      <formula>LEN(TRIM(F347))=0</formula>
    </cfRule>
  </conditionalFormatting>
  <conditionalFormatting sqref="F347">
    <cfRule type="containsBlanks" dxfId="131" priority="134">
      <formula>LEN(TRIM(F347))=0</formula>
    </cfRule>
  </conditionalFormatting>
  <conditionalFormatting sqref="F347">
    <cfRule type="containsBlanks" dxfId="130" priority="133">
      <formula>LEN(TRIM(F347))=0</formula>
    </cfRule>
  </conditionalFormatting>
  <conditionalFormatting sqref="F349">
    <cfRule type="containsBlanks" dxfId="129" priority="132">
      <formula>LEN(TRIM(F349))=0</formula>
    </cfRule>
  </conditionalFormatting>
  <conditionalFormatting sqref="F390">
    <cfRule type="containsBlanks" dxfId="128" priority="131">
      <formula>LEN(TRIM(F390))=0</formula>
    </cfRule>
  </conditionalFormatting>
  <conditionalFormatting sqref="F390">
    <cfRule type="containsBlanks" dxfId="127" priority="130">
      <formula>LEN(TRIM(F390))=0</formula>
    </cfRule>
  </conditionalFormatting>
  <conditionalFormatting sqref="F390">
    <cfRule type="containsBlanks" dxfId="126" priority="129">
      <formula>LEN(TRIM(F390))=0</formula>
    </cfRule>
  </conditionalFormatting>
  <conditionalFormatting sqref="F399:F401">
    <cfRule type="containsBlanks" dxfId="125" priority="128">
      <formula>LEN(TRIM(F399))=0</formula>
    </cfRule>
  </conditionalFormatting>
  <conditionalFormatting sqref="F403">
    <cfRule type="containsBlanks" dxfId="124" priority="127">
      <formula>LEN(TRIM(F403))=0</formula>
    </cfRule>
  </conditionalFormatting>
  <conditionalFormatting sqref="F415:F417">
    <cfRule type="containsBlanks" dxfId="123" priority="126">
      <formula>LEN(TRIM(F415))=0</formula>
    </cfRule>
  </conditionalFormatting>
  <conditionalFormatting sqref="F415:F417">
    <cfRule type="containsBlanks" dxfId="122" priority="125">
      <formula>LEN(TRIM(F415))=0</formula>
    </cfRule>
  </conditionalFormatting>
  <conditionalFormatting sqref="F415:F417">
    <cfRule type="containsBlanks" dxfId="121" priority="124">
      <formula>LEN(TRIM(F415))=0</formula>
    </cfRule>
  </conditionalFormatting>
  <conditionalFormatting sqref="F545:F546">
    <cfRule type="containsBlanks" dxfId="120" priority="122">
      <formula>LEN(TRIM(F545))=0</formula>
    </cfRule>
  </conditionalFormatting>
  <conditionalFormatting sqref="F545">
    <cfRule type="containsBlanks" dxfId="119" priority="121">
      <formula>LEN(TRIM(F545))=0</formula>
    </cfRule>
  </conditionalFormatting>
  <conditionalFormatting sqref="F546">
    <cfRule type="containsBlanks" dxfId="118" priority="120">
      <formula>LEN(TRIM(F546))=0</formula>
    </cfRule>
  </conditionalFormatting>
  <conditionalFormatting sqref="F546">
    <cfRule type="containsBlanks" dxfId="117" priority="119">
      <formula>LEN(TRIM(F546))=0</formula>
    </cfRule>
  </conditionalFormatting>
  <conditionalFormatting sqref="F617">
    <cfRule type="containsBlanks" dxfId="116" priority="118">
      <formula>LEN(TRIM(F617))=0</formula>
    </cfRule>
  </conditionalFormatting>
  <conditionalFormatting sqref="F617">
    <cfRule type="containsBlanks" dxfId="115" priority="117">
      <formula>LEN(TRIM(F617))=0</formula>
    </cfRule>
  </conditionalFormatting>
  <conditionalFormatting sqref="F393">
    <cfRule type="containsBlanks" dxfId="114" priority="116">
      <formula>LEN(TRIM(F393))=0</formula>
    </cfRule>
  </conditionalFormatting>
  <conditionalFormatting sqref="F393">
    <cfRule type="containsBlanks" dxfId="113" priority="115">
      <formula>LEN(TRIM(F393))=0</formula>
    </cfRule>
  </conditionalFormatting>
  <conditionalFormatting sqref="F393">
    <cfRule type="containsBlanks" dxfId="112" priority="114">
      <formula>LEN(TRIM(F393))=0</formula>
    </cfRule>
  </conditionalFormatting>
  <conditionalFormatting sqref="F391">
    <cfRule type="containsBlanks" dxfId="111" priority="113">
      <formula>LEN(TRIM(F391))=0</formula>
    </cfRule>
  </conditionalFormatting>
  <conditionalFormatting sqref="F391">
    <cfRule type="containsBlanks" dxfId="110" priority="112">
      <formula>LEN(TRIM(F391))=0</formula>
    </cfRule>
  </conditionalFormatting>
  <conditionalFormatting sqref="F391">
    <cfRule type="containsBlanks" dxfId="109" priority="111">
      <formula>LEN(TRIM(F391))=0</formula>
    </cfRule>
  </conditionalFormatting>
  <conditionalFormatting sqref="F405">
    <cfRule type="containsBlanks" dxfId="108" priority="110">
      <formula>LEN(TRIM(F405))=0</formula>
    </cfRule>
  </conditionalFormatting>
  <conditionalFormatting sqref="F405">
    <cfRule type="containsBlanks" dxfId="107" priority="109">
      <formula>LEN(TRIM(F405))=0</formula>
    </cfRule>
  </conditionalFormatting>
  <conditionalFormatting sqref="F427">
    <cfRule type="containsBlanks" dxfId="106" priority="108">
      <formula>LEN(TRIM(F427))=0</formula>
    </cfRule>
  </conditionalFormatting>
  <conditionalFormatting sqref="F427">
    <cfRule type="containsBlanks" dxfId="105" priority="107">
      <formula>LEN(TRIM(F427))=0</formula>
    </cfRule>
  </conditionalFormatting>
  <conditionalFormatting sqref="F427">
    <cfRule type="containsBlanks" dxfId="104" priority="106">
      <formula>LEN(TRIM(F427))=0</formula>
    </cfRule>
  </conditionalFormatting>
  <conditionalFormatting sqref="F428">
    <cfRule type="containsBlanks" dxfId="103" priority="105">
      <formula>LEN(TRIM(F428))=0</formula>
    </cfRule>
  </conditionalFormatting>
  <conditionalFormatting sqref="F428">
    <cfRule type="containsBlanks" dxfId="102" priority="104">
      <formula>LEN(TRIM(F428))=0</formula>
    </cfRule>
  </conditionalFormatting>
  <conditionalFormatting sqref="F428">
    <cfRule type="containsBlanks" dxfId="101" priority="103">
      <formula>LEN(TRIM(F428))=0</formula>
    </cfRule>
  </conditionalFormatting>
  <conditionalFormatting sqref="F526">
    <cfRule type="containsBlanks" dxfId="100" priority="102">
      <formula>LEN(TRIM(F526))=0</formula>
    </cfRule>
  </conditionalFormatting>
  <conditionalFormatting sqref="F526">
    <cfRule type="containsBlanks" dxfId="99" priority="101">
      <formula>LEN(TRIM(F526))=0</formula>
    </cfRule>
  </conditionalFormatting>
  <conditionalFormatting sqref="F547">
    <cfRule type="containsBlanks" dxfId="98" priority="100">
      <formula>LEN(TRIM(F547))=0</formula>
    </cfRule>
  </conditionalFormatting>
  <conditionalFormatting sqref="F547">
    <cfRule type="containsBlanks" dxfId="97" priority="99">
      <formula>LEN(TRIM(F547))=0</formula>
    </cfRule>
  </conditionalFormatting>
  <conditionalFormatting sqref="F547">
    <cfRule type="containsBlanks" dxfId="96" priority="98">
      <formula>LEN(TRIM(F547))=0</formula>
    </cfRule>
  </conditionalFormatting>
  <conditionalFormatting sqref="F547">
    <cfRule type="containsBlanks" dxfId="95" priority="97">
      <formula>LEN(TRIM(F547))=0</formula>
    </cfRule>
  </conditionalFormatting>
  <conditionalFormatting sqref="F616">
    <cfRule type="containsBlanks" dxfId="94" priority="96">
      <formula>LEN(TRIM(F616))=0</formula>
    </cfRule>
  </conditionalFormatting>
  <conditionalFormatting sqref="F616">
    <cfRule type="containsBlanks" dxfId="93" priority="95">
      <formula>LEN(TRIM(F616))=0</formula>
    </cfRule>
  </conditionalFormatting>
  <conditionalFormatting sqref="F616">
    <cfRule type="containsBlanks" dxfId="92" priority="94">
      <formula>LEN(TRIM(F616))=0</formula>
    </cfRule>
  </conditionalFormatting>
  <conditionalFormatting sqref="F616">
    <cfRule type="containsBlanks" dxfId="91" priority="93">
      <formula>LEN(TRIM(F616))=0</formula>
    </cfRule>
  </conditionalFormatting>
  <conditionalFormatting sqref="F616">
    <cfRule type="containsBlanks" dxfId="90" priority="92">
      <formula>LEN(TRIM(F616))=0</formula>
    </cfRule>
  </conditionalFormatting>
  <conditionalFormatting sqref="F618">
    <cfRule type="containsBlanks" dxfId="89" priority="91">
      <formula>LEN(TRIM(F618))=0</formula>
    </cfRule>
  </conditionalFormatting>
  <conditionalFormatting sqref="F618">
    <cfRule type="containsBlanks" dxfId="88" priority="90">
      <formula>LEN(TRIM(F618))=0</formula>
    </cfRule>
  </conditionalFormatting>
  <conditionalFormatting sqref="F618">
    <cfRule type="containsBlanks" dxfId="87" priority="89">
      <formula>LEN(TRIM(F618))=0</formula>
    </cfRule>
  </conditionalFormatting>
  <conditionalFormatting sqref="F618">
    <cfRule type="containsBlanks" dxfId="86" priority="88">
      <formula>LEN(TRIM(F618))=0</formula>
    </cfRule>
  </conditionalFormatting>
  <conditionalFormatting sqref="F618">
    <cfRule type="containsBlanks" dxfId="85" priority="87">
      <formula>LEN(TRIM(F618))=0</formula>
    </cfRule>
  </conditionalFormatting>
  <conditionalFormatting sqref="F619">
    <cfRule type="containsBlanks" dxfId="84" priority="86">
      <formula>LEN(TRIM(F619))=0</formula>
    </cfRule>
  </conditionalFormatting>
  <conditionalFormatting sqref="F619">
    <cfRule type="containsBlanks" dxfId="83" priority="84">
      <formula>LEN(TRIM(F619))=0</formula>
    </cfRule>
  </conditionalFormatting>
  <conditionalFormatting sqref="F619">
    <cfRule type="containsBlanks" dxfId="82" priority="83">
      <formula>LEN(TRIM(F619))=0</formula>
    </cfRule>
  </conditionalFormatting>
  <conditionalFormatting sqref="F619">
    <cfRule type="containsBlanks" dxfId="81" priority="82">
      <formula>LEN(TRIM(F619))=0</formula>
    </cfRule>
  </conditionalFormatting>
  <conditionalFormatting sqref="F129">
    <cfRule type="containsBlanks" dxfId="80" priority="81">
      <formula>LEN(TRIM(F129))=0</formula>
    </cfRule>
  </conditionalFormatting>
  <conditionalFormatting sqref="F129">
    <cfRule type="containsBlanks" dxfId="79" priority="80">
      <formula>LEN(TRIM(F129))=0</formula>
    </cfRule>
  </conditionalFormatting>
  <conditionalFormatting sqref="F129">
    <cfRule type="containsBlanks" dxfId="78" priority="79">
      <formula>LEN(TRIM(F129))=0</formula>
    </cfRule>
  </conditionalFormatting>
  <conditionalFormatting sqref="F130">
    <cfRule type="containsBlanks" dxfId="77" priority="78">
      <formula>LEN(TRIM(F130))=0</formula>
    </cfRule>
  </conditionalFormatting>
  <conditionalFormatting sqref="F130">
    <cfRule type="containsBlanks" dxfId="76" priority="77">
      <formula>LEN(TRIM(F130))=0</formula>
    </cfRule>
  </conditionalFormatting>
  <conditionalFormatting sqref="F130">
    <cfRule type="containsBlanks" dxfId="75" priority="76">
      <formula>LEN(TRIM(F130))=0</formula>
    </cfRule>
  </conditionalFormatting>
  <conditionalFormatting sqref="M502 M498:M499 M465 M424 M354:M362 M482:O482 M351:M352 M47:Q50 M618:Q618 M402 H363:L389 M53:Q53 M67:Q67 M121:Q122 M435:Q437 M500:Q501 P438:P464 M439:O464 Q439:Q464 M398:Q399 M396:Q396 M382:Q382 M353:Q353 M466:Q481 M483:Q497 M33:Q33 M148:Q157 M280:Q291 M410:Q410 M541:Q546 H158:Q169 H583:Q583 M201:Q203 M340:Q340 M350:Q350 M71:Q72 M347:Q348 M404:Q408 M431:Q433 M170:Q199 M108:Q119 M74:Q77 M42:Q43 H57:Q62 M80:Q90 M93:Q106 M240:Q247 M309:Q330 H334:Q336 M343:Q343 M365:Q375 M388:Q388 M517:Q519 M523:Q529 M534:Q535 M561:Q561 M564:Q568 H45:Q45 H531:Q531 H127:Q127 H218:Q218 H252:Q252 H303:Q303 H558:Q558 H64:Q65 H134:Q134 H136:Q137 H139:Q145 H225:Q229 H232:Q236 H261:Q261 H264:Q279 H306:Q307 M390:Q390 H588:Q588 H591:Q592 H598:Q601 H21:AB32 H34:AB41 H44:AB44 H46:AB46 H54:AB56 H63:AB63 H66:AB66 H70:AB70 H78:AB79 H91:AB92 H107:AB107 H123:AB126 H128:AB133 H135:AB135 H138:AB138 H146:AB147 H204:AB217 H219:AB224 H230:AB231 H237:AB239 H248:AB251 H253:AB260 H262:AB263 H292:AB302 H304:AB305 H308:AB308 H331:AB333 H337:AB339 H344:AB345 M363:AB364 M389:AB389 H411:AB422 H425:AB426 H503:AB516 H520:AB522 H530:AB530 H532:AB533 H536:AB540 H548:AB557 H559:AB560 H562:AB563 H569:AB582 H584:AB587 H589:AB590 H593:AB597 H602:AB615">
    <cfRule type="containsBlanks" dxfId="74" priority="75">
      <formula>LEN(TRIM(H21))=0</formula>
    </cfRule>
  </conditionalFormatting>
  <conditionalFormatting sqref="H205">
    <cfRule type="containsBlanks" dxfId="73" priority="74">
      <formula>LEN(TRIM(H205))=0</formula>
    </cfRule>
  </conditionalFormatting>
  <conditionalFormatting sqref="M434:Q434">
    <cfRule type="containsBlanks" dxfId="72" priority="73">
      <formula>LEN(TRIM(M434))=0</formula>
    </cfRule>
  </conditionalFormatting>
  <conditionalFormatting sqref="M619:Q619">
    <cfRule type="containsBlanks" dxfId="71" priority="72">
      <formula>LEN(TRIM(M619))=0</formula>
    </cfRule>
  </conditionalFormatting>
  <conditionalFormatting sqref="M73:Q73">
    <cfRule type="containsBlanks" dxfId="70" priority="71">
      <formula>LEN(TRIM(M73))=0</formula>
    </cfRule>
  </conditionalFormatting>
  <conditionalFormatting sqref="M73:Q73">
    <cfRule type="containsBlanks" dxfId="69" priority="70">
      <formula>LEN(TRIM(M73))=0</formula>
    </cfRule>
  </conditionalFormatting>
  <conditionalFormatting sqref="M341">
    <cfRule type="containsBlanks" dxfId="68" priority="69">
      <formula>LEN(TRIM(M341))=0</formula>
    </cfRule>
  </conditionalFormatting>
  <conditionalFormatting sqref="M342">
    <cfRule type="containsBlanks" dxfId="67" priority="68">
      <formula>LEN(TRIM(M342))=0</formula>
    </cfRule>
  </conditionalFormatting>
  <conditionalFormatting sqref="M346">
    <cfRule type="containsBlanks" dxfId="66" priority="67">
      <formula>LEN(TRIM(M346))=0</formula>
    </cfRule>
  </conditionalFormatting>
  <conditionalFormatting sqref="M376">
    <cfRule type="containsBlanks" dxfId="65" priority="66">
      <formula>LEN(TRIM(M376))=0</formula>
    </cfRule>
  </conditionalFormatting>
  <conditionalFormatting sqref="M377">
    <cfRule type="containsBlanks" dxfId="64" priority="65">
      <formula>LEN(TRIM(M377))=0</formula>
    </cfRule>
  </conditionalFormatting>
  <conditionalFormatting sqref="M378">
    <cfRule type="containsBlanks" dxfId="63" priority="64">
      <formula>LEN(TRIM(M378))=0</formula>
    </cfRule>
  </conditionalFormatting>
  <conditionalFormatting sqref="M379">
    <cfRule type="containsBlanks" dxfId="62" priority="63">
      <formula>LEN(TRIM(M379))=0</formula>
    </cfRule>
  </conditionalFormatting>
  <conditionalFormatting sqref="M380">
    <cfRule type="containsBlanks" dxfId="61" priority="62">
      <formula>LEN(TRIM(M380))=0</formula>
    </cfRule>
  </conditionalFormatting>
  <conditionalFormatting sqref="M381">
    <cfRule type="containsBlanks" dxfId="60" priority="61">
      <formula>LEN(TRIM(M381))=0</formula>
    </cfRule>
  </conditionalFormatting>
  <conditionalFormatting sqref="M383">
    <cfRule type="containsBlanks" dxfId="59" priority="60">
      <formula>LEN(TRIM(M383))=0</formula>
    </cfRule>
  </conditionalFormatting>
  <conditionalFormatting sqref="M384">
    <cfRule type="containsBlanks" dxfId="58" priority="59">
      <formula>LEN(TRIM(M384))=0</formula>
    </cfRule>
  </conditionalFormatting>
  <conditionalFormatting sqref="M385">
    <cfRule type="containsBlanks" dxfId="57" priority="58">
      <formula>LEN(TRIM(M385))=0</formula>
    </cfRule>
  </conditionalFormatting>
  <conditionalFormatting sqref="M386">
    <cfRule type="containsBlanks" dxfId="56" priority="57">
      <formula>LEN(TRIM(M386))=0</formula>
    </cfRule>
  </conditionalFormatting>
  <conditionalFormatting sqref="M387">
    <cfRule type="containsBlanks" dxfId="55" priority="56">
      <formula>LEN(TRIM(M387))=0</formula>
    </cfRule>
  </conditionalFormatting>
  <conditionalFormatting sqref="M394">
    <cfRule type="containsBlanks" dxfId="54" priority="55">
      <formula>LEN(TRIM(M394))=0</formula>
    </cfRule>
  </conditionalFormatting>
  <conditionalFormatting sqref="M395">
    <cfRule type="containsBlanks" dxfId="53" priority="54">
      <formula>LEN(TRIM(M395))=0</formula>
    </cfRule>
  </conditionalFormatting>
  <conditionalFormatting sqref="M397">
    <cfRule type="containsBlanks" dxfId="52" priority="53">
      <formula>LEN(TRIM(M397))=0</formula>
    </cfRule>
  </conditionalFormatting>
  <conditionalFormatting sqref="M429">
    <cfRule type="containsBlanks" dxfId="51" priority="51">
      <formula>LEN(TRIM(M429))=0</formula>
    </cfRule>
  </conditionalFormatting>
  <conditionalFormatting sqref="M423">
    <cfRule type="containsBlanks" dxfId="50" priority="52">
      <formula>LEN(TRIM(M423))=0</formula>
    </cfRule>
  </conditionalFormatting>
  <conditionalFormatting sqref="M430">
    <cfRule type="containsBlanks" dxfId="49" priority="50">
      <formula>LEN(TRIM(M430))=0</formula>
    </cfRule>
  </conditionalFormatting>
  <conditionalFormatting sqref="M438">
    <cfRule type="containsBlanks" dxfId="48" priority="49">
      <formula>LEN(TRIM(M438))=0</formula>
    </cfRule>
  </conditionalFormatting>
  <conditionalFormatting sqref="P482:Q482">
    <cfRule type="containsBlanks" dxfId="47" priority="48">
      <formula>LEN(TRIM(P482))=0</formula>
    </cfRule>
  </conditionalFormatting>
  <conditionalFormatting sqref="M51:Q51">
    <cfRule type="containsBlanks" dxfId="46" priority="47">
      <formula>LEN(TRIM(M51))=0</formula>
    </cfRule>
  </conditionalFormatting>
  <conditionalFormatting sqref="M52:Q52">
    <cfRule type="containsBlanks" dxfId="45" priority="46">
      <formula>LEN(TRIM(M52))=0</formula>
    </cfRule>
  </conditionalFormatting>
  <conditionalFormatting sqref="M69:Q69">
    <cfRule type="containsBlanks" dxfId="44" priority="45">
      <formula>LEN(TRIM(M69))=0</formula>
    </cfRule>
  </conditionalFormatting>
  <conditionalFormatting sqref="M68:Q68">
    <cfRule type="containsBlanks" dxfId="43" priority="44">
      <formula>LEN(TRIM(M68))=0</formula>
    </cfRule>
  </conditionalFormatting>
  <conditionalFormatting sqref="M120:Q120">
    <cfRule type="containsBlanks" dxfId="42" priority="43">
      <formula>LEN(TRIM(M120))=0</formula>
    </cfRule>
  </conditionalFormatting>
  <conditionalFormatting sqref="M200:Q200">
    <cfRule type="containsBlanks" dxfId="41" priority="42">
      <formula>LEN(TRIM(M200))=0</formula>
    </cfRule>
  </conditionalFormatting>
  <conditionalFormatting sqref="M200:Q200">
    <cfRule type="containsBlanks" dxfId="40" priority="41">
      <formula>LEN(TRIM(M200))=0</formula>
    </cfRule>
  </conditionalFormatting>
  <conditionalFormatting sqref="M427">
    <cfRule type="containsBlanks" dxfId="39" priority="40">
      <formula>LEN(TRIM(M427))=0</formula>
    </cfRule>
  </conditionalFormatting>
  <conditionalFormatting sqref="M349">
    <cfRule type="containsBlanks" dxfId="38" priority="39">
      <formula>LEN(TRIM(M349))=0</formula>
    </cfRule>
  </conditionalFormatting>
  <conditionalFormatting sqref="M392">
    <cfRule type="containsBlanks" dxfId="37" priority="38">
      <formula>LEN(TRIM(M392))=0</formula>
    </cfRule>
  </conditionalFormatting>
  <conditionalFormatting sqref="M391">
    <cfRule type="containsBlanks" dxfId="36" priority="37">
      <formula>LEN(TRIM(M391))=0</formula>
    </cfRule>
  </conditionalFormatting>
  <conditionalFormatting sqref="M391">
    <cfRule type="containsBlanks" dxfId="35" priority="36">
      <formula>LEN(TRIM(M391))=0</formula>
    </cfRule>
  </conditionalFormatting>
  <conditionalFormatting sqref="M393">
    <cfRule type="containsBlanks" dxfId="34" priority="35">
      <formula>LEN(TRIM(M393))=0</formula>
    </cfRule>
  </conditionalFormatting>
  <conditionalFormatting sqref="M400:M401">
    <cfRule type="containsBlanks" dxfId="33" priority="34">
      <formula>LEN(TRIM(M400))=0</formula>
    </cfRule>
  </conditionalFormatting>
  <conditionalFormatting sqref="M403">
    <cfRule type="containsBlanks" dxfId="32" priority="33">
      <formula>LEN(TRIM(M403))=0</formula>
    </cfRule>
  </conditionalFormatting>
  <conditionalFormatting sqref="M409">
    <cfRule type="containsBlanks" dxfId="31" priority="32">
      <formula>LEN(TRIM(M409))=0</formula>
    </cfRule>
  </conditionalFormatting>
  <conditionalFormatting sqref="M428">
    <cfRule type="containsBlanks" dxfId="30" priority="31">
      <formula>LEN(TRIM(M428))=0</formula>
    </cfRule>
  </conditionalFormatting>
  <conditionalFormatting sqref="M547:Q547">
    <cfRule type="containsBlanks" dxfId="29" priority="30">
      <formula>LEN(TRIM(M547))=0</formula>
    </cfRule>
  </conditionalFormatting>
  <conditionalFormatting sqref="M617:Q617">
    <cfRule type="containsBlanks" dxfId="28" priority="29">
      <formula>LEN(TRIM(M617))=0</formula>
    </cfRule>
  </conditionalFormatting>
  <conditionalFormatting sqref="M616:Q616">
    <cfRule type="containsBlanks" dxfId="27" priority="28">
      <formula>LEN(TRIM(M616))=0</formula>
    </cfRule>
  </conditionalFormatting>
  <conditionalFormatting sqref="H33:L33">
    <cfRule type="containsBlanks" dxfId="26" priority="27">
      <formula>LEN(TRIM(H33))=0</formula>
    </cfRule>
  </conditionalFormatting>
  <conditionalFormatting sqref="H42:L43">
    <cfRule type="containsBlanks" dxfId="25" priority="26">
      <formula>LEN(TRIM(H42))=0</formula>
    </cfRule>
  </conditionalFormatting>
  <conditionalFormatting sqref="H47:L53">
    <cfRule type="containsBlanks" dxfId="24" priority="25">
      <formula>LEN(TRIM(H47))=0</formula>
    </cfRule>
  </conditionalFormatting>
  <conditionalFormatting sqref="H67:L69">
    <cfRule type="containsBlanks" dxfId="23" priority="24">
      <formula>LEN(TRIM(H67))=0</formula>
    </cfRule>
  </conditionalFormatting>
  <conditionalFormatting sqref="H71:L77">
    <cfRule type="containsBlanks" dxfId="22" priority="23">
      <formula>LEN(TRIM(H71))=0</formula>
    </cfRule>
  </conditionalFormatting>
  <conditionalFormatting sqref="H80:L90">
    <cfRule type="containsBlanks" dxfId="21" priority="22">
      <formula>LEN(TRIM(H80))=0</formula>
    </cfRule>
  </conditionalFormatting>
  <conditionalFormatting sqref="H93:L106">
    <cfRule type="containsBlanks" dxfId="20" priority="21">
      <formula>LEN(TRIM(H93))=0</formula>
    </cfRule>
  </conditionalFormatting>
  <conditionalFormatting sqref="H108:L122">
    <cfRule type="containsBlanks" dxfId="19" priority="20">
      <formula>LEN(TRIM(H108))=0</formula>
    </cfRule>
  </conditionalFormatting>
  <conditionalFormatting sqref="H148:L157">
    <cfRule type="containsBlanks" dxfId="18" priority="19">
      <formula>LEN(TRIM(H148))=0</formula>
    </cfRule>
  </conditionalFormatting>
  <conditionalFormatting sqref="H170:L186">
    <cfRule type="containsBlanks" dxfId="17" priority="18">
      <formula>LEN(TRIM(H170))=0</formula>
    </cfRule>
  </conditionalFormatting>
  <conditionalFormatting sqref="H187:L203">
    <cfRule type="containsBlanks" dxfId="16" priority="17">
      <formula>LEN(TRIM(H187))=0</formula>
    </cfRule>
  </conditionalFormatting>
  <conditionalFormatting sqref="H240:L247">
    <cfRule type="containsBlanks" dxfId="15" priority="16">
      <formula>LEN(TRIM(H240))=0</formula>
    </cfRule>
  </conditionalFormatting>
  <conditionalFormatting sqref="H280:L291">
    <cfRule type="containsBlanks" dxfId="14" priority="15">
      <formula>LEN(TRIM(H280))=0</formula>
    </cfRule>
  </conditionalFormatting>
  <conditionalFormatting sqref="H309:L330">
    <cfRule type="containsBlanks" dxfId="13" priority="14">
      <formula>LEN(TRIM(H309))=0</formula>
    </cfRule>
  </conditionalFormatting>
  <conditionalFormatting sqref="H340:L343">
    <cfRule type="containsBlanks" dxfId="12" priority="13">
      <formula>LEN(TRIM(H340))=0</formula>
    </cfRule>
  </conditionalFormatting>
  <conditionalFormatting sqref="H346:L362">
    <cfRule type="containsBlanks" dxfId="11" priority="12">
      <formula>LEN(TRIM(H346))=0</formula>
    </cfRule>
  </conditionalFormatting>
  <conditionalFormatting sqref="H390:L410">
    <cfRule type="containsBlanks" dxfId="10" priority="11">
      <formula>LEN(TRIM(H390))=0</formula>
    </cfRule>
  </conditionalFormatting>
  <conditionalFormatting sqref="H423:L424">
    <cfRule type="containsBlanks" dxfId="9" priority="10">
      <formula>LEN(TRIM(H423))=0</formula>
    </cfRule>
  </conditionalFormatting>
  <conditionalFormatting sqref="H427:L502">
    <cfRule type="containsBlanks" dxfId="8" priority="9">
      <formula>LEN(TRIM(H427))=0</formula>
    </cfRule>
  </conditionalFormatting>
  <conditionalFormatting sqref="H517:L519">
    <cfRule type="containsBlanks" dxfId="7" priority="8">
      <formula>LEN(TRIM(H517))=0</formula>
    </cfRule>
  </conditionalFormatting>
  <conditionalFormatting sqref="H523:L529">
    <cfRule type="containsBlanks" dxfId="6" priority="7">
      <formula>LEN(TRIM(H523))=0</formula>
    </cfRule>
  </conditionalFormatting>
  <conditionalFormatting sqref="H534:L535">
    <cfRule type="containsBlanks" dxfId="5" priority="6">
      <formula>LEN(TRIM(H534))=0</formula>
    </cfRule>
  </conditionalFormatting>
  <conditionalFormatting sqref="H541:L547">
    <cfRule type="containsBlanks" dxfId="4" priority="5">
      <formula>LEN(TRIM(H541))=0</formula>
    </cfRule>
  </conditionalFormatting>
  <conditionalFormatting sqref="H561:L561">
    <cfRule type="containsBlanks" dxfId="3" priority="4">
      <formula>LEN(TRIM(H561))=0</formula>
    </cfRule>
  </conditionalFormatting>
  <conditionalFormatting sqref="H564:L566 H568:L568">
    <cfRule type="containsBlanks" dxfId="2" priority="3">
      <formula>LEN(TRIM(H564))=0</formula>
    </cfRule>
  </conditionalFormatting>
  <conditionalFormatting sqref="H567:L567">
    <cfRule type="containsBlanks" dxfId="1" priority="2">
      <formula>LEN(TRIM(H567))=0</formula>
    </cfRule>
  </conditionalFormatting>
  <conditionalFormatting sqref="H616:L619">
    <cfRule type="containsBlanks" dxfId="0" priority="1">
      <formula>LEN(TRIM(H616))=0</formula>
    </cfRule>
  </conditionalFormatting>
  <printOptions horizontalCentered="1"/>
  <pageMargins left="0.19685039370078741" right="0.19685039370078741" top="0.78740157480314965" bottom="0.78740157480314965" header="0.51181102362204722" footer="0.51181102362204722"/>
  <pageSetup paperSize="9" scale="10" orientation="landscape" r:id="rId1"/>
  <headerFooter differentFirst="1"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Г ф</vt:lpstr>
      <vt:lpstr>'1 Г ф'!Область_печати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2020-03-20T01:10:47Z</dcterms:created>
  <dcterms:modified xsi:type="dcterms:W3CDTF">2020-03-20T01:13:14Z</dcterms:modified>
</cp:coreProperties>
</file>