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<sst xmlns="http://schemas.openxmlformats.org/spreadsheetml/2006/main" count="10141" uniqueCount="2735">
  <si>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</si>
  <si>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</si>
  <si>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</si>
  <si>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</si>
  <si>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</si>
  <si>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</si>
  <si>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</si>
  <si>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</si>
  <si>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</si>
  <si>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</si>
  <si>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</si>
  <si>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</si>
  <si>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</si>
  <si>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</si>
  <si>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</si>
  <si>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</si>
  <si>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</si>
  <si>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</si>
  <si>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</si>
  <si>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</si>
  <si>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</si>
  <si>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</si>
  <si>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</si>
  <si>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</si>
  <si>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</si>
  <si>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</si>
  <si>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</si>
  <si>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</si>
  <si>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</si>
  <si>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</si>
  <si>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</si>
  <si>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</si>
  <si>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</si>
  <si>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</si>
  <si>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</si>
  <si>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</si>
  <si>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</si>
  <si>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</si>
  <si>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</si>
  <si>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</si>
  <si>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</si>
  <si>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220/775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</si>
  <si>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</si>
  <si>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</si>
  <si>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</si>
  <si>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</si>
  <si>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</si>
  <si>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</si>
  <si>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</si>
  <si>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</si>
  <si>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</si>
  <si>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</si>
  <si>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</si>
  <si>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</si>
  <si>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</si>
  <si>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</si>
  <si>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</si>
  <si>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</si>
  <si>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</si>
  <si>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</si>
  <si>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</si>
  <si>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</si>
  <si>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</si>
  <si>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</si>
  <si>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</si>
  <si>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</si>
  <si>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</si>
  <si>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</si>
  <si>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</si>
  <si>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</si>
  <si>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</si>
  <si>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</si>
  <si>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</si>
  <si>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</si>
  <si>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</si>
  <si>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</si>
  <si>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</si>
  <si>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</si>
  <si>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</si>
  <si>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</si>
  <si>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</si>
  <si>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</si>
  <si>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</si>
  <si>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</si>
  <si>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</si>
  <si>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</si>
  <si>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</si>
  <si>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</si>
  <si>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</si>
  <si>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</si>
  <si>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</si>
  <si>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</si>
  <si>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</si>
  <si>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</si>
  <si>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</si>
  <si>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</si>
  <si>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</si>
  <si>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</si>
  <si>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</si>
  <si>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</si>
  <si>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</si>
  <si>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</si>
  <si>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</si>
  <si>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</si>
  <si>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</si>
  <si>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</si>
  <si>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</si>
  <si>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</si>
  <si>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</si>
  <si>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</si>
  <si>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</si>
  <si>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</si>
  <si>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</si>
  <si>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</si>
  <si>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</si>
  <si>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</si>
  <si>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</si>
  <si>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</si>
  <si>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</si>
  <si>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</si>
  <si>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</si>
  <si>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</si>
  <si>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</si>
  <si>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</si>
  <si>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</si>
  <si>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</si>
  <si>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</si>
  <si>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</si>
  <si>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</si>
  <si>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</si>
  <si>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</si>
  <si>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</si>
  <si>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</si>
  <si>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</si>
  <si>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</si>
  <si>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</si>
  <si>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</si>
  <si>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</si>
  <si>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</si>
  <si>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</si>
  <si>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</si>
  <si>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</si>
  <si>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</si>
  <si>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</si>
  <si>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</si>
  <si>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</si>
  <si>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</si>
  <si>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</si>
  <si>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</si>
  <si>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</si>
  <si>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</si>
  <si>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</si>
  <si>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</si>
  <si>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</si>
  <si>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</si>
  <si>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</si>
  <si>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</si>
  <si>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</si>
  <si>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</si>
  <si>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</si>
  <si>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</si>
  <si>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</si>
  <si>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</si>
  <si>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</si>
  <si>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</si>
  <si>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</si>
  <si>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</si>
  <si>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</si>
  <si>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</si>
  <si>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</si>
  <si>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</si>
  <si>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</si>
  <si>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</si>
  <si>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</si>
  <si>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</si>
  <si>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</si>
  <si>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</si>
  <si>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</si>
  <si>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</si>
  <si>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</si>
  <si>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</si>
  <si>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</si>
  <si>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</si>
  <si>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</si>
  <si>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</si>
  <si>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</si>
  <si>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</si>
  <si>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</si>
  <si>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</si>
  <si>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</si>
  <si>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</si>
  <si>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</si>
  <si>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</si>
  <si>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</si>
  <si>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</si>
  <si>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</si>
  <si>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</si>
  <si>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</si>
  <si>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</si>
  <si>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</si>
  <si>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</si>
  <si>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</si>
  <si>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капитального строительства: "Жилой дом, расположенный по адресу: ЕАО, г. Биробиджан, ул. 40 лет Победы, д.7", с тепловой нагрузкой 0,006487 Гкал/час к системе теплоснабжения АО "ДГК" в индивидуальном порядке</t>
  </si>
  <si>
    <t>Биробиджанская ТЭЦ</t>
  </si>
  <si>
    <t>"4190064"; "4190072"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</si>
  <si>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</si>
  <si>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</si>
  <si>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</si>
  <si>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</si>
  <si>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</si>
  <si>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</si>
  <si>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</si>
  <si>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</si>
  <si>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</si>
  <si>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</si>
  <si>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</si>
  <si>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</si>
  <si>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</si>
  <si>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</si>
  <si>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</si>
  <si>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</si>
  <si>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</si>
  <si>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</si>
  <si>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</si>
  <si>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</si>
  <si>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</si>
  <si>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</si>
  <si>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</si>
  <si>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</si>
  <si>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</si>
  <si>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</si>
  <si>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</si>
  <si>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</si>
  <si>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</si>
  <si>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</si>
  <si>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</si>
  <si>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</si>
  <si>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</si>
  <si>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</si>
  <si>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</si>
  <si>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</si>
  <si>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</si>
  <si>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</si>
  <si>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</si>
  <si>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</si>
  <si>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</si>
  <si>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</si>
  <si>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</si>
  <si>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</si>
  <si>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</si>
  <si>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</si>
  <si>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</si>
  <si>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</si>
  <si>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</si>
  <si>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</si>
  <si>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</si>
  <si>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</si>
  <si>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</si>
  <si>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</si>
  <si>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</si>
  <si>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</si>
  <si>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</si>
  <si>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</si>
  <si>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</si>
  <si>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</si>
  <si>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</si>
  <si>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</si>
  <si>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</si>
  <si>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</si>
  <si>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</si>
  <si>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</si>
  <si>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</si>
  <si>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</si>
  <si>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</si>
  <si>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</si>
  <si>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</si>
  <si>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</si>
  <si>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</si>
  <si>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</si>
  <si>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</si>
  <si>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</si>
  <si>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</si>
  <si>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</si>
  <si>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</si>
  <si>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</si>
  <si>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</si>
  <si>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</si>
  <si>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</si>
  <si>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</si>
  <si>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</si>
  <si>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</si>
  <si>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</si>
  <si>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</si>
  <si>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</si>
  <si>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</si>
  <si>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</si>
  <si>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</si>
  <si>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</si>
  <si>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</si>
  <si>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</si>
  <si>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</si>
  <si>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</si>
  <si>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</si>
  <si>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</si>
  <si>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</si>
  <si>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</si>
  <si>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</si>
  <si>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</si>
  <si>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</si>
  <si>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</si>
  <si>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</si>
  <si>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</si>
  <si>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</si>
  <si>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</si>
  <si>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</si>
  <si>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</si>
  <si>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</si>
  <si>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</si>
  <si>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</si>
  <si>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</si>
  <si>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</si>
  <si>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</si>
  <si>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</si>
  <si>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</si>
  <si>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</si>
  <si>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</si>
  <si>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</si>
  <si>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</si>
  <si>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</si>
  <si>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</si>
  <si>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</si>
  <si>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</si>
  <si>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</si>
  <si>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</si>
  <si>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</si>
  <si>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</si>
  <si>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</si>
  <si>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</si>
  <si>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</si>
  <si>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</si>
  <si>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</si>
  <si>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</si>
  <si>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</si>
  <si>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</si>
  <si>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</si>
  <si>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</si>
  <si>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</si>
  <si>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</si>
  <si>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</si>
  <si>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</si>
  <si>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</si>
  <si>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</si>
  <si>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</si>
  <si>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</si>
  <si>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</si>
  <si>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</si>
  <si>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</si>
  <si>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</si>
  <si>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</si>
  <si>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</si>
  <si>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</si>
  <si>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</si>
  <si>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</si>
  <si>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</si>
  <si>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</si>
  <si>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</si>
  <si>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</si>
  <si>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</si>
  <si>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</si>
  <si>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</si>
  <si>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</si>
  <si>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</si>
  <si>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</si>
  <si>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</si>
  <si>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</si>
  <si>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</si>
  <si>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</si>
  <si>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</si>
  <si>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</si>
  <si>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</si>
  <si>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</si>
  <si>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</si>
  <si>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</si>
  <si>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</si>
  <si>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</si>
  <si>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</si>
  <si>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</si>
  <si>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</si>
  <si>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</si>
  <si>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</si>
  <si>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</si>
  <si>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</si>
  <si>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</si>
  <si>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</si>
  <si>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</si>
  <si>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</si>
  <si>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</si>
  <si>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</si>
  <si>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</si>
  <si>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</si>
  <si>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</si>
  <si>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</si>
  <si>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</si>
  <si>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</si>
  <si>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</si>
  <si>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</si>
  <si>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</si>
  <si>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</si>
  <si>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</si>
  <si>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</si>
  <si>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</si>
  <si>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</si>
  <si>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</si>
  <si>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</si>
  <si>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</si>
  <si>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</si>
  <si>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</si>
  <si>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</si>
  <si>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</si>
  <si>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</si>
  <si>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</si>
  <si>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</si>
  <si>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</si>
  <si>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</si>
  <si>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</si>
  <si>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</si>
  <si>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</si>
  <si>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</si>
  <si>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</si>
  <si>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</si>
  <si>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</si>
  <si>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</si>
  <si>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</si>
  <si>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</si>
  <si>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</si>
  <si>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</si>
  <si>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</si>
  <si>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</si>
  <si>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</si>
  <si>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</si>
  <si>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</si>
  <si>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</si>
  <si>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</si>
  <si>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</si>
  <si>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</si>
  <si>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</si>
  <si>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</si>
  <si>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</si>
  <si>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</si>
  <si>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</si>
  <si>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</si>
  <si>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</si>
  <si>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</si>
  <si>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</si>
  <si>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</si>
  <si>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</si>
  <si>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</si>
  <si>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</si>
  <si>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</si>
  <si>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</si>
  <si>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</si>
  <si>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</si>
  <si>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</si>
  <si>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</si>
  <si>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</si>
  <si>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</si>
  <si>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</si>
  <si>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</si>
  <si>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</si>
  <si>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</si>
  <si>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</si>
  <si>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</si>
  <si>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</si>
  <si>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</si>
  <si>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</si>
  <si>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</si>
  <si>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</si>
  <si>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</si>
  <si>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</si>
  <si>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</si>
  <si>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</si>
  <si>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</si>
  <si>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</si>
  <si>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</si>
  <si>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</si>
  <si>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</si>
  <si>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</si>
  <si>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</si>
  <si>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</si>
  <si>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</si>
  <si>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</si>
  <si>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</si>
  <si>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</si>
  <si>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</si>
  <si>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</si>
  <si>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</si>
  <si>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</si>
  <si>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</si>
  <si>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</si>
  <si>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</si>
  <si>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</si>
  <si>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</si>
  <si>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</si>
  <si>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Жилой дом, ул. 40 лет Победы, д. 7</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</si>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</sst>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EBC24-6C31-E8E6-DFE1-0.736977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B715-C7CD-54E4-F3B3-0.D5EAC87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"ДГК" СП "Биробиджанская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64526-FA07-FF29-CCA4-0.8619E2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46192</v>
      </c>
      <c r="W30" s="2266"/>
      <c r="X30" s="2266"/>
      <c r="Y30" s="2266"/>
      <c r="Z30" s="2266"/>
      <c r="AA30" s="2266"/>
      <c r="AB30" s="2266"/>
      <c r="AC30" s="328"/>
      <c r="AD30" s="2266" t="str">
        <f>IF(TITLE_DATE_PR_CHANGE="",IF(TITLE_DATE_PR="","",TITLE_DATE_PR),TITLE_DATE_PR_CHANGE)</f>
        <v>46192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220/775</v>
      </c>
      <c r="W31" s="2253"/>
      <c r="X31" s="2253"/>
      <c r="Y31" s="2253"/>
      <c r="Z31" s="2253"/>
      <c r="AA31" s="2253"/>
      <c r="AB31" s="2253"/>
      <c r="AC31" s="328"/>
      <c r="AD31" s="2253" t="str">
        <f>IF(TITLE_NUMBER_PR_CHANGE="",IF(TITLE_NUMBER_PR="","",TITLE_NUMBER_PR),TITLE_NUMBER_PR_CHANGE)</f>
        <v>220/775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46192</v>
      </c>
      <c r="W34" s="2266"/>
      <c r="X34" s="2266"/>
      <c r="Y34" s="2266"/>
      <c r="Z34" s="2266"/>
      <c r="AA34" s="2266"/>
      <c r="AB34" s="2266"/>
      <c r="AC34" s="328"/>
      <c r="AD34" s="2266" t="str">
        <f>IF(TITLE_DATE_PR_CHANGE="",IF(TITLE_DATE_PR="","",TITLE_DATE_PR),TITLE_DATE_PR_CHANGE)</f>
        <v>46192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220/775</v>
      </c>
      <c r="W35" s="2253"/>
      <c r="X35" s="2253"/>
      <c r="Y35" s="2253"/>
      <c r="Z35" s="2253"/>
      <c r="AA35" s="2253"/>
      <c r="AB35" s="2253"/>
      <c r="AC35" s="328"/>
      <c r="AD35" s="2253" t="str">
        <f>IF(TITLE_NUMBER_PR_CHANGE="",IF(TITLE_NUMBER_PR="","",TITLE_NUMBER_PR),TITLE_NUMBER_PR_CHANGE)</f>
        <v>220/775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26485-FACA-4326-ED44-0.09731D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46192</v>
      </c>
      <c r="W30" s="2266"/>
      <c r="X30" s="2266"/>
      <c r="Y30" s="2266"/>
      <c r="Z30" s="2266"/>
      <c r="AA30" s="2266"/>
      <c r="AB30" s="2266"/>
      <c r="AC30" s="328"/>
      <c r="AD30" s="2266" t="str">
        <f>IF(TITLE_DATE_PR_CHANGE="",IF(TITLE_DATE_PR="","",TITLE_DATE_PR),TITLE_DATE_PR_CHANGE)</f>
        <v>46192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220/775</v>
      </c>
      <c r="W31" s="2253"/>
      <c r="X31" s="2253"/>
      <c r="Y31" s="2253"/>
      <c r="Z31" s="2253"/>
      <c r="AA31" s="2253"/>
      <c r="AB31" s="2253"/>
      <c r="AC31" s="328"/>
      <c r="AD31" s="2253" t="str">
        <f>IF(TITLE_NUMBER_PR_CHANGE="",IF(TITLE_NUMBER_PR="","",TITLE_NUMBER_PR),TITLE_NUMBER_PR_CHANGE)</f>
        <v>220/775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46192</v>
      </c>
      <c r="W34" s="2266"/>
      <c r="X34" s="2266"/>
      <c r="Y34" s="2266"/>
      <c r="Z34" s="2266"/>
      <c r="AA34" s="2266"/>
      <c r="AB34" s="2266"/>
      <c r="AC34" s="328"/>
      <c r="AD34" s="2266" t="str">
        <f>IF(TITLE_DATE_PR_CHANGE="",IF(TITLE_DATE_PR="","",TITLE_DATE_PR),TITLE_DATE_PR_CHANGE)</f>
        <v>46192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220/775</v>
      </c>
      <c r="W35" s="2253"/>
      <c r="X35" s="2253"/>
      <c r="Y35" s="2253"/>
      <c r="Z35" s="2253"/>
      <c r="AA35" s="2253"/>
      <c r="AB35" s="2253"/>
      <c r="AC35" s="328"/>
      <c r="AD35" s="2253" t="str">
        <f>IF(TITLE_NUMBER_PR_CHANGE="",IF(TITLE_NUMBER_PR="","",TITLE_NUMBER_PR),TITLE_NUMBER_PR_CHANGE)</f>
        <v>220/775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C0A66-782F-486C-7746-0.5722F2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46192</v>
      </c>
      <c r="W30" s="2266"/>
      <c r="X30" s="2266"/>
      <c r="Y30" s="2266"/>
      <c r="Z30" s="2266"/>
      <c r="AA30" s="2266"/>
      <c r="AB30" s="2266"/>
      <c r="AC30" s="1637"/>
      <c r="AD30" s="2266" t="str">
        <f>IF(TITLE_DATE_PR_CHANGE="",IF(TITLE_DATE_PR="","",TITLE_DATE_PR),TITLE_DATE_PR_CHANGE)</f>
        <v>46192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220/775</v>
      </c>
      <c r="W31" s="2253"/>
      <c r="X31" s="2253"/>
      <c r="Y31" s="2253"/>
      <c r="Z31" s="2253"/>
      <c r="AA31" s="2253"/>
      <c r="AB31" s="2253"/>
      <c r="AC31" s="1637"/>
      <c r="AD31" s="2253" t="str">
        <f>IF(TITLE_NUMBER_PR_CHANGE="",IF(TITLE_NUMBER_PR="","",TITLE_NUMBER_PR),TITLE_NUMBER_PR_CHANGE)</f>
        <v>220/775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46192</v>
      </c>
      <c r="W34" s="2266"/>
      <c r="X34" s="2266"/>
      <c r="Y34" s="2266"/>
      <c r="Z34" s="2266"/>
      <c r="AA34" s="2266"/>
      <c r="AB34" s="2266"/>
      <c r="AC34" s="1637"/>
      <c r="AD34" s="2266" t="str">
        <f>IF(TITLE_DATE_PR_CHANGE="",IF(TITLE_DATE_PR="","",TITLE_DATE_PR),TITLE_DATE_PR_CHANGE)</f>
        <v>46192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220/775</v>
      </c>
      <c r="W35" s="2253"/>
      <c r="X35" s="2253"/>
      <c r="Y35" s="2253"/>
      <c r="Z35" s="2253"/>
      <c r="AA35" s="2253"/>
      <c r="AB35" s="2253"/>
      <c r="AC35" s="1637"/>
      <c r="AD35" s="2253" t="str">
        <f>IF(TITLE_NUMBER_PR_CHANGE="",IF(TITLE_NUMBER_PR="","",TITLE_NUMBER_PR),TITLE_NUMBER_PR_CHANGE)</f>
        <v>220/775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F6B49-8136-B6AC-F10A-0.68560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46192</v>
      </c>
      <c r="W30" s="2266"/>
      <c r="X30" s="2266"/>
      <c r="Y30" s="2266"/>
      <c r="Z30" s="2266"/>
      <c r="AA30" s="2266"/>
      <c r="AB30" s="2266"/>
      <c r="AC30" s="1637"/>
      <c r="AD30" s="2266" t="str">
        <f>IF(TITLE_DATE_PR_CHANGE="",IF(TITLE_DATE_PR="","",TITLE_DATE_PR),TITLE_DATE_PR_CHANGE)</f>
        <v>46192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220/775</v>
      </c>
      <c r="W31" s="2253"/>
      <c r="X31" s="2253"/>
      <c r="Y31" s="2253"/>
      <c r="Z31" s="2253"/>
      <c r="AA31" s="2253"/>
      <c r="AB31" s="2253"/>
      <c r="AC31" s="1637"/>
      <c r="AD31" s="2253" t="str">
        <f>IF(TITLE_NUMBER_PR_CHANGE="",IF(TITLE_NUMBER_PR="","",TITLE_NUMBER_PR),TITLE_NUMBER_PR_CHANGE)</f>
        <v>220/775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46192</v>
      </c>
      <c r="W34" s="2266"/>
      <c r="X34" s="2266"/>
      <c r="Y34" s="2266"/>
      <c r="Z34" s="2266"/>
      <c r="AA34" s="2266"/>
      <c r="AB34" s="2266"/>
      <c r="AC34" s="1637"/>
      <c r="AD34" s="2266" t="str">
        <f>IF(TITLE_DATE_PR_CHANGE="",IF(TITLE_DATE_PR="","",TITLE_DATE_PR),TITLE_DATE_PR_CHANGE)</f>
        <v>46192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220/775</v>
      </c>
      <c r="W35" s="2253"/>
      <c r="X35" s="2253"/>
      <c r="Y35" s="2253"/>
      <c r="Z35" s="2253"/>
      <c r="AA35" s="2253"/>
      <c r="AB35" s="2253"/>
      <c r="AC35" s="1637"/>
      <c r="AD35" s="2253" t="str">
        <f>IF(TITLE_NUMBER_PR_CHANGE="",IF(TITLE_NUMBER_PR="","",TITLE_NUMBER_PR),TITLE_NUMBER_PR_CHANGE)</f>
        <v>220/775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3B162-A7B2-B847-B438-0.17A80A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46192</v>
      </c>
      <c r="W30" s="2266"/>
      <c r="X30" s="2266"/>
      <c r="Y30" s="2266"/>
      <c r="Z30" s="2266"/>
      <c r="AA30" s="2266"/>
      <c r="AB30" s="2266"/>
      <c r="AC30" s="328"/>
      <c r="AD30" s="2266" t="str">
        <f>IF(TITLE_DATE_PR_CHANGE="",IF(TITLE_DATE_PR="","",TITLE_DATE_PR),TITLE_DATE_PR_CHANGE)</f>
        <v>46192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220/775</v>
      </c>
      <c r="W31" s="2253"/>
      <c r="X31" s="2253"/>
      <c r="Y31" s="2253"/>
      <c r="Z31" s="2253"/>
      <c r="AA31" s="2253"/>
      <c r="AB31" s="2253"/>
      <c r="AC31" s="328"/>
      <c r="AD31" s="2253" t="str">
        <f>IF(TITLE_NUMBER_PR_CHANGE="",IF(TITLE_NUMBER_PR="","",TITLE_NUMBER_PR),TITLE_NUMBER_PR_CHANGE)</f>
        <v>220/775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46192</v>
      </c>
      <c r="W34" s="2266"/>
      <c r="X34" s="2266"/>
      <c r="Y34" s="2266"/>
      <c r="Z34" s="2266"/>
      <c r="AA34" s="2266"/>
      <c r="AB34" s="2266"/>
      <c r="AC34" s="328"/>
      <c r="AD34" s="2266" t="str">
        <f>IF(TITLE_DATE_PR_CHANGE="",IF(TITLE_DATE_PR="","",TITLE_DATE_PR),TITLE_DATE_PR_CHANGE)</f>
        <v>46192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220/775</v>
      </c>
      <c r="W35" s="2253"/>
      <c r="X35" s="2253"/>
      <c r="Y35" s="2253"/>
      <c r="Z35" s="2253"/>
      <c r="AA35" s="2253"/>
      <c r="AB35" s="2253"/>
      <c r="AC35" s="328"/>
      <c r="AD35" s="2253" t="str">
        <f>IF(TITLE_NUMBER_PR_CHANGE="",IF(TITLE_NUMBER_PR="","",TITLE_NUMBER_PR),TITLE_NUMBER_PR_CHANGE)</f>
        <v>220/775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5CBE8-DECF-A346-AEA7-0.1934D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46192</v>
      </c>
      <c r="W30" s="2266"/>
      <c r="X30" s="2266"/>
      <c r="Y30" s="2266"/>
      <c r="Z30" s="2266"/>
      <c r="AA30" s="2266"/>
      <c r="AB30" s="2266"/>
      <c r="AC30" s="328"/>
      <c r="AD30" s="2266" t="str">
        <f>IF(TITLE_DATE_PR_CHANGE="",IF(TITLE_DATE_PR="","",TITLE_DATE_PR),TITLE_DATE_PR_CHANGE)</f>
        <v>46192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220/775</v>
      </c>
      <c r="W31" s="2253"/>
      <c r="X31" s="2253"/>
      <c r="Y31" s="2253"/>
      <c r="Z31" s="2253"/>
      <c r="AA31" s="2253"/>
      <c r="AB31" s="2253"/>
      <c r="AC31" s="328"/>
      <c r="AD31" s="2253" t="str">
        <f>IF(TITLE_NUMBER_PR_CHANGE="",IF(TITLE_NUMBER_PR="","",TITLE_NUMBER_PR),TITLE_NUMBER_PR_CHANGE)</f>
        <v>220/775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46192</v>
      </c>
      <c r="W34" s="2266"/>
      <c r="X34" s="2266"/>
      <c r="Y34" s="2266"/>
      <c r="Z34" s="2266"/>
      <c r="AA34" s="2266"/>
      <c r="AB34" s="2266"/>
      <c r="AC34" s="328"/>
      <c r="AD34" s="2266" t="str">
        <f>IF(TITLE_DATE_PR_CHANGE="",IF(TITLE_DATE_PR="","",TITLE_DATE_PR),TITLE_DATE_PR_CHANGE)</f>
        <v>46192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220/775</v>
      </c>
      <c r="W35" s="2253"/>
      <c r="X35" s="2253"/>
      <c r="Y35" s="2253"/>
      <c r="Z35" s="2253"/>
      <c r="AA35" s="2253"/>
      <c r="AB35" s="2253"/>
      <c r="AC35" s="328"/>
      <c r="AD35" s="2253" t="str">
        <f>IF(TITLE_NUMBER_PR_CHANGE="",IF(TITLE_NUMBER_PR="","",TITLE_NUMBER_PR),TITLE_NUMBER_PR_CHANGE)</f>
        <v>220/775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E3493-74DE-7DD9-5229-0.5491BB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46192</v>
      </c>
      <c r="W30" s="2266"/>
      <c r="X30" s="2266"/>
      <c r="Y30" s="2266"/>
      <c r="Z30" s="2266"/>
      <c r="AA30" s="2266"/>
      <c r="AB30" s="2266"/>
      <c r="AC30" s="328"/>
      <c r="AD30" s="2266" t="str">
        <f>IF(TITLE_DATE_PR_CHANGE="",IF(TITLE_DATE_PR="","",TITLE_DATE_PR),TITLE_DATE_PR_CHANGE)</f>
        <v>46192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220/775</v>
      </c>
      <c r="W31" s="2253"/>
      <c r="X31" s="2253"/>
      <c r="Y31" s="2253"/>
      <c r="Z31" s="2253"/>
      <c r="AA31" s="2253"/>
      <c r="AB31" s="2253"/>
      <c r="AC31" s="328"/>
      <c r="AD31" s="2253" t="str">
        <f>IF(TITLE_NUMBER_PR_CHANGE="",IF(TITLE_NUMBER_PR="","",TITLE_NUMBER_PR),TITLE_NUMBER_PR_CHANGE)</f>
        <v>220/775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46192</v>
      </c>
      <c r="W34" s="2266"/>
      <c r="X34" s="2266"/>
      <c r="Y34" s="2266"/>
      <c r="Z34" s="2266"/>
      <c r="AA34" s="2266"/>
      <c r="AB34" s="2266"/>
      <c r="AC34" s="328"/>
      <c r="AD34" s="2266" t="str">
        <f>IF(TITLE_DATE_PR_CHANGE="",IF(TITLE_DATE_PR="","",TITLE_DATE_PR),TITLE_DATE_PR_CHANGE)</f>
        <v>46192</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220/775</v>
      </c>
      <c r="W35" s="2253"/>
      <c r="X35" s="2253"/>
      <c r="Y35" s="2253"/>
      <c r="Z35" s="2253"/>
      <c r="AA35" s="2253"/>
      <c r="AB35" s="2253"/>
      <c r="AC35" s="328"/>
      <c r="AD35" s="2253" t="str">
        <f>IF(TITLE_NUMBER_PR_CHANGE="",IF(TITLE_NUMBER_PR="","",TITLE_NUMBER_PR),TITLE_NUMBER_PR_CHANGE)</f>
        <v>220/775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0CE86-D3ED-A547-6FBE-0.5D71FA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 СП "Биробиджанская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46192</v>
      </c>
      <c r="W30" s="2266"/>
      <c r="X30" s="2266"/>
      <c r="Y30" s="2266"/>
      <c r="Z30" s="2266"/>
      <c r="AA30" s="2266"/>
      <c r="AB30" s="2266"/>
      <c r="AC30" s="328"/>
      <c r="AD30" s="2266" t="str">
        <f>IF(TITLE_DATE_PR_CHANGE="",IF(TITLE_DATE_PR="","",TITLE_DATE_PR),TITLE_DATE_PR_CHANGE)</f>
        <v>46192</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220/775</v>
      </c>
      <c r="W31" s="2253"/>
      <c r="X31" s="2253"/>
      <c r="Y31" s="2253"/>
      <c r="Z31" s="2253"/>
      <c r="AA31" s="2253"/>
      <c r="AB31" s="2253"/>
      <c r="AC31" s="328"/>
      <c r="AD31" s="2253" t="str">
        <f>IF(TITLE_NUMBER_PR_CHANGE="",IF(TITLE_NUMBER_PR="","",TITLE_NUMBER_PR),TITLE_NUMBER_PR_CHANGE)</f>
        <v>220/775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46192</v>
      </c>
      <c r="W34" s="2266"/>
      <c r="X34" s="2266"/>
      <c r="Y34" s="2266"/>
      <c r="Z34" s="2266"/>
      <c r="AA34" s="2266"/>
      <c r="AB34" s="2266"/>
      <c r="AC34" s="328"/>
      <c r="AD34" s="2266" t="str">
        <f>IF(TITLE_DATE_PR_CHANGE="",IF(TITLE_DATE_PR="","",TITLE_DATE_PR),TITLE_DATE_PR_CHANGE)</f>
        <v>46192</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220/775</v>
      </c>
      <c r="W35" s="2253"/>
      <c r="X35" s="2253"/>
      <c r="Y35" s="2253"/>
      <c r="Z35" s="2253"/>
      <c r="AA35" s="2253"/>
      <c r="AB35" s="2253"/>
      <c r="AC35" s="328"/>
      <c r="AD35" s="2253" t="str">
        <f>IF(TITLE_NUMBER_PR_CHANGE="",IF(TITLE_NUMBER_PR="","",TITLE_NUMBER_PR),TITLE_NUMBER_PR_CHANGE)</f>
        <v>220/775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537F-55FD-AF09-D8CB-0.033D2D0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 СП "Биробиджанская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46192</v>
      </c>
      <c r="Y34" s="2266"/>
      <c r="Z34" s="2266"/>
      <c r="AA34" s="2266"/>
      <c r="AB34" s="2266"/>
      <c r="AC34" s="2266"/>
      <c r="AD34" s="2266"/>
      <c r="AE34" s="2266"/>
      <c r="AF34" s="328"/>
      <c r="AG34" s="2266" t="str">
        <f>IF(TITLE_DATE_PR_CHANGE="",IF(TITLE_DATE_PR="","",TITLE_DATE_PR),TITLE_DATE_PR_CHANGE)</f>
        <v>46192</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220/775</v>
      </c>
      <c r="Y35" s="2253"/>
      <c r="Z35" s="2253"/>
      <c r="AA35" s="2253"/>
      <c r="AB35" s="2253"/>
      <c r="AC35" s="2253"/>
      <c r="AD35" s="2253"/>
      <c r="AE35" s="2253"/>
      <c r="AF35" s="328"/>
      <c r="AG35" s="2253" t="str">
        <f>IF(TITLE_NUMBER_PR_CHANGE="",IF(TITLE_NUMBER_PR="","",TITLE_NUMBER_PR),TITLE_NUMBER_PR_CHANGE)</f>
        <v>220/775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46192</v>
      </c>
      <c r="Y38" s="2266"/>
      <c r="Z38" s="2266"/>
      <c r="AA38" s="2266"/>
      <c r="AB38" s="2266"/>
      <c r="AC38" s="2266"/>
      <c r="AD38" s="2266"/>
      <c r="AE38" s="2266"/>
      <c r="AF38" s="328"/>
      <c r="AG38" s="2266" t="str">
        <f>IF(TITLE_DATE_PR_CHANGE="",IF(TITLE_DATE_PR="","",TITLE_DATE_PR),TITLE_DATE_PR_CHANGE)</f>
        <v>46192</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220/775</v>
      </c>
      <c r="Y39" s="2253"/>
      <c r="Z39" s="2253"/>
      <c r="AA39" s="2253"/>
      <c r="AB39" s="2253"/>
      <c r="AC39" s="2253"/>
      <c r="AD39" s="2253"/>
      <c r="AE39" s="2253"/>
      <c r="AF39" s="328"/>
      <c r="AG39" s="2253" t="str">
        <f>IF(TITLE_NUMBER_PR_CHANGE="",IF(TITLE_NUMBER_PR="","",TITLE_NUMBER_PR),TITLE_NUMBER_PR_CHANGE)</f>
        <v>220/775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210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42F29B-9EBE-4973-B7E3-0.FC9CE876}"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46222.666041666664</v>
      </c>
      <c r="G11" s="79"/>
      <c r="H11" s="775" t="s">
        <v>22</v>
      </c>
      <c r="J11" s="878" t="s">
        <v>23</v>
      </c>
      <c r="Q11" s="76">
        <v>0</v>
      </c>
    </row>
    <row customHeight="1" ht="22.5">
      <c r="A12" s="2100"/>
      <c r="D12" s="77"/>
      <c r="E12" s="1167" t="s">
        <v>24</v>
      </c>
      <c r="F12" s="1734">
        <v>46783.66643518519</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46192</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4996708-FF53-68BB-CB4D-0.4B6CB7A5}"/>
    <hyperlink ref="H17" location="Титульный!H9" display="Как заполнить?" tooltip="Помощь по работе с полями отчётной формы" xr:uid="{3D47D9B9-F22A-3E7B-0125-0.2AE24561}"/>
    <hyperlink ref="H39" location="Титульный!H9" display="Как заполнить?" tooltip="Помощь по работе с полями отчётной формы" xr:uid="{F04AF579-377F-43C8-F68C-0.DF0D25BF}"/>
    <hyperlink ref="H62" location="Титульный!H9" display="Как заполнить?" tooltip="Помощь по работе с полями отчётной формы" xr:uid="{88217B66-6AF8-02BC-663E-0.1CEC4902}"/>
    <hyperlink ref="F70" r:id="rId4" xr:uid="{A5EBEA91-090A-1FB8-6B79-0.7362CDC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EEAF9-DB85-8331-0F62-0.72161BD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 СП "Биробиджанская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46192</v>
      </c>
      <c r="W31" s="2266"/>
      <c r="X31" s="2266"/>
      <c r="Y31" s="2266"/>
      <c r="Z31" s="2266"/>
      <c r="AA31" s="328"/>
      <c r="AB31" s="2266" t="str">
        <f>IF(TITLE_DATE_PR_CHANGE="",IF(TITLE_DATE_PR="","",TITLE_DATE_PR),TITLE_DATE_PR_CHANGE)</f>
        <v>46192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220/775</v>
      </c>
      <c r="W32" s="2253"/>
      <c r="X32" s="2253"/>
      <c r="Y32" s="2253"/>
      <c r="Z32" s="2253"/>
      <c r="AA32" s="328"/>
      <c r="AB32" s="2253" t="str">
        <f>IF(TITLE_NUMBER_PR_CHANGE="",IF(TITLE_NUMBER_PR="","",TITLE_NUMBER_PR),TITLE_NUMBER_PR_CHANGE)</f>
        <v>220/775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46192</v>
      </c>
      <c r="W35" s="2266"/>
      <c r="X35" s="2266"/>
      <c r="Y35" s="2266"/>
      <c r="Z35" s="2266"/>
      <c r="AA35" s="328"/>
      <c r="AB35" s="2266" t="str">
        <f>IF(TITLE_DATE_PR_CHANGE="",IF(TITLE_DATE_PR="","",TITLE_DATE_PR),TITLE_DATE_PR_CHANGE)</f>
        <v>46192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220/775</v>
      </c>
      <c r="W36" s="2253"/>
      <c r="X36" s="2253"/>
      <c r="Y36" s="2253"/>
      <c r="Z36" s="2253"/>
      <c r="AA36" s="328"/>
      <c r="AB36" s="2253" t="str">
        <f>IF(TITLE_NUMBER_PR_CHANGE="",IF(TITLE_NUMBER_PR="","",TITLE_NUMBER_PR),TITLE_NUMBER_PR_CHANGE)</f>
        <v>220/775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210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7123B-BFC2-B18B-B47C-0.BA706C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46192</v>
      </c>
      <c r="W28" s="2266"/>
      <c r="X28" s="2266"/>
      <c r="Y28" s="2266"/>
      <c r="Z28" s="2266"/>
      <c r="AA28" s="2266"/>
      <c r="AB28" s="328"/>
      <c r="AC28" s="2266" t="str">
        <f>IF(TITLE_DATE_PR_CHANGE="",IF(TITLE_DATE_PR="","",TITLE_DATE_PR),TITLE_DATE_PR_CHANGE)</f>
        <v>46192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220/775</v>
      </c>
      <c r="W29" s="2253"/>
      <c r="X29" s="2253"/>
      <c r="Y29" s="2253"/>
      <c r="Z29" s="2253"/>
      <c r="AA29" s="2253"/>
      <c r="AB29" s="328"/>
      <c r="AC29" s="2253" t="str">
        <f>IF(TITLE_NUMBER_PR_CHANGE="",IF(TITLE_NUMBER_PR="","",TITLE_NUMBER_PR),TITLE_NUMBER_PR_CHANGE)</f>
        <v>220/775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46192</v>
      </c>
      <c r="W32" s="2266"/>
      <c r="X32" s="2266"/>
      <c r="Y32" s="2266"/>
      <c r="Z32" s="2266"/>
      <c r="AA32" s="2266"/>
      <c r="AB32" s="328"/>
      <c r="AC32" s="2266" t="str">
        <f>IF(TITLE_DATE_PR_CHANGE="",IF(TITLE_DATE_PR="","",TITLE_DATE_PR),TITLE_DATE_PR_CHANGE)</f>
        <v>46192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220/775</v>
      </c>
      <c r="W33" s="2253"/>
      <c r="X33" s="2253"/>
      <c r="Y33" s="2253"/>
      <c r="Z33" s="2253"/>
      <c r="AA33" s="2253"/>
      <c r="AB33" s="328"/>
      <c r="AC33" s="2253" t="str">
        <f>IF(TITLE_NUMBER_PR_CHANGE="",IF(TITLE_NUMBER_PR="","",TITLE_NUMBER_PR),TITLE_NUMBER_PR_CHANGE)</f>
        <v>220/775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70267-2BD4-105B-9269-0.0911CD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46192</v>
      </c>
      <c r="W28" s="2266"/>
      <c r="X28" s="2266"/>
      <c r="Y28" s="2266"/>
      <c r="Z28" s="2266"/>
      <c r="AA28" s="2266"/>
      <c r="AB28" s="328"/>
      <c r="AC28" s="2266" t="str">
        <f>IF(TITLE_DATE_PR_CHANGE="",IF(TITLE_DATE_PR="","",TITLE_DATE_PR),TITLE_DATE_PR_CHANGE)</f>
        <v>46192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220/775</v>
      </c>
      <c r="W29" s="2253"/>
      <c r="X29" s="2253"/>
      <c r="Y29" s="2253"/>
      <c r="Z29" s="2253"/>
      <c r="AA29" s="2253"/>
      <c r="AB29" s="328"/>
      <c r="AC29" s="2253" t="str">
        <f>IF(TITLE_NUMBER_PR_CHANGE="",IF(TITLE_NUMBER_PR="","",TITLE_NUMBER_PR),TITLE_NUMBER_PR_CHANGE)</f>
        <v>220/775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46192</v>
      </c>
      <c r="W32" s="2266"/>
      <c r="X32" s="2266"/>
      <c r="Y32" s="2266"/>
      <c r="Z32" s="2266"/>
      <c r="AA32" s="2266"/>
      <c r="AB32" s="328"/>
      <c r="AC32" s="2266" t="str">
        <f>IF(TITLE_DATE_PR_CHANGE="",IF(TITLE_DATE_PR="","",TITLE_DATE_PR),TITLE_DATE_PR_CHANGE)</f>
        <v>46192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220/775</v>
      </c>
      <c r="W33" s="2253"/>
      <c r="X33" s="2253"/>
      <c r="Y33" s="2253"/>
      <c r="Z33" s="2253"/>
      <c r="AA33" s="2253"/>
      <c r="AB33" s="328"/>
      <c r="AC33" s="2253" t="str">
        <f>IF(TITLE_NUMBER_PR_CHANGE="",IF(TITLE_NUMBER_PR="","",TITLE_NUMBER_PR),TITLE_NUMBER_PR_CHANGE)</f>
        <v>220/775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29AEC-E698-83EC-F99A-0.CB9902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46192</v>
      </c>
      <c r="W28" s="2266"/>
      <c r="X28" s="2266"/>
      <c r="Y28" s="2266"/>
      <c r="Z28" s="2266"/>
      <c r="AA28" s="2266"/>
      <c r="AB28" s="328"/>
      <c r="AC28" s="2266" t="str">
        <f>IF(TITLE_DATE_PR_CHANGE="",IF(TITLE_DATE_PR="","",TITLE_DATE_PR),TITLE_DATE_PR_CHANGE)</f>
        <v>46192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220/775</v>
      </c>
      <c r="W29" s="2253"/>
      <c r="X29" s="2253"/>
      <c r="Y29" s="2253"/>
      <c r="Z29" s="2253"/>
      <c r="AA29" s="2253"/>
      <c r="AB29" s="328"/>
      <c r="AC29" s="2253" t="str">
        <f>IF(TITLE_NUMBER_PR_CHANGE="",IF(TITLE_NUMBER_PR="","",TITLE_NUMBER_PR),TITLE_NUMBER_PR_CHANGE)</f>
        <v>220/775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46192</v>
      </c>
      <c r="W32" s="2266"/>
      <c r="X32" s="2266"/>
      <c r="Y32" s="2266"/>
      <c r="Z32" s="2266"/>
      <c r="AA32" s="2266"/>
      <c r="AB32" s="328"/>
      <c r="AC32" s="2266" t="str">
        <f>IF(TITLE_DATE_PR_CHANGE="",IF(TITLE_DATE_PR="","",TITLE_DATE_PR),TITLE_DATE_PR_CHANGE)</f>
        <v>46192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220/775</v>
      </c>
      <c r="W33" s="2253"/>
      <c r="X33" s="2253"/>
      <c r="Y33" s="2253"/>
      <c r="Z33" s="2253"/>
      <c r="AA33" s="2253"/>
      <c r="AB33" s="328"/>
      <c r="AC33" s="2253" t="str">
        <f>IF(TITLE_NUMBER_PR_CHANGE="",IF(TITLE_NUMBER_PR="","",TITLE_NUMBER_PR),TITLE_NUMBER_PR_CHANGE)</f>
        <v>220/775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12EE3-C2F1-480A-FEAF-0.56789F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46192</v>
      </c>
      <c r="W28" s="2266"/>
      <c r="X28" s="2266"/>
      <c r="Y28" s="2266"/>
      <c r="Z28" s="2266"/>
      <c r="AA28" s="2266"/>
      <c r="AB28" s="328"/>
      <c r="AC28" s="2266" t="str">
        <f>IF(TITLE_DATE_PR_CHANGE="",IF(TITLE_DATE_PR="","",TITLE_DATE_PR),TITLE_DATE_PR_CHANGE)</f>
        <v>46192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220/775</v>
      </c>
      <c r="W29" s="2253"/>
      <c r="X29" s="2253"/>
      <c r="Y29" s="2253"/>
      <c r="Z29" s="2253"/>
      <c r="AA29" s="2253"/>
      <c r="AB29" s="328"/>
      <c r="AC29" s="2253" t="str">
        <f>IF(TITLE_NUMBER_PR_CHANGE="",IF(TITLE_NUMBER_PR="","",TITLE_NUMBER_PR),TITLE_NUMBER_PR_CHANGE)</f>
        <v>220/775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46192</v>
      </c>
      <c r="W32" s="2266"/>
      <c r="X32" s="2266"/>
      <c r="Y32" s="2266"/>
      <c r="Z32" s="2266"/>
      <c r="AA32" s="2266"/>
      <c r="AB32" s="328"/>
      <c r="AC32" s="2266" t="str">
        <f>IF(TITLE_DATE_PR_CHANGE="",IF(TITLE_DATE_PR="","",TITLE_DATE_PR),TITLE_DATE_PR_CHANGE)</f>
        <v>46192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220/775</v>
      </c>
      <c r="W33" s="2253"/>
      <c r="X33" s="2253"/>
      <c r="Y33" s="2253"/>
      <c r="Z33" s="2253"/>
      <c r="AA33" s="2253"/>
      <c r="AB33" s="328"/>
      <c r="AC33" s="2253" t="str">
        <f>IF(TITLE_NUMBER_PR_CHANGE="",IF(TITLE_NUMBER_PR="","",TITLE_NUMBER_PR),TITLE_NUMBER_PR_CHANGE)</f>
        <v>220/775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245</v>
      </c>
      <c r="B46" s="1365" t="s">
        <v>246</v>
      </c>
      <c r="C46" s="1365" t="s">
        <v>247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4CB39-6EA6-892E-DD7F-0.8630BDF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46192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220/775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46192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220/775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501</v>
      </c>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122</v>
      </c>
      <c r="U42" s="302"/>
      <c r="V42" s="2245"/>
      <c r="W42" s="2245"/>
      <c r="X42" s="2245"/>
      <c r="Y42" s="2245"/>
      <c r="Z42" s="2245"/>
      <c r="AA42" s="2246"/>
      <c r="AB42" s="1954"/>
      <c r="AC42" s="2245" t="str">
        <f>INDEX(PT_DIFFERENTIATION_NTAR,MATCH(A42,PT_DIFFERENTIATION_NTAR_ID,0))</f>
        <v>Плата за подключение объекта капитального строительства: "Жилой дом, расположенный по адресу: ЕАО, г. Биробиджан, ул. 40 лет Победы, д.7", с тепловой нагрузкой 0,006487 Гкал/час к системе теплоснабжения АО "ДГК"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401</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403</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405</v>
      </c>
      <c r="U45" s="302"/>
      <c r="V45" s="2245"/>
      <c r="W45" s="2245"/>
      <c r="X45" s="2245"/>
      <c r="Y45" s="2245"/>
      <c r="Z45" s="2245"/>
      <c r="AA45" s="2246"/>
      <c r="AB45" s="1954"/>
      <c r="AC45" s="2245" t="str">
        <f>INDEX(PT_DIFFERENTIATION_IST_TE,MATCH(D45,PT_DIFFERENTIATION_IST_TE_ID,0))</f>
        <v>Биробиджанская ТЭЦ</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1.1.1.1.1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1.1.1.1.1</v>
      </c>
      <c r="L48" s="1312"/>
      <c r="P48" s="2259"/>
      <c r="Q48" s="2259"/>
      <c r="R48" s="359">
        <v>1</v>
      </c>
      <c r="S48" s="1964" t="str">
        <f>$K48</f>
        <v>1.1.1.1.1</v>
      </c>
      <c r="T48" s="1963" t="s">
        <v>502</v>
      </c>
      <c r="U48" s="302"/>
      <c r="V48" s="753"/>
      <c r="W48" s="1259"/>
      <c r="X48" s="1957"/>
      <c r="Y48" s="1944" t="s">
        <v>66</v>
      </c>
      <c r="Z48" s="1957"/>
      <c r="AA48" s="1944" t="s">
        <v>66</v>
      </c>
      <c r="AB48" s="1966" t="s">
        <v>503</v>
      </c>
      <c r="AC48" s="1965">
        <v>0.006487</v>
      </c>
      <c r="AD48" s="753"/>
      <c r="AE48" s="1259">
        <v>64.84</v>
      </c>
      <c r="AF48" s="2604">
        <v>46222.67</v>
      </c>
      <c r="AG48" s="1944" t="s">
        <v>19</v>
      </c>
      <c r="AH48" s="2677" t="s">
        <v>28</v>
      </c>
      <c r="AI48" s="1944" t="s">
        <v>66</v>
      </c>
      <c r="AJ48" s="1350"/>
      <c r="AK48" s="2255" t="s">
        <v>480</v>
      </c>
      <c r="AL48" s="1638">
        <f>STRCHECKDATE(#REF!)</f>
      </c>
      <c r="AM48" s="1626"/>
      <c r="AN48" s="1626" t="str">
        <f>IF(T48="","",T48)</f>
        <v>ГП ЕАО Облэнергоремонт Плюс</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210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57C43-3D5A-4DAC-5601-0.EE2722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46192</v>
      </c>
      <c r="W32" s="2266"/>
      <c r="X32" s="2266"/>
      <c r="Y32" s="2266"/>
      <c r="Z32" s="2266"/>
      <c r="AA32" s="2266"/>
      <c r="AB32" s="2266"/>
      <c r="AC32" s="328"/>
      <c r="AD32" s="2266" t="str">
        <f>IF(TITLE_DATE_PR_CHANGE="",IF(TITLE_DATE_PR="","",TITLE_DATE_PR),TITLE_DATE_PR_CHANGE)</f>
        <v>46192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220/775</v>
      </c>
      <c r="W33" s="2253"/>
      <c r="X33" s="2253"/>
      <c r="Y33" s="2253"/>
      <c r="Z33" s="2253"/>
      <c r="AA33" s="2253"/>
      <c r="AB33" s="2253"/>
      <c r="AC33" s="328"/>
      <c r="AD33" s="2253" t="str">
        <f>IF(TITLE_NUMBER_PR_CHANGE="",IF(TITLE_NUMBER_PR="","",TITLE_NUMBER_PR),TITLE_NUMBER_PR_CHANGE)</f>
        <v>220/775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46192</v>
      </c>
      <c r="W36" s="2266"/>
      <c r="X36" s="2266"/>
      <c r="Y36" s="2266"/>
      <c r="Z36" s="2266"/>
      <c r="AA36" s="2266"/>
      <c r="AB36" s="2266"/>
      <c r="AC36" s="328"/>
      <c r="AD36" s="2266" t="str">
        <f>IF(TITLE_DATE_PR_CHANGE="",IF(TITLE_DATE_PR="","",TITLE_DATE_PR),TITLE_DATE_PR_CHANGE)</f>
        <v>46192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220/775</v>
      </c>
      <c r="W37" s="2253"/>
      <c r="X37" s="2253"/>
      <c r="Y37" s="2253"/>
      <c r="Z37" s="2253"/>
      <c r="AA37" s="2253"/>
      <c r="AB37" s="2253"/>
      <c r="AC37" s="328"/>
      <c r="AD37" s="2253" t="str">
        <f>IF(TITLE_NUMBER_PR_CHANGE="",IF(TITLE_NUMBER_PR="","",TITLE_NUMBER_PR),TITLE_NUMBER_PR_CHANGE)</f>
        <v>220/775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61B6F-0F63-4D89-9D83-0.F33A9B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46192</v>
      </c>
      <c r="W28" s="2266"/>
      <c r="X28" s="2266"/>
      <c r="Y28" s="2266"/>
      <c r="Z28" s="2266"/>
      <c r="AA28" s="2266"/>
      <c r="AB28" s="328"/>
      <c r="AC28" s="2266" t="str">
        <f>IF(TITLE_DATE_PR_CHANGE="",IF(TITLE_DATE_PR="","",TITLE_DATE_PR),TITLE_DATE_PR_CHANGE)</f>
        <v>46192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220/775</v>
      </c>
      <c r="W29" s="2253"/>
      <c r="X29" s="2253"/>
      <c r="Y29" s="2253"/>
      <c r="Z29" s="2253"/>
      <c r="AA29" s="2253"/>
      <c r="AB29" s="328"/>
      <c r="AC29" s="2253" t="str">
        <f>IF(TITLE_NUMBER_PR_CHANGE="",IF(TITLE_NUMBER_PR="","",TITLE_NUMBER_PR),TITLE_NUMBER_PR_CHANGE)</f>
        <v>220/775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46192</v>
      </c>
      <c r="W32" s="2266"/>
      <c r="X32" s="2266"/>
      <c r="Y32" s="2266"/>
      <c r="Z32" s="2266"/>
      <c r="AA32" s="2266"/>
      <c r="AB32" s="328"/>
      <c r="AC32" s="2266" t="str">
        <f>IF(TITLE_DATE_PR_CHANGE="",IF(TITLE_DATE_PR="","",TITLE_DATE_PR),TITLE_DATE_PR_CHANGE)</f>
        <v>46192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220/775</v>
      </c>
      <c r="W33" s="2253"/>
      <c r="X33" s="2253"/>
      <c r="Y33" s="2253"/>
      <c r="Z33" s="2253"/>
      <c r="AA33" s="2253"/>
      <c r="AB33" s="328"/>
      <c r="AC33" s="2253" t="str">
        <f>IF(TITLE_NUMBER_PR_CHANGE="",IF(TITLE_NUMBER_PR="","",TITLE_NUMBER_PR),TITLE_NUMBER_PR_CHANGE)</f>
        <v>220/775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0ED0B-68A7-BF1C-0DF1-0.0F4E17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46192</v>
      </c>
      <c r="W28" s="2266"/>
      <c r="X28" s="2266"/>
      <c r="Y28" s="2266"/>
      <c r="Z28" s="2266"/>
      <c r="AA28" s="2266"/>
      <c r="AB28" s="328"/>
      <c r="AC28" s="2266" t="str">
        <f>IF(TITLE_DATE_PR_CHANGE="",IF(TITLE_DATE_PR="","",TITLE_DATE_PR),TITLE_DATE_PR_CHANGE)</f>
        <v>46192</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220/775</v>
      </c>
      <c r="W29" s="2253"/>
      <c r="X29" s="2253"/>
      <c r="Y29" s="2253"/>
      <c r="Z29" s="2253"/>
      <c r="AA29" s="2253"/>
      <c r="AB29" s="328"/>
      <c r="AC29" s="2253" t="str">
        <f>IF(TITLE_NUMBER_PR_CHANGE="",IF(TITLE_NUMBER_PR="","",TITLE_NUMBER_PR),TITLE_NUMBER_PR_CHANGE)</f>
        <v>220/775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46192</v>
      </c>
      <c r="W32" s="2266"/>
      <c r="X32" s="2266"/>
      <c r="Y32" s="2266"/>
      <c r="Z32" s="2266"/>
      <c r="AA32" s="2266"/>
      <c r="AB32" s="328"/>
      <c r="AC32" s="2266" t="str">
        <f>IF(TITLE_DATE_PR_CHANGE="",IF(TITLE_DATE_PR="","",TITLE_DATE_PR),TITLE_DATE_PR_CHANGE)</f>
        <v>46192</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220/775</v>
      </c>
      <c r="W33" s="2253"/>
      <c r="X33" s="2253"/>
      <c r="Y33" s="2253"/>
      <c r="Z33" s="2253"/>
      <c r="AA33" s="2253"/>
      <c r="AB33" s="328"/>
      <c r="AC33" s="2253" t="str">
        <f>IF(TITLE_NUMBER_PR_CHANGE="",IF(TITLE_NUMBER_PR="","",TITLE_NUMBER_PR),TITLE_NUMBER_PR_CHANGE)</f>
        <v>220/775</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FC9B3-71C6-30CA-8BA6-0.5510EB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46192</v>
      </c>
      <c r="W32" s="2266"/>
      <c r="X32" s="2266"/>
      <c r="Y32" s="2266"/>
      <c r="Z32" s="2266"/>
      <c r="AA32" s="2266"/>
      <c r="AB32" s="2266"/>
      <c r="AC32" s="328"/>
      <c r="AD32" s="2266" t="str">
        <f>IF(TITLE_DATE_PR_CHANGE="",IF(TITLE_DATE_PR="","",TITLE_DATE_PR),TITLE_DATE_PR_CHANGE)</f>
        <v>46192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220/775</v>
      </c>
      <c r="W33" s="2253"/>
      <c r="X33" s="2253"/>
      <c r="Y33" s="2253"/>
      <c r="Z33" s="2253"/>
      <c r="AA33" s="2253"/>
      <c r="AB33" s="2253"/>
      <c r="AC33" s="328"/>
      <c r="AD33" s="2253" t="str">
        <f>IF(TITLE_NUMBER_PR_CHANGE="",IF(TITLE_NUMBER_PR="","",TITLE_NUMBER_PR),TITLE_NUMBER_PR_CHANGE)</f>
        <v>220/775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46192</v>
      </c>
      <c r="W36" s="2266"/>
      <c r="X36" s="2266"/>
      <c r="Y36" s="2266"/>
      <c r="Z36" s="2266"/>
      <c r="AA36" s="2266"/>
      <c r="AB36" s="2266"/>
      <c r="AC36" s="328"/>
      <c r="AD36" s="2266" t="str">
        <f>IF(TITLE_DATE_PR_CHANGE="",IF(TITLE_DATE_PR="","",TITLE_DATE_PR),TITLE_DATE_PR_CHANGE)</f>
        <v>46192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220/775</v>
      </c>
      <c r="W37" s="2253"/>
      <c r="X37" s="2253"/>
      <c r="Y37" s="2253"/>
      <c r="Z37" s="2253"/>
      <c r="AA37" s="2253"/>
      <c r="AB37" s="2253"/>
      <c r="AC37" s="328"/>
      <c r="AD37" s="2253" t="str">
        <f>IF(TITLE_NUMBER_PR_CHANGE="",IF(TITLE_NUMBER_PR="","",TITLE_NUMBER_PR),TITLE_NUMBER_PR_CHANGE)</f>
        <v>220/775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13F22-AB9B-8746-755B-0.B8B146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Биробиджан(99701000)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7ED7E-81BF-B6F7-8577-0.00CC2D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46192</v>
      </c>
      <c r="W28" s="2266"/>
      <c r="X28" s="2266"/>
      <c r="Y28" s="2266"/>
      <c r="Z28" s="2266"/>
      <c r="AA28" s="2266"/>
      <c r="AB28" s="2266"/>
      <c r="AC28" s="2266"/>
      <c r="AD28" s="2266"/>
      <c r="AE28" s="2266"/>
      <c r="AF28" s="328"/>
      <c r="AG28" s="2266" t="str">
        <f>IF(TITLE_DATE_PR_CHANGE="",IF(TITLE_DATE_PR="","",TITLE_DATE_PR),TITLE_DATE_PR_CHANGE)</f>
        <v>46192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220/775</v>
      </c>
      <c r="W29" s="2253"/>
      <c r="X29" s="2253"/>
      <c r="Y29" s="2253"/>
      <c r="Z29" s="2253"/>
      <c r="AA29" s="2253"/>
      <c r="AB29" s="2253"/>
      <c r="AC29" s="2253"/>
      <c r="AD29" s="2253"/>
      <c r="AE29" s="2253"/>
      <c r="AF29" s="328"/>
      <c r="AG29" s="2253" t="str">
        <f>IF(TITLE_NUMBER_PR_CHANGE="",IF(TITLE_NUMBER_PR="","",TITLE_NUMBER_PR),TITLE_NUMBER_PR_CHANGE)</f>
        <v>220/775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46192</v>
      </c>
      <c r="W32" s="2266"/>
      <c r="X32" s="2266"/>
      <c r="Y32" s="2266"/>
      <c r="Z32" s="2266"/>
      <c r="AA32" s="2266"/>
      <c r="AB32" s="2266"/>
      <c r="AC32" s="2266"/>
      <c r="AD32" s="2266"/>
      <c r="AE32" s="2266"/>
      <c r="AF32" s="328"/>
      <c r="AG32" s="2266" t="str">
        <f>IF(TITLE_DATE_PR_CHANGE="",IF(TITLE_DATE_PR="","",TITLE_DATE_PR),TITLE_DATE_PR_CHANGE)</f>
        <v>46192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220/775</v>
      </c>
      <c r="W33" s="2253"/>
      <c r="X33" s="2253"/>
      <c r="Y33" s="2253"/>
      <c r="Z33" s="2253"/>
      <c r="AA33" s="2253"/>
      <c r="AB33" s="2253"/>
      <c r="AC33" s="2253"/>
      <c r="AD33" s="2253"/>
      <c r="AE33" s="2253"/>
      <c r="AF33" s="328"/>
      <c r="AG33" s="2253" t="str">
        <f>IF(TITLE_NUMBER_PR_CHANGE="",IF(TITLE_NUMBER_PR="","",TITLE_NUMBER_PR),TITLE_NUMBER_PR_CHANGE)</f>
        <v>220/775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5B75B-6E1B-1CED-CC34-0.AE5F513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 СП "Биробиджанская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46192</v>
      </c>
      <c r="W28" s="2266"/>
      <c r="X28" s="2266"/>
      <c r="Y28" s="2266"/>
      <c r="Z28" s="2266"/>
      <c r="AA28" s="2266"/>
      <c r="AB28" s="2266"/>
      <c r="AC28" s="2266"/>
      <c r="AD28" s="2266"/>
      <c r="AE28" s="2266"/>
      <c r="AF28" s="328"/>
      <c r="AG28" s="2266" t="str">
        <f>IF(TITLE_DATE_PR_CHANGE="",IF(TITLE_DATE_PR="","",TITLE_DATE_PR),TITLE_DATE_PR_CHANGE)</f>
        <v>46192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220/775</v>
      </c>
      <c r="W29" s="2253"/>
      <c r="X29" s="2253"/>
      <c r="Y29" s="2253"/>
      <c r="Z29" s="2253"/>
      <c r="AA29" s="2253"/>
      <c r="AB29" s="2253"/>
      <c r="AC29" s="2253"/>
      <c r="AD29" s="2253"/>
      <c r="AE29" s="2253"/>
      <c r="AF29" s="328"/>
      <c r="AG29" s="2253" t="str">
        <f>IF(TITLE_NUMBER_PR_CHANGE="",IF(TITLE_NUMBER_PR="","",TITLE_NUMBER_PR),TITLE_NUMBER_PR_CHANGE)</f>
        <v>220/775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46192</v>
      </c>
      <c r="W32" s="2266"/>
      <c r="X32" s="2266"/>
      <c r="Y32" s="2266"/>
      <c r="Z32" s="2266"/>
      <c r="AA32" s="2266"/>
      <c r="AB32" s="2266"/>
      <c r="AC32" s="2266"/>
      <c r="AD32" s="2266"/>
      <c r="AE32" s="2266"/>
      <c r="AF32" s="328"/>
      <c r="AG32" s="2266" t="str">
        <f>IF(TITLE_DATE_PR_CHANGE="",IF(TITLE_DATE_PR="","",TITLE_DATE_PR),TITLE_DATE_PR_CHANGE)</f>
        <v>46192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220/775</v>
      </c>
      <c r="W33" s="2253"/>
      <c r="X33" s="2253"/>
      <c r="Y33" s="2253"/>
      <c r="Z33" s="2253"/>
      <c r="AA33" s="2253"/>
      <c r="AB33" s="2253"/>
      <c r="AC33" s="2253"/>
      <c r="AD33" s="2253"/>
      <c r="AE33" s="2253"/>
      <c r="AF33" s="328"/>
      <c r="AG33" s="2253" t="str">
        <f>IF(TITLE_NUMBER_PR_CHANGE="",IF(TITLE_NUMBER_PR="","",TITLE_NUMBER_PR),TITLE_NUMBER_PR_CHANGE)</f>
        <v>220/775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91DE1-8F13-FAD8-A22F-0.26E9F3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 СП "Биробиджанская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46192</v>
      </c>
      <c r="W32" s="2266"/>
      <c r="X32" s="2266"/>
      <c r="Y32" s="2266"/>
      <c r="Z32" s="2266"/>
      <c r="AA32" s="2266"/>
      <c r="AB32" s="2266"/>
      <c r="AC32" s="328"/>
      <c r="AD32" s="2266" t="str">
        <f>IF(TITLE_DATE_PR_CHANGE="",IF(TITLE_DATE_PR="","",TITLE_DATE_PR),TITLE_DATE_PR_CHANGE)</f>
        <v>46192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220/775</v>
      </c>
      <c r="W33" s="2253"/>
      <c r="X33" s="2253"/>
      <c r="Y33" s="2253"/>
      <c r="Z33" s="2253"/>
      <c r="AA33" s="2253"/>
      <c r="AB33" s="2253"/>
      <c r="AC33" s="328"/>
      <c r="AD33" s="2253" t="str">
        <f>IF(TITLE_NUMBER_PR_CHANGE="",IF(TITLE_NUMBER_PR="","",TITLE_NUMBER_PR),TITLE_NUMBER_PR_CHANGE)</f>
        <v>220/775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46192</v>
      </c>
      <c r="W36" s="2266"/>
      <c r="X36" s="2266"/>
      <c r="Y36" s="2266"/>
      <c r="Z36" s="2266"/>
      <c r="AA36" s="2266"/>
      <c r="AB36" s="2266"/>
      <c r="AC36" s="328"/>
      <c r="AD36" s="2266" t="str">
        <f>IF(TITLE_DATE_PR_CHANGE="",IF(TITLE_DATE_PR="","",TITLE_DATE_PR),TITLE_DATE_PR_CHANGE)</f>
        <v>46192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220/775</v>
      </c>
      <c r="W37" s="2253"/>
      <c r="X37" s="2253"/>
      <c r="Y37" s="2253"/>
      <c r="Z37" s="2253"/>
      <c r="AA37" s="2253"/>
      <c r="AB37" s="2253"/>
      <c r="AC37" s="328"/>
      <c r="AD37" s="2253" t="str">
        <f>IF(TITLE_NUMBER_PR_CHANGE="",IF(TITLE_NUMBER_PR="","",TITLE_NUMBER_PR),TITLE_NUMBER_PR_CHANGE)</f>
        <v>220/775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EC6B5-4107-9818-A0B2-0.4CBD464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 СП "Биробиджанская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960B3-41CF-99E7-28AE-0.3EBADC9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 СП "Биробиджанская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99</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62A4E-9CC9-89C5-81A1-0.694DDD9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"ДГК" СП "Биробиджанская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623</v>
      </c>
      <c r="I10" s="713"/>
      <c r="J10" s="2369" t="s">
        <v>105</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BB374-38D1-2E13-5C74-0.06E0A1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692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"ДГК" СП "Биробиджанская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694</v>
      </c>
      <c r="C10" s="2055" t="s">
        <v>695</v>
      </c>
      <c r="D10" s="2054" t="s">
        <v>630</v>
      </c>
      <c r="E10" s="2058" t="s">
        <v>631</v>
      </c>
      <c r="F10" s="2058" t="s">
        <v>631</v>
      </c>
      <c r="H10" s="378"/>
      <c r="I10" s="2026" t="s">
        <v>109</v>
      </c>
      <c r="J10" s="1888" t="s">
        <v>696</v>
      </c>
      <c r="K10" s="2020" t="s">
        <v>310</v>
      </c>
      <c r="L10" s="820"/>
      <c r="M10" s="299" t="s">
        <v>697</v>
      </c>
      <c r="W10" s="1633">
        <v>34</v>
      </c>
    </row>
    <row customHeight="1" ht="50.25">
      <c r="B11" s="2055" t="s">
        <v>698</v>
      </c>
      <c r="C11" s="2055" t="s">
        <v>699</v>
      </c>
      <c r="D11" s="2054" t="s">
        <v>630</v>
      </c>
      <c r="E11" s="2058" t="s">
        <v>631</v>
      </c>
      <c r="F11" s="2058" t="s">
        <v>631</v>
      </c>
      <c r="H11" s="378"/>
      <c r="I11" s="2026" t="s">
        <v>110</v>
      </c>
      <c r="J11" s="1888" t="s">
        <v>700</v>
      </c>
      <c r="K11" s="2020" t="s">
        <v>310</v>
      </c>
      <c r="L11" s="820"/>
      <c r="M11" s="299" t="s">
        <v>697</v>
      </c>
      <c r="W11" s="1633">
        <v>48</v>
      </c>
    </row>
    <row customHeight="1" ht="48.29999999999999">
      <c r="B12" s="2055" t="s">
        <v>701</v>
      </c>
      <c r="C12" s="2055" t="s">
        <v>702</v>
      </c>
      <c r="D12" s="2054" t="s">
        <v>630</v>
      </c>
      <c r="E12" s="2058" t="s">
        <v>631</v>
      </c>
      <c r="F12" s="2058" t="s">
        <v>631</v>
      </c>
      <c r="H12" s="1690"/>
      <c r="I12" s="2026" t="s">
        <v>90</v>
      </c>
      <c r="J12" s="2033" t="s">
        <v>703</v>
      </c>
      <c r="K12" s="2020" t="s">
        <v>310</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9CB89-735D-7C97-C976-0.FB46771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"ДГК" СП "Биробиджанская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109</v>
      </c>
      <c r="F15" s="709" t="s">
        <v>708</v>
      </c>
      <c r="G15" s="1648" t="s">
        <v>555</v>
      </c>
      <c r="H15" s="559"/>
      <c r="I15" s="559"/>
      <c r="J15" s="291" t="s">
        <v>709</v>
      </c>
      <c r="K15" s="545" t="s">
        <v>633</v>
      </c>
      <c r="AF15" s="1633">
        <v>19</v>
      </c>
    </row>
    <row customHeight="1" ht="35.699999999999996">
      <c r="D16" s="1640"/>
      <c r="E16" s="1632" t="s">
        <v>110</v>
      </c>
      <c r="F16" s="709" t="s">
        <v>710</v>
      </c>
      <c r="G16" s="1648" t="s">
        <v>555</v>
      </c>
      <c r="H16" s="560">
        <f>SUM(H17,H20:H32)</f>
        <v>0</v>
      </c>
      <c r="I16" s="560">
        <f>SUM(I17,I20,I23,I26,I29:I32)</f>
        <v>0</v>
      </c>
      <c r="J16" s="291" t="s">
        <v>711</v>
      </c>
      <c r="K16" s="545" t="s">
        <v>633</v>
      </c>
      <c r="AF16" s="1633">
        <v>34</v>
      </c>
    </row>
    <row customHeight="1" ht="19.95">
      <c r="D17" s="1640"/>
      <c r="E17" s="1666" t="s">
        <v>712</v>
      </c>
      <c r="F17" s="956" t="s">
        <v>713</v>
      </c>
      <c r="G17" s="1645" t="s">
        <v>555</v>
      </c>
      <c r="H17" s="559"/>
      <c r="I17" s="559"/>
      <c r="J17" s="291" t="s">
        <v>714</v>
      </c>
      <c r="K17" s="545"/>
      <c r="AF17" s="1633">
        <v>19</v>
      </c>
    </row>
    <row customHeight="1" ht="24">
      <c r="D18" s="1640"/>
      <c r="E18" s="1666" t="s">
        <v>715</v>
      </c>
      <c r="F18" s="1652" t="s">
        <v>716</v>
      </c>
      <c r="G18" s="1645" t="s">
        <v>555</v>
      </c>
      <c r="H18" s="559"/>
      <c r="I18" s="559"/>
      <c r="J18" s="291" t="s">
        <v>717</v>
      </c>
      <c r="K18" s="545"/>
      <c r="AF18" s="1633">
        <v>23</v>
      </c>
    </row>
    <row customHeight="1" ht="35.699999999999996">
      <c r="D19" s="1640"/>
      <c r="E19" s="1666" t="s">
        <v>718</v>
      </c>
      <c r="F19" s="1652" t="s">
        <v>719</v>
      </c>
      <c r="G19" s="1645" t="s">
        <v>555</v>
      </c>
      <c r="H19" s="559"/>
      <c r="I19" s="559"/>
      <c r="J19" s="291"/>
      <c r="K19" s="545"/>
      <c r="AF19" s="1633">
        <v>34</v>
      </c>
    </row>
    <row customHeight="1" ht="19.95">
      <c r="D20" s="1640"/>
      <c r="E20" s="1666" t="s">
        <v>311</v>
      </c>
      <c r="F20" s="956" t="s">
        <v>720</v>
      </c>
      <c r="G20" s="1645" t="s">
        <v>555</v>
      </c>
      <c r="H20" s="559"/>
      <c r="I20" s="559"/>
      <c r="J20" s="291" t="s">
        <v>721</v>
      </c>
      <c r="K20" s="545"/>
      <c r="AF20" s="1633">
        <v>19</v>
      </c>
    </row>
    <row customHeight="1" ht="19.95">
      <c r="D21" s="1640"/>
      <c r="E21" s="1666" t="s">
        <v>722</v>
      </c>
      <c r="F21" s="1652" t="s">
        <v>723</v>
      </c>
      <c r="G21" s="1645" t="s">
        <v>555</v>
      </c>
      <c r="H21" s="559"/>
      <c r="I21" s="559"/>
      <c r="J21" s="291"/>
      <c r="K21" s="545"/>
      <c r="AF21" s="1633">
        <v>19</v>
      </c>
    </row>
    <row customHeight="1" ht="19.95">
      <c r="D22" s="1640"/>
      <c r="E22" s="1666" t="s">
        <v>724</v>
      </c>
      <c r="F22" s="1652" t="s">
        <v>725</v>
      </c>
      <c r="G22" s="1645" t="s">
        <v>555</v>
      </c>
      <c r="H22" s="559"/>
      <c r="I22" s="559"/>
      <c r="J22" s="291"/>
      <c r="K22" s="545"/>
      <c r="AF22" s="1633">
        <v>19</v>
      </c>
    </row>
    <row customHeight="1" ht="24">
      <c r="D23" s="1640"/>
      <c r="E23" s="1666" t="s">
        <v>314</v>
      </c>
      <c r="F23" s="956" t="s">
        <v>726</v>
      </c>
      <c r="G23" s="1645" t="s">
        <v>555</v>
      </c>
      <c r="H23" s="559"/>
      <c r="I23" s="559"/>
      <c r="J23" s="291" t="s">
        <v>727</v>
      </c>
      <c r="K23" s="545"/>
      <c r="AF23" s="1633">
        <v>23</v>
      </c>
    </row>
    <row customHeight="1" ht="19.95">
      <c r="D24" s="1640"/>
      <c r="E24" s="1666" t="s">
        <v>728</v>
      </c>
      <c r="F24" s="1652" t="s">
        <v>729</v>
      </c>
      <c r="G24" s="1645" t="s">
        <v>555</v>
      </c>
      <c r="H24" s="559"/>
      <c r="I24" s="559"/>
      <c r="J24" s="291"/>
      <c r="K24" s="545"/>
      <c r="AF24" s="1633">
        <v>19</v>
      </c>
    </row>
    <row customHeight="1" ht="35.699999999999996">
      <c r="D25" s="1640"/>
      <c r="E25" s="1666" t="s">
        <v>730</v>
      </c>
      <c r="F25" s="1652" t="s">
        <v>731</v>
      </c>
      <c r="G25" s="1645" t="s">
        <v>555</v>
      </c>
      <c r="H25" s="559"/>
      <c r="I25" s="559"/>
      <c r="J25" s="291"/>
      <c r="K25" s="545"/>
      <c r="AF25" s="1633">
        <v>34</v>
      </c>
    </row>
    <row customHeight="1" ht="24">
      <c r="D26" s="1640"/>
      <c r="E26" s="1666" t="s">
        <v>732</v>
      </c>
      <c r="F26" s="956" t="s">
        <v>733</v>
      </c>
      <c r="G26" s="1645" t="s">
        <v>555</v>
      </c>
      <c r="H26" s="559"/>
      <c r="I26" s="559"/>
      <c r="J26" s="291" t="s">
        <v>734</v>
      </c>
      <c r="K26" s="545"/>
      <c r="AF26" s="1633">
        <v>23</v>
      </c>
    </row>
    <row customHeight="1" ht="19.95">
      <c r="D27" s="1640"/>
      <c r="E27" s="1677" t="s">
        <v>735</v>
      </c>
      <c r="F27" s="1652" t="s">
        <v>736</v>
      </c>
      <c r="G27" s="1656" t="s">
        <v>555</v>
      </c>
      <c r="H27" s="1678"/>
      <c r="I27" s="1678"/>
      <c r="J27" s="291"/>
      <c r="K27" s="545"/>
      <c r="AF27" s="1633">
        <v>19</v>
      </c>
    </row>
    <row customHeight="1" ht="19.95">
      <c r="D28" s="1640"/>
      <c r="E28" s="1677" t="s">
        <v>737</v>
      </c>
      <c r="F28" s="1652" t="s">
        <v>738</v>
      </c>
      <c r="G28" s="1656" t="s">
        <v>555</v>
      </c>
      <c r="H28" s="1678"/>
      <c r="I28" s="1678"/>
      <c r="J28" s="291"/>
      <c r="K28" s="545"/>
      <c r="AF28" s="1633">
        <v>19</v>
      </c>
    </row>
    <row customHeight="1" ht="19.95">
      <c r="D29" s="1640"/>
      <c r="E29" s="1677" t="s">
        <v>739</v>
      </c>
      <c r="F29" s="956" t="s">
        <v>740</v>
      </c>
      <c r="G29" s="1656" t="s">
        <v>555</v>
      </c>
      <c r="H29" s="1678"/>
      <c r="I29" s="1678"/>
      <c r="J29" s="291"/>
      <c r="K29" s="545"/>
      <c r="AF29" s="1633">
        <v>19</v>
      </c>
    </row>
    <row customHeight="1" ht="19.95">
      <c r="D30" s="1640"/>
      <c r="E30" s="1677" t="s">
        <v>741</v>
      </c>
      <c r="F30" s="956" t="s">
        <v>742</v>
      </c>
      <c r="G30" s="1656" t="s">
        <v>555</v>
      </c>
      <c r="H30" s="1678"/>
      <c r="I30" s="1678"/>
      <c r="J30" s="291"/>
      <c r="K30" s="545"/>
      <c r="AF30" s="1633">
        <v>19</v>
      </c>
    </row>
    <row customHeight="1" ht="19.95">
      <c r="D31" s="1640"/>
      <c r="E31" s="1677" t="s">
        <v>743</v>
      </c>
      <c r="F31" s="956" t="s">
        <v>744</v>
      </c>
      <c r="G31" s="1656" t="s">
        <v>555</v>
      </c>
      <c r="H31" s="1678"/>
      <c r="I31" s="1678"/>
      <c r="J31" s="291"/>
      <c r="K31" s="545"/>
      <c r="AF31" s="1633">
        <v>19</v>
      </c>
    </row>
    <row s="1368" customFormat="1" customHeight="1" ht="35.699999999999996">
      <c r="A32" s="989"/>
      <c r="C32" s="1638"/>
      <c r="D32" s="1640"/>
      <c r="E32" s="1677" t="s">
        <v>745</v>
      </c>
      <c r="F32" s="956" t="s">
        <v>746</v>
      </c>
      <c r="G32" s="1646" t="s">
        <v>555</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555</v>
      </c>
      <c r="H35" s="1678"/>
      <c r="I35" s="1678"/>
      <c r="J35" s="291" t="s">
        <v>751</v>
      </c>
      <c r="K35" s="545"/>
      <c r="AF35" s="1633">
        <v>57</v>
      </c>
    </row>
    <row s="1368" customFormat="1" customHeight="1" ht="24">
      <c r="A36" s="991" t="s">
        <v>581</v>
      </c>
      <c r="C36" s="1638"/>
      <c r="D36" s="1640"/>
      <c r="E36" s="1666" t="s">
        <v>90</v>
      </c>
      <c r="F36" s="709" t="s">
        <v>752</v>
      </c>
      <c r="G36" s="1645" t="s">
        <v>555</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755</v>
      </c>
      <c r="G38" s="1645" t="s">
        <v>555</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555</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555</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555</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555</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111</v>
      </c>
      <c r="F43" s="709" t="s">
        <v>632</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99</v>
      </c>
      <c r="F46" s="709" t="s">
        <v>777</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18371-4149-69A2-8BB3-0.F197B61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"ДГК" СП "Биробиджанская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109</v>
      </c>
      <c r="F15" s="709" t="s">
        <v>779</v>
      </c>
      <c r="G15" s="1659" t="s">
        <v>555</v>
      </c>
      <c r="H15" s="559"/>
      <c r="I15" s="559"/>
      <c r="J15" s="291" t="s">
        <v>780</v>
      </c>
      <c r="K15" s="545" t="s">
        <v>633</v>
      </c>
      <c r="AF15" s="1633">
        <v>19</v>
      </c>
    </row>
    <row customHeight="1" ht="24">
      <c r="D16" s="1640"/>
      <c r="E16" s="1632" t="s">
        <v>110</v>
      </c>
      <c r="F16" s="1667" t="s">
        <v>781</v>
      </c>
      <c r="G16" s="1659" t="s">
        <v>555</v>
      </c>
      <c r="H16" s="560">
        <f>SUM(H17,H20:H27)</f>
        <v>0</v>
      </c>
      <c r="I16" s="560">
        <f>SUM(I17,I20:I27)</f>
        <v>0</v>
      </c>
      <c r="J16" s="291" t="s">
        <v>782</v>
      </c>
      <c r="K16" s="545" t="s">
        <v>633</v>
      </c>
      <c r="AF16" s="1633">
        <v>23</v>
      </c>
    </row>
    <row customHeight="1" ht="35.699999999999996">
      <c r="D17" s="1640"/>
      <c r="E17" s="1666" t="s">
        <v>712</v>
      </c>
      <c r="F17" s="1669" t="s">
        <v>783</v>
      </c>
      <c r="G17" s="1656" t="s">
        <v>555</v>
      </c>
      <c r="H17" s="559"/>
      <c r="I17" s="559"/>
      <c r="J17" s="291" t="s">
        <v>784</v>
      </c>
      <c r="K17" s="545"/>
      <c r="AF17" s="1633">
        <v>34</v>
      </c>
    </row>
    <row customHeight="1" ht="19.95">
      <c r="D18" s="1640"/>
      <c r="E18" s="1666" t="s">
        <v>715</v>
      </c>
      <c r="F18" s="1670" t="s">
        <v>785</v>
      </c>
      <c r="G18" s="1656" t="s">
        <v>555</v>
      </c>
      <c r="H18" s="559"/>
      <c r="I18" s="559"/>
      <c r="J18" s="291"/>
      <c r="K18" s="545"/>
      <c r="AF18" s="1633">
        <v>19</v>
      </c>
    </row>
    <row customHeight="1" ht="24">
      <c r="D19" s="1640"/>
      <c r="E19" s="1666" t="s">
        <v>718</v>
      </c>
      <c r="F19" s="1670" t="s">
        <v>786</v>
      </c>
      <c r="G19" s="1656" t="s">
        <v>555</v>
      </c>
      <c r="H19" s="559"/>
      <c r="I19" s="559"/>
      <c r="J19" s="291"/>
      <c r="K19" s="545"/>
      <c r="AF19" s="1633">
        <v>23</v>
      </c>
    </row>
    <row customHeight="1" ht="35.699999999999996">
      <c r="D20" s="1640"/>
      <c r="E20" s="1666" t="s">
        <v>311</v>
      </c>
      <c r="F20" s="1669" t="s">
        <v>787</v>
      </c>
      <c r="G20" s="1656" t="s">
        <v>555</v>
      </c>
      <c r="H20" s="559"/>
      <c r="I20" s="559"/>
      <c r="J20" s="291"/>
      <c r="K20" s="545"/>
      <c r="AF20" s="1633">
        <v>34</v>
      </c>
    </row>
    <row customHeight="1" ht="48.29999999999999">
      <c r="D21" s="1640"/>
      <c r="E21" s="1666" t="s">
        <v>314</v>
      </c>
      <c r="F21" s="1669" t="s">
        <v>788</v>
      </c>
      <c r="G21" s="1656" t="s">
        <v>555</v>
      </c>
      <c r="H21" s="559"/>
      <c r="I21" s="559"/>
      <c r="J21" s="291"/>
      <c r="K21" s="545"/>
      <c r="AF21" s="1633">
        <v>46</v>
      </c>
    </row>
    <row customHeight="1" ht="60">
      <c r="D22" s="1640"/>
      <c r="E22" s="1666" t="s">
        <v>732</v>
      </c>
      <c r="F22" s="1669" t="s">
        <v>789</v>
      </c>
      <c r="G22" s="1656" t="s">
        <v>555</v>
      </c>
      <c r="H22" s="559"/>
      <c r="I22" s="559"/>
      <c r="J22" s="291"/>
      <c r="K22" s="545"/>
      <c r="AF22" s="1633">
        <v>57</v>
      </c>
    </row>
    <row customHeight="1" ht="35.699999999999996">
      <c r="D23" s="1640"/>
      <c r="E23" s="1666" t="s">
        <v>739</v>
      </c>
      <c r="F23" s="1669" t="s">
        <v>790</v>
      </c>
      <c r="G23" s="1656" t="s">
        <v>555</v>
      </c>
      <c r="H23" s="559"/>
      <c r="I23" s="559"/>
      <c r="J23" s="291"/>
      <c r="K23" s="545"/>
      <c r="AF23" s="1633">
        <v>34</v>
      </c>
    </row>
    <row customHeight="1" ht="35.699999999999996">
      <c r="D24" s="1640"/>
      <c r="E24" s="1666" t="s">
        <v>741</v>
      </c>
      <c r="F24" s="1669" t="s">
        <v>791</v>
      </c>
      <c r="G24" s="1656" t="s">
        <v>555</v>
      </c>
      <c r="H24" s="559"/>
      <c r="I24" s="559"/>
      <c r="J24" s="291"/>
      <c r="K24" s="545"/>
      <c r="AF24" s="1633">
        <v>34</v>
      </c>
    </row>
    <row customHeight="1" ht="24">
      <c r="D25" s="1640"/>
      <c r="E25" s="1666" t="s">
        <v>743</v>
      </c>
      <c r="F25" s="1669" t="s">
        <v>792</v>
      </c>
      <c r="G25" s="1656" t="s">
        <v>555</v>
      </c>
      <c r="H25" s="559"/>
      <c r="I25" s="559"/>
      <c r="J25" s="291"/>
      <c r="K25" s="545"/>
      <c r="AF25" s="1633">
        <v>23</v>
      </c>
    </row>
    <row customHeight="1" ht="76.5">
      <c r="D26" s="1640"/>
      <c r="E26" s="1666" t="s">
        <v>745</v>
      </c>
      <c r="F26" s="1669" t="s">
        <v>793</v>
      </c>
      <c r="G26" s="1656" t="s">
        <v>555</v>
      </c>
      <c r="H26" s="559"/>
      <c r="I26" s="559"/>
      <c r="J26" s="291"/>
      <c r="K26" s="545"/>
      <c r="AF26" s="1633">
        <v>73</v>
      </c>
    </row>
    <row s="1368" customFormat="1" customHeight="1" ht="35.699999999999996">
      <c r="A27" s="989"/>
      <c r="C27" s="1638"/>
      <c r="D27" s="1640"/>
      <c r="E27" s="1631" t="s">
        <v>749</v>
      </c>
      <c r="F27" s="1630" t="s">
        <v>794</v>
      </c>
      <c r="G27" s="1657" t="s">
        <v>555</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795</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796</v>
      </c>
      <c r="G31" s="1656" t="s">
        <v>555</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555</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555</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555</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111</v>
      </c>
      <c r="F35" s="1663" t="s">
        <v>632</v>
      </c>
      <c r="G35" s="1659" t="s">
        <v>310</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B066D-16C1-13C8-015C-0.B38062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 СП "Биробиджанская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810</v>
      </c>
      <c r="F11" s="707" t="s">
        <v>569</v>
      </c>
      <c r="G11" s="467" t="s">
        <v>307</v>
      </c>
      <c r="H11" s="467" t="s">
        <v>394</v>
      </c>
      <c r="I11" s="809" t="s">
        <v>307</v>
      </c>
      <c r="J11" s="810" t="s">
        <v>394</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811</v>
      </c>
      <c r="D13" s="955" t="s">
        <v>109</v>
      </c>
      <c r="E13" s="281" t="s">
        <v>812</v>
      </c>
      <c r="F13" s="662" t="s">
        <v>813</v>
      </c>
      <c r="G13" s="559"/>
      <c r="H13" s="663"/>
      <c r="I13" s="559"/>
      <c r="J13" s="663"/>
      <c r="K13" s="291" t="s">
        <v>814</v>
      </c>
      <c r="L13" s="722"/>
      <c r="X13" s="507">
        <v>0</v>
      </c>
    </row>
    <row customHeight="1" ht="22.5">
      <c r="A14" s="2394"/>
      <c r="D14" s="541" t="s">
        <v>110</v>
      </c>
      <c r="E14" s="281" t="s">
        <v>815</v>
      </c>
      <c r="F14" s="662" t="s">
        <v>816</v>
      </c>
      <c r="G14" s="559"/>
      <c r="H14" s="664"/>
      <c r="I14" s="559"/>
      <c r="J14" s="664"/>
      <c r="K14" s="291" t="s">
        <v>817</v>
      </c>
      <c r="L14" s="722"/>
      <c r="X14" s="507">
        <v>0</v>
      </c>
    </row>
    <row s="1637" customFormat="1" customHeight="1" ht="78.75">
      <c r="A15" s="2394"/>
      <c r="B15" s="513"/>
      <c r="D15" s="955" t="s">
        <v>90</v>
      </c>
      <c r="E15" s="709" t="s">
        <v>818</v>
      </c>
      <c r="F15" s="952" t="s">
        <v>310</v>
      </c>
      <c r="G15" s="952" t="s">
        <v>310</v>
      </c>
      <c r="H15" s="108"/>
      <c r="I15" s="952" t="s">
        <v>310</v>
      </c>
      <c r="J15" s="108"/>
      <c r="K15" s="291" t="s">
        <v>819</v>
      </c>
      <c r="L15" s="722"/>
      <c r="X15" s="760">
        <v>0</v>
      </c>
    </row>
    <row s="1637" customFormat="1" customHeight="1" ht="22.5">
      <c r="A16" s="2394"/>
      <c r="B16" s="513"/>
      <c r="D16" s="955" t="s">
        <v>328</v>
      </c>
      <c r="E16" s="956" t="s">
        <v>820</v>
      </c>
      <c r="F16" s="952" t="s">
        <v>821</v>
      </c>
      <c r="G16" s="819"/>
      <c r="H16" s="108"/>
      <c r="I16" s="819"/>
      <c r="J16" s="108"/>
      <c r="K16" s="291"/>
      <c r="L16" s="722"/>
      <c r="X16" s="760">
        <v>0</v>
      </c>
    </row>
    <row s="1637" customFormat="1" customHeight="1" ht="22.5">
      <c r="A17" s="2394"/>
      <c r="B17" s="513"/>
      <c r="D17" s="955" t="s">
        <v>336</v>
      </c>
      <c r="E17" s="956" t="s">
        <v>822</v>
      </c>
      <c r="F17" s="952" t="s">
        <v>823</v>
      </c>
      <c r="G17" s="819"/>
      <c r="H17" s="108"/>
      <c r="I17" s="819"/>
      <c r="J17" s="108"/>
      <c r="K17" s="291"/>
      <c r="L17" s="722"/>
      <c r="X17" s="760">
        <v>0</v>
      </c>
    </row>
    <row s="1637" customFormat="1" customHeight="1" ht="33.75">
      <c r="A18" s="2394"/>
      <c r="B18" s="513"/>
      <c r="D18" s="955" t="s">
        <v>338</v>
      </c>
      <c r="E18" s="956" t="s">
        <v>824</v>
      </c>
      <c r="F18" s="952" t="s">
        <v>574</v>
      </c>
      <c r="G18" s="682"/>
      <c r="H18" s="108"/>
      <c r="I18" s="682"/>
      <c r="J18" s="108"/>
      <c r="K18" s="291"/>
      <c r="L18" s="722"/>
      <c r="X18" s="760">
        <v>0</v>
      </c>
    </row>
    <row customHeight="1" ht="101.25">
      <c r="A19" s="2394"/>
      <c r="D19" s="955" t="s">
        <v>91</v>
      </c>
      <c r="E19" s="281" t="s">
        <v>825</v>
      </c>
      <c r="F19" s="662" t="s">
        <v>549</v>
      </c>
      <c r="G19" s="665"/>
      <c r="H19" s="664"/>
      <c r="I19" s="957"/>
      <c r="J19" s="664"/>
      <c r="K19" s="291" t="s">
        <v>826</v>
      </c>
      <c r="L19" s="722"/>
      <c r="X19" s="507">
        <v>0</v>
      </c>
    </row>
    <row s="1637" customFormat="1" customHeight="1" ht="18.75">
      <c r="A20" s="2394"/>
      <c r="C20" s="958"/>
      <c r="D20" s="955" t="s">
        <v>757</v>
      </c>
      <c r="E20" s="956" t="s">
        <v>827</v>
      </c>
      <c r="F20" s="952" t="s">
        <v>310</v>
      </c>
      <c r="G20" s="952" t="s">
        <v>310</v>
      </c>
      <c r="H20" s="951" t="s">
        <v>310</v>
      </c>
      <c r="I20" s="952" t="s">
        <v>310</v>
      </c>
      <c r="J20" s="951" t="s">
        <v>310</v>
      </c>
      <c r="K20" s="950"/>
      <c r="L20" s="722"/>
      <c r="W20" s="677"/>
      <c r="X20" s="760">
        <v>0</v>
      </c>
    </row>
    <row s="1637" customFormat="1" customHeight="1" ht="33.75">
      <c r="A21" s="2394"/>
      <c r="C21" s="958"/>
      <c r="D21" s="955" t="s">
        <v>760</v>
      </c>
      <c r="E21" s="578" t="s">
        <v>828</v>
      </c>
      <c r="F21" s="952" t="s">
        <v>829</v>
      </c>
      <c r="G21" s="682"/>
      <c r="H21" s="108"/>
      <c r="I21" s="682"/>
      <c r="J21" s="108"/>
      <c r="K21" s="950"/>
      <c r="L21" s="722"/>
      <c r="W21" s="677"/>
      <c r="X21" s="760">
        <v>0</v>
      </c>
    </row>
    <row s="1637" customFormat="1" customHeight="1" ht="33.75">
      <c r="A22" s="2394"/>
      <c r="C22" s="958"/>
      <c r="D22" s="955" t="s">
        <v>763</v>
      </c>
      <c r="E22" s="578" t="s">
        <v>830</v>
      </c>
      <c r="F22" s="952" t="s">
        <v>831</v>
      </c>
      <c r="G22" s="682"/>
      <c r="H22" s="108"/>
      <c r="I22" s="682"/>
      <c r="J22" s="108"/>
      <c r="K22" s="950"/>
      <c r="L22" s="722"/>
      <c r="W22" s="677"/>
      <c r="X22" s="760">
        <v>0</v>
      </c>
    </row>
    <row s="1637" customFormat="1" customHeight="1" ht="22.5">
      <c r="A23" s="2394"/>
      <c r="C23" s="958"/>
      <c r="D23" s="955" t="s">
        <v>799</v>
      </c>
      <c r="E23" s="956" t="s">
        <v>832</v>
      </c>
      <c r="F23" s="952" t="s">
        <v>310</v>
      </c>
      <c r="G23" s="952" t="s">
        <v>310</v>
      </c>
      <c r="H23" s="951" t="s">
        <v>310</v>
      </c>
      <c r="I23" s="952" t="s">
        <v>310</v>
      </c>
      <c r="J23" s="951" t="s">
        <v>310</v>
      </c>
      <c r="K23" s="950"/>
      <c r="L23" s="722"/>
      <c r="W23" s="677"/>
      <c r="X23" s="760">
        <v>0</v>
      </c>
    </row>
    <row s="1637" customFormat="1" customHeight="1" ht="22.5">
      <c r="A24" s="2394"/>
      <c r="C24" s="958"/>
      <c r="D24" s="955" t="s">
        <v>833</v>
      </c>
      <c r="E24" s="578" t="s">
        <v>834</v>
      </c>
      <c r="F24" s="952" t="s">
        <v>835</v>
      </c>
      <c r="G24" s="682"/>
      <c r="H24" s="688"/>
      <c r="I24" s="682"/>
      <c r="J24" s="688"/>
      <c r="K24" s="950"/>
      <c r="L24" s="722"/>
      <c r="W24" s="677"/>
      <c r="X24" s="760">
        <v>0</v>
      </c>
    </row>
    <row s="1637" customFormat="1" customHeight="1" ht="22.5">
      <c r="A25" s="2394"/>
      <c r="C25" s="958"/>
      <c r="D25" s="955" t="s">
        <v>836</v>
      </c>
      <c r="E25" s="578" t="s">
        <v>837</v>
      </c>
      <c r="F25" s="952" t="s">
        <v>310</v>
      </c>
      <c r="G25" s="952" t="s">
        <v>310</v>
      </c>
      <c r="H25" s="951" t="s">
        <v>310</v>
      </c>
      <c r="I25" s="952" t="s">
        <v>310</v>
      </c>
      <c r="J25" s="951" t="s">
        <v>310</v>
      </c>
      <c r="K25" s="950"/>
      <c r="L25" s="722"/>
      <c r="W25" s="677"/>
      <c r="X25" s="760">
        <v>0</v>
      </c>
    </row>
    <row s="1637" customFormat="1" customHeight="1" ht="18.75">
      <c r="A26" s="2394"/>
      <c r="C26" s="958"/>
      <c r="D26" s="955" t="s">
        <v>838</v>
      </c>
      <c r="E26" s="555" t="s">
        <v>839</v>
      </c>
      <c r="F26" s="952" t="s">
        <v>840</v>
      </c>
      <c r="G26" s="682"/>
      <c r="H26" s="688"/>
      <c r="I26" s="682"/>
      <c r="J26" s="688"/>
      <c r="K26" s="950"/>
      <c r="L26" s="722"/>
      <c r="W26" s="677"/>
      <c r="X26" s="760">
        <v>0</v>
      </c>
    </row>
    <row s="1637" customFormat="1" customHeight="1" ht="18.75">
      <c r="A27" s="2394"/>
      <c r="C27" s="958"/>
      <c r="D27" s="955" t="s">
        <v>841</v>
      </c>
      <c r="E27" s="555" t="s">
        <v>842</v>
      </c>
      <c r="F27" s="952" t="s">
        <v>843</v>
      </c>
      <c r="G27" s="682"/>
      <c r="H27" s="688"/>
      <c r="I27" s="682"/>
      <c r="J27" s="688"/>
      <c r="K27" s="950"/>
      <c r="L27" s="722"/>
      <c r="W27" s="677"/>
      <c r="X27" s="760">
        <v>0</v>
      </c>
    </row>
    <row s="1637" customFormat="1" customHeight="1" ht="18.75">
      <c r="A28" s="2394"/>
      <c r="C28" s="958"/>
      <c r="D28" s="955" t="s">
        <v>844</v>
      </c>
      <c r="E28" s="578" t="s">
        <v>845</v>
      </c>
      <c r="F28" s="952" t="s">
        <v>310</v>
      </c>
      <c r="G28" s="952" t="s">
        <v>310</v>
      </c>
      <c r="H28" s="951" t="s">
        <v>310</v>
      </c>
      <c r="I28" s="952" t="s">
        <v>310</v>
      </c>
      <c r="J28" s="951" t="s">
        <v>310</v>
      </c>
      <c r="K28" s="950"/>
      <c r="L28" s="722"/>
      <c r="W28" s="677"/>
      <c r="X28" s="760">
        <v>0</v>
      </c>
    </row>
    <row s="1637" customFormat="1" customHeight="1" ht="18.75">
      <c r="A29" s="2394"/>
      <c r="C29" s="958"/>
      <c r="D29" s="955" t="s">
        <v>846</v>
      </c>
      <c r="E29" s="555" t="s">
        <v>839</v>
      </c>
      <c r="F29" s="952" t="s">
        <v>847</v>
      </c>
      <c r="G29" s="682"/>
      <c r="H29" s="688"/>
      <c r="I29" s="682"/>
      <c r="J29" s="688"/>
      <c r="K29" s="950"/>
      <c r="L29" s="722"/>
      <c r="W29" s="677"/>
      <c r="X29" s="760">
        <v>0</v>
      </c>
    </row>
    <row s="1637" customFormat="1" customHeight="1" ht="18.75">
      <c r="A30" s="2394"/>
      <c r="C30" s="958"/>
      <c r="D30" s="955" t="s">
        <v>848</v>
      </c>
      <c r="E30" s="555" t="s">
        <v>849</v>
      </c>
      <c r="F30" s="952" t="s">
        <v>850</v>
      </c>
      <c r="G30" s="682"/>
      <c r="H30" s="688"/>
      <c r="I30" s="682"/>
      <c r="J30" s="688"/>
      <c r="K30" s="950"/>
      <c r="L30" s="722"/>
      <c r="W30" s="677"/>
      <c r="X30" s="760">
        <v>0</v>
      </c>
    </row>
    <row customHeight="1" ht="126.75">
      <c r="A31" s="2394"/>
      <c r="D31" s="955" t="s">
        <v>111</v>
      </c>
      <c r="E31" s="281" t="s">
        <v>851</v>
      </c>
      <c r="F31" s="662" t="s">
        <v>561</v>
      </c>
      <c r="G31" s="559"/>
      <c r="H31" s="664"/>
      <c r="I31" s="559"/>
      <c r="J31" s="664"/>
      <c r="K31" s="291" t="s">
        <v>852</v>
      </c>
      <c r="L31" s="722"/>
      <c r="X31" s="507">
        <v>0</v>
      </c>
    </row>
    <row customHeight="1" ht="56.25">
      <c r="A32" s="2394"/>
      <c r="D32" s="955" t="s">
        <v>92</v>
      </c>
      <c r="E32" s="281" t="s">
        <v>853</v>
      </c>
      <c r="F32" s="541" t="s">
        <v>823</v>
      </c>
      <c r="G32" s="559"/>
      <c r="H32" s="664"/>
      <c r="I32" s="559"/>
      <c r="J32" s="664"/>
      <c r="K32" s="291" t="s">
        <v>854</v>
      </c>
      <c r="L32" s="722"/>
      <c r="X32" s="507">
        <v>0</v>
      </c>
    </row>
    <row customHeight="1" ht="11.25">
      <c r="A33" s="2394"/>
      <c r="E33" s="666"/>
      <c r="F33" s="183"/>
      <c r="G33" s="183"/>
      <c r="H33" s="183"/>
      <c r="I33" s="183"/>
      <c r="J33" s="183"/>
      <c r="K33" s="183"/>
      <c r="X33" s="507">
        <v>0</v>
      </c>
    </row>
    <row customHeight="1" ht="12.75">
      <c r="A34" s="2394"/>
      <c r="D34" s="67">
        <v>1</v>
      </c>
      <c r="E34" s="337" t="s">
        <v>855</v>
      </c>
      <c r="X34" s="507">
        <v>0</v>
      </c>
    </row>
    <row customHeight="1" ht="11.25">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110</v>
      </c>
      <c r="E38" s="1034" t="s">
        <v>860</v>
      </c>
      <c r="F38" s="1038" t="s">
        <v>549</v>
      </c>
      <c r="G38" s="1038" t="s">
        <v>549</v>
      </c>
      <c r="H38" s="1032"/>
      <c r="I38" s="1038" t="s">
        <v>549</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90</v>
      </c>
      <c r="E41" s="724" t="s">
        <v>867</v>
      </c>
      <c r="F41" s="662" t="s">
        <v>549</v>
      </c>
      <c r="G41" s="662" t="s">
        <v>549</v>
      </c>
      <c r="H41" s="1026"/>
      <c r="I41" s="662" t="s">
        <v>549</v>
      </c>
      <c r="J41" s="1026"/>
      <c r="K41" s="304"/>
      <c r="X41" s="760">
        <v>0</v>
      </c>
    </row>
    <row s="1637" customFormat="1" customHeight="1" ht="45" hidden="1">
      <c r="A42" s="2394"/>
      <c r="B42" s="513"/>
      <c r="D42" s="667" t="s">
        <v>328</v>
      </c>
      <c r="E42" s="725" t="s">
        <v>868</v>
      </c>
      <c r="F42" s="662" t="s">
        <v>561</v>
      </c>
      <c r="G42" s="559"/>
      <c r="H42" s="1026"/>
      <c r="I42" s="559"/>
      <c r="J42" s="1026"/>
      <c r="K42" s="304" t="s">
        <v>869</v>
      </c>
      <c r="X42" s="760">
        <v>0</v>
      </c>
    </row>
    <row s="1637" customFormat="1" customHeight="1" ht="45" hidden="1">
      <c r="A43" s="2394"/>
      <c r="B43" s="513"/>
      <c r="D43" s="667" t="s">
        <v>336</v>
      </c>
      <c r="E43" s="669" t="s">
        <v>870</v>
      </c>
      <c r="F43" s="1030" t="s">
        <v>561</v>
      </c>
      <c r="G43" s="744"/>
      <c r="H43" s="1025"/>
      <c r="I43" s="744"/>
      <c r="J43" s="1025"/>
      <c r="K43" s="304" t="s">
        <v>871</v>
      </c>
      <c r="X43" s="760">
        <v>0</v>
      </c>
    </row>
    <row s="1637" customFormat="1" customHeight="1" ht="11.25" hidden="1">
      <c r="A44" s="2394"/>
      <c r="B44" s="513"/>
      <c r="D44" s="667" t="s">
        <v>91</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111</v>
      </c>
      <c r="E52" s="668" t="s">
        <v>884</v>
      </c>
      <c r="F52" s="662" t="s">
        <v>862</v>
      </c>
      <c r="G52" s="670"/>
      <c r="H52" s="1025"/>
      <c r="I52" s="670"/>
      <c r="J52" s="1025"/>
      <c r="K52" s="291"/>
      <c r="X52" s="760">
        <v>0</v>
      </c>
    </row>
    <row s="1637" customFormat="1" customHeight="1" ht="11.25" hidden="1">
      <c r="A53" s="2394"/>
      <c r="B53" s="513"/>
      <c r="D53" s="667" t="s">
        <v>317</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92</v>
      </c>
      <c r="E60" s="668" t="s">
        <v>891</v>
      </c>
      <c r="F60" s="723" t="s">
        <v>561</v>
      </c>
      <c r="G60" s="744"/>
      <c r="H60" s="1025"/>
      <c r="I60" s="744"/>
      <c r="J60" s="1025"/>
      <c r="K60" s="304" t="s">
        <v>892</v>
      </c>
      <c r="X60" s="760">
        <v>0</v>
      </c>
    </row>
    <row s="1637" customFormat="1" customHeight="1" ht="33.75" hidden="1">
      <c r="A61" s="2394"/>
      <c r="B61" s="513"/>
      <c r="D61" s="667" t="s">
        <v>93</v>
      </c>
      <c r="E61" s="668" t="s">
        <v>893</v>
      </c>
      <c r="F61" s="728" t="s">
        <v>823</v>
      </c>
      <c r="G61" s="670"/>
      <c r="H61" s="1025"/>
      <c r="I61" s="670"/>
      <c r="J61" s="1025"/>
      <c r="K61" s="291"/>
      <c r="X61" s="760">
        <v>0</v>
      </c>
    </row>
    <row s="1637" customFormat="1" customHeight="1" ht="22.5" hidden="1">
      <c r="A62" s="2394"/>
      <c r="B62" s="513" t="s">
        <v>591</v>
      </c>
      <c r="D62" s="667" t="s">
        <v>99</v>
      </c>
      <c r="E62" s="668" t="s">
        <v>894</v>
      </c>
      <c r="F62" s="728" t="s">
        <v>310</v>
      </c>
      <c r="G62" s="384"/>
      <c r="H62" s="1025"/>
      <c r="I62" s="384"/>
      <c r="J62" s="1025"/>
      <c r="K62" s="291" t="s">
        <v>634</v>
      </c>
      <c r="X62" s="760">
        <v>0</v>
      </c>
    </row>
    <row s="1637" customFormat="1" customHeight="1" ht="45" hidden="1">
      <c r="A63" s="2394"/>
      <c r="B63" s="513" t="s">
        <v>591</v>
      </c>
      <c r="D63" s="667" t="s">
        <v>895</v>
      </c>
      <c r="E63" s="669" t="s">
        <v>896</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110</v>
      </c>
      <c r="E66" s="709" t="s">
        <v>900</v>
      </c>
      <c r="F66" s="662" t="s">
        <v>549</v>
      </c>
      <c r="G66" s="662" t="s">
        <v>549</v>
      </c>
      <c r="H66" s="521"/>
      <c r="I66" s="662" t="s">
        <v>549</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311</v>
      </c>
      <c r="E68" s="956" t="s">
        <v>902</v>
      </c>
      <c r="F68" s="662" t="s">
        <v>865</v>
      </c>
      <c r="G68" s="729"/>
      <c r="H68" s="521"/>
      <c r="I68" s="729"/>
      <c r="J68" s="521"/>
      <c r="K68" s="291"/>
      <c r="X68" s="760">
        <v>0</v>
      </c>
    </row>
    <row s="1637" customFormat="1" customHeight="1" ht="22.5" hidden="1">
      <c r="A69" s="2394"/>
      <c r="B69" s="513"/>
      <c r="D69" s="745" t="s">
        <v>314</v>
      </c>
      <c r="E69" s="956" t="s">
        <v>903</v>
      </c>
      <c r="F69" s="723" t="s">
        <v>561</v>
      </c>
      <c r="G69" s="744"/>
      <c r="H69" s="521"/>
      <c r="I69" s="744"/>
      <c r="J69" s="521"/>
      <c r="K69" s="291"/>
      <c r="X69" s="760">
        <v>0</v>
      </c>
    </row>
    <row s="1637" customFormat="1" customHeight="1" ht="22.5" hidden="1">
      <c r="A70" s="2394"/>
      <c r="B70" s="513"/>
      <c r="D70" s="745" t="s">
        <v>732</v>
      </c>
      <c r="E70" s="956" t="s">
        <v>904</v>
      </c>
      <c r="F70" s="723" t="s">
        <v>561</v>
      </c>
      <c r="G70" s="744"/>
      <c r="H70" s="521"/>
      <c r="I70" s="744"/>
      <c r="J70" s="521"/>
      <c r="K70" s="291"/>
      <c r="X70" s="760">
        <v>0</v>
      </c>
    </row>
    <row s="1637" customFormat="1" customHeight="1" ht="22.5" hidden="1">
      <c r="A71" s="2394"/>
      <c r="B71" s="513"/>
      <c r="D71" s="667" t="s">
        <v>90</v>
      </c>
      <c r="E71" s="668" t="s">
        <v>905</v>
      </c>
      <c r="F71" s="662" t="s">
        <v>865</v>
      </c>
      <c r="G71" s="559"/>
      <c r="H71" s="1032"/>
      <c r="I71" s="559"/>
      <c r="J71" s="1032"/>
      <c r="K71" s="304"/>
      <c r="X71" s="760">
        <v>0</v>
      </c>
    </row>
    <row s="1637" customFormat="1" customHeight="1" ht="56.25" hidden="1">
      <c r="A72" s="2394"/>
      <c r="B72" s="513"/>
      <c r="D72" s="667" t="s">
        <v>91</v>
      </c>
      <c r="E72" s="668" t="s">
        <v>906</v>
      </c>
      <c r="F72" s="723" t="s">
        <v>561</v>
      </c>
      <c r="G72" s="744"/>
      <c r="H72" s="1025"/>
      <c r="I72" s="744"/>
      <c r="J72" s="1025"/>
      <c r="K72" s="304"/>
      <c r="X72" s="760">
        <v>0</v>
      </c>
    </row>
    <row s="1637" customFormat="1" customHeight="1" ht="33.75" hidden="1">
      <c r="A73" s="2394"/>
      <c r="B73" s="513"/>
      <c r="D73" s="667" t="s">
        <v>111</v>
      </c>
      <c r="E73" s="668" t="s">
        <v>907</v>
      </c>
      <c r="F73" s="728" t="s">
        <v>823</v>
      </c>
      <c r="G73" s="670"/>
      <c r="H73" s="1025"/>
      <c r="I73" s="670"/>
      <c r="J73" s="1025"/>
      <c r="K73" s="291"/>
      <c r="X73" s="760">
        <v>0</v>
      </c>
    </row>
    <row s="1637" customFormat="1" customHeight="1" ht="22.5" hidden="1">
      <c r="A74" s="2394"/>
      <c r="B74" s="513" t="s">
        <v>591</v>
      </c>
      <c r="D74" s="667" t="s">
        <v>92</v>
      </c>
      <c r="E74" s="668" t="s">
        <v>908</v>
      </c>
      <c r="F74" s="728" t="s">
        <v>310</v>
      </c>
      <c r="G74" s="384"/>
      <c r="H74" s="1025"/>
      <c r="I74" s="384"/>
      <c r="J74" s="1025"/>
      <c r="K74" s="291" t="s">
        <v>634</v>
      </c>
      <c r="X74" s="760">
        <v>0</v>
      </c>
    </row>
    <row s="1637" customFormat="1" customHeight="1" ht="45" hidden="1">
      <c r="A75" s="2394"/>
      <c r="B75" s="513" t="s">
        <v>591</v>
      </c>
      <c r="D75" s="667" t="s">
        <v>655</v>
      </c>
      <c r="E75" s="669" t="s">
        <v>909</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110</v>
      </c>
      <c r="E78" s="668" t="s">
        <v>913</v>
      </c>
      <c r="F78" s="723" t="s">
        <v>813</v>
      </c>
      <c r="G78" s="726"/>
      <c r="H78" s="1025"/>
      <c r="I78" s="726"/>
      <c r="J78" s="1025"/>
      <c r="K78" s="291" t="s">
        <v>914</v>
      </c>
      <c r="X78" s="760">
        <v>0</v>
      </c>
    </row>
    <row s="1637" customFormat="1" customHeight="1" ht="22.5" hidden="1">
      <c r="A79" s="2394"/>
      <c r="B79" s="513"/>
      <c r="D79" s="667" t="s">
        <v>90</v>
      </c>
      <c r="E79" s="724" t="s">
        <v>915</v>
      </c>
      <c r="F79" s="662" t="s">
        <v>862</v>
      </c>
      <c r="G79" s="726"/>
      <c r="H79" s="1025"/>
      <c r="I79" s="726"/>
      <c r="J79" s="1025"/>
      <c r="K79" s="291" t="s">
        <v>916</v>
      </c>
      <c r="X79" s="760">
        <v>0</v>
      </c>
    </row>
    <row s="1637" customFormat="1" customHeight="1" ht="11.25" hidden="1">
      <c r="A80" s="2394"/>
      <c r="B80" s="513"/>
      <c r="D80" s="667" t="s">
        <v>328</v>
      </c>
      <c r="E80" s="725" t="s">
        <v>917</v>
      </c>
      <c r="F80" s="662" t="s">
        <v>862</v>
      </c>
      <c r="G80" s="726"/>
      <c r="H80" s="1025"/>
      <c r="I80" s="726"/>
      <c r="J80" s="1025"/>
      <c r="K80" s="291"/>
      <c r="X80" s="760">
        <v>0</v>
      </c>
    </row>
    <row s="1637" customFormat="1" customHeight="1" ht="11.25" hidden="1">
      <c r="A81" s="2394"/>
      <c r="B81" s="513"/>
      <c r="D81" s="667" t="s">
        <v>336</v>
      </c>
      <c r="E81" s="725" t="s">
        <v>918</v>
      </c>
      <c r="F81" s="662" t="s">
        <v>862</v>
      </c>
      <c r="G81" s="726"/>
      <c r="H81" s="1025"/>
      <c r="I81" s="726"/>
      <c r="J81" s="1025"/>
      <c r="K81" s="291"/>
      <c r="X81" s="760">
        <v>0</v>
      </c>
    </row>
    <row s="1637" customFormat="1" customHeight="1" ht="11.25" hidden="1">
      <c r="A82" s="2394"/>
      <c r="B82" s="513"/>
      <c r="D82" s="667" t="s">
        <v>338</v>
      </c>
      <c r="E82" s="725" t="s">
        <v>919</v>
      </c>
      <c r="F82" s="662" t="s">
        <v>862</v>
      </c>
      <c r="G82" s="726"/>
      <c r="H82" s="1025"/>
      <c r="I82" s="726"/>
      <c r="J82" s="1025"/>
      <c r="K82" s="291"/>
      <c r="X82" s="760">
        <v>0</v>
      </c>
    </row>
    <row s="1637" customFormat="1" customHeight="1" ht="11.25" hidden="1">
      <c r="A83" s="2394"/>
      <c r="B83" s="513"/>
      <c r="D83" s="667" t="s">
        <v>340</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91</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111</v>
      </c>
      <c r="E95" s="668" t="s">
        <v>931</v>
      </c>
      <c r="F95" s="727" t="s">
        <v>561</v>
      </c>
      <c r="G95" s="729"/>
      <c r="H95" s="1025"/>
      <c r="I95" s="729"/>
      <c r="J95" s="1025"/>
      <c r="K95" s="291" t="s">
        <v>932</v>
      </c>
      <c r="X95" s="760">
        <v>0</v>
      </c>
    </row>
    <row s="1637" customFormat="1" customHeight="1" ht="33.75" hidden="1">
      <c r="A96" s="2394"/>
      <c r="B96" s="513"/>
      <c r="D96" s="667" t="s">
        <v>92</v>
      </c>
      <c r="E96" s="668" t="s">
        <v>933</v>
      </c>
      <c r="F96" s="728" t="s">
        <v>823</v>
      </c>
      <c r="G96" s="730"/>
      <c r="H96" s="1025"/>
      <c r="I96" s="730"/>
      <c r="J96" s="1025"/>
      <c r="K96" s="291"/>
      <c r="X96" s="760">
        <v>0</v>
      </c>
    </row>
    <row s="1637" customFormat="1" customHeight="1" ht="22.5" hidden="1">
      <c r="A97" s="2394"/>
      <c r="B97" s="513" t="s">
        <v>591</v>
      </c>
      <c r="D97" s="667" t="s">
        <v>93</v>
      </c>
      <c r="E97" s="668" t="s">
        <v>934</v>
      </c>
      <c r="F97" s="728" t="s">
        <v>310</v>
      </c>
      <c r="G97" s="387"/>
      <c r="H97" s="1025"/>
      <c r="I97" s="387"/>
      <c r="J97" s="1025"/>
      <c r="K97" s="291" t="s">
        <v>634</v>
      </c>
      <c r="X97" s="760">
        <v>0</v>
      </c>
    </row>
    <row s="1637" customFormat="1" customHeight="1" ht="45" hidden="1">
      <c r="A98" s="2394"/>
      <c r="B98" s="513" t="s">
        <v>591</v>
      </c>
      <c r="D98" s="667" t="s">
        <v>935</v>
      </c>
      <c r="E98" s="669" t="s">
        <v>936</v>
      </c>
      <c r="F98" s="723" t="s">
        <v>310</v>
      </c>
      <c r="G98" s="387"/>
      <c r="H98" s="1025"/>
      <c r="I98" s="387"/>
      <c r="J98" s="1025"/>
      <c r="K98" s="291" t="s">
        <v>634</v>
      </c>
      <c r="X98" s="760">
        <v>0</v>
      </c>
    </row>
    <row s="1637" customFormat="1" customHeight="1" ht="95.25" hidden="1">
      <c r="A99" s="2394"/>
      <c r="B99" s="513" t="s">
        <v>591</v>
      </c>
      <c r="D99" s="667" t="s">
        <v>99</v>
      </c>
      <c r="E99" s="668" t="s">
        <v>937</v>
      </c>
      <c r="F99" s="723" t="s">
        <v>310</v>
      </c>
      <c r="G99" s="387"/>
      <c r="H99" s="1025"/>
      <c r="I99" s="387"/>
      <c r="J99" s="1025"/>
      <c r="K99" s="291" t="s">
        <v>634</v>
      </c>
      <c r="X99" s="760">
        <v>0</v>
      </c>
    </row>
    <row s="1637" customFormat="1" customHeight="1" ht="22.5" hidden="1">
      <c r="A100" s="2394"/>
      <c r="B100" s="513" t="s">
        <v>591</v>
      </c>
      <c r="D100" s="667" t="s">
        <v>147</v>
      </c>
      <c r="E100" s="668" t="s">
        <v>938</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68F7F-F9CB-8C93-C332-0.A985DE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 СП "Биробиджанская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99</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5A853-3F8C-A028-0C39-0.3046986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692</v>
      </c>
      <c r="D3" s="691" t="str">
        <f>B3&amp;".1"</f>
        <v>.1</v>
      </c>
      <c r="E3" s="692" t="s">
        <v>939</v>
      </c>
      <c r="F3" s="693" t="s">
        <v>310</v>
      </c>
      <c r="G3" s="688"/>
      <c r="H3" s="403"/>
      <c r="I3" s="688"/>
      <c r="J3" s="403"/>
      <c r="K3" s="291" t="s">
        <v>940</v>
      </c>
      <c r="V3" s="507">
        <v>0</v>
      </c>
    </row>
    <row customHeight="1" ht="15" hidden="1">
      <c r="A4" s="507"/>
      <c r="B4" s="2399"/>
      <c r="C4" s="2400"/>
      <c r="D4" s="691" t="str">
        <f>B3&amp;".2"</f>
        <v>.2</v>
      </c>
      <c r="E4" s="692" t="s">
        <v>941</v>
      </c>
      <c r="F4" s="693" t="s">
        <v>310</v>
      </c>
      <c r="G4" s="1740" t="s">
        <v>28</v>
      </c>
      <c r="H4" s="403"/>
      <c r="I4" s="1740" t="s">
        <v>28</v>
      </c>
      <c r="J4" s="403"/>
      <c r="K4" s="291" t="s">
        <v>942</v>
      </c>
      <c r="V4" s="507">
        <v>0</v>
      </c>
    </row>
    <row s="1368" customFormat="1" customHeight="1" ht="15" hidden="1">
      <c r="C5" s="674"/>
      <c r="U5" s="422"/>
      <c r="V5" s="419">
        <v>0</v>
      </c>
    </row>
    <row customHeight="1" ht="22.5" hidden="1">
      <c r="A6" s="507"/>
      <c r="B6" s="2399"/>
      <c r="C6" s="2400" t="s">
        <v>692</v>
      </c>
      <c r="D6" s="691" t="str">
        <f>B6&amp;".1"</f>
        <v>.1</v>
      </c>
      <c r="E6" s="692" t="s">
        <v>943</v>
      </c>
      <c r="F6" s="693" t="s">
        <v>310</v>
      </c>
      <c r="G6" s="688"/>
      <c r="H6" s="403"/>
      <c r="I6" s="688"/>
      <c r="J6" s="403"/>
      <c r="K6" s="291" t="s">
        <v>944</v>
      </c>
      <c r="V6" s="507">
        <v>0</v>
      </c>
    </row>
    <row customHeight="1" ht="15" hidden="1">
      <c r="A7" s="507"/>
      <c r="B7" s="2399"/>
      <c r="C7" s="2400"/>
      <c r="D7" s="691" t="str">
        <f>B6&amp;".2"</f>
        <v>.2</v>
      </c>
      <c r="E7" s="692" t="s">
        <v>941</v>
      </c>
      <c r="F7" s="693" t="s">
        <v>310</v>
      </c>
      <c r="G7" s="1740" t="s">
        <v>28</v>
      </c>
      <c r="H7" s="403"/>
      <c r="I7" s="1740" t="s">
        <v>28</v>
      </c>
      <c r="J7" s="403"/>
      <c r="K7" s="291" t="s">
        <v>942</v>
      </c>
      <c r="V7" s="507">
        <v>0</v>
      </c>
    </row>
    <row s="1368" customFormat="1" customHeight="1" ht="15" hidden="1">
      <c r="C8" s="674"/>
      <c r="U8" s="422"/>
      <c r="V8" s="419">
        <v>0</v>
      </c>
    </row>
    <row customHeight="1" ht="22.5" hidden="1">
      <c r="A9" s="507"/>
      <c r="B9" s="2399"/>
      <c r="C9" s="2400" t="s">
        <v>692</v>
      </c>
      <c r="D9" s="691" t="str">
        <f>B9&amp;".1"</f>
        <v>.1</v>
      </c>
      <c r="E9" s="692" t="s">
        <v>945</v>
      </c>
      <c r="F9" s="693" t="s">
        <v>310</v>
      </c>
      <c r="G9" s="699" t="s">
        <v>28</v>
      </c>
      <c r="H9" s="403" t="s">
        <v>28</v>
      </c>
      <c r="I9" s="699" t="s">
        <v>28</v>
      </c>
      <c r="J9" s="403" t="s">
        <v>28</v>
      </c>
      <c r="K9" s="291"/>
      <c r="V9" s="507">
        <v>0</v>
      </c>
    </row>
    <row customHeight="1" ht="15" hidden="1">
      <c r="A10" s="507"/>
      <c r="B10" s="2399"/>
      <c r="C10" s="2400"/>
      <c r="D10" s="691" t="str">
        <f>B9&amp;".2"</f>
        <v>.2</v>
      </c>
      <c r="E10" s="692" t="s">
        <v>946</v>
      </c>
      <c r="F10" s="693" t="s">
        <v>310</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310</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692</v>
      </c>
      <c r="D13" s="691" t="str">
        <f>B13&amp;".1"</f>
        <v>.1</v>
      </c>
      <c r="E13" s="692" t="s">
        <v>950</v>
      </c>
      <c r="F13" s="693" t="s">
        <v>310</v>
      </c>
      <c r="G13" s="699" t="s">
        <v>28</v>
      </c>
      <c r="H13" s="403" t="s">
        <v>28</v>
      </c>
      <c r="I13" s="699" t="s">
        <v>28</v>
      </c>
      <c r="J13" s="403" t="s">
        <v>28</v>
      </c>
      <c r="K13" s="291" t="s">
        <v>951</v>
      </c>
      <c r="V13" s="507">
        <v>0</v>
      </c>
    </row>
    <row customHeight="1" ht="15" hidden="1">
      <c r="B14" s="2399"/>
      <c r="C14" s="2400"/>
      <c r="D14" s="691" t="str">
        <f>B13&amp;".2"</f>
        <v>.2</v>
      </c>
      <c r="E14" s="692" t="s">
        <v>952</v>
      </c>
      <c r="F14" s="693" t="s">
        <v>310</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 СП "Биробиджанская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956</v>
      </c>
      <c r="F34" s="822" t="s">
        <v>310</v>
      </c>
      <c r="G34" s="822" t="s">
        <v>310</v>
      </c>
      <c r="H34" s="822" t="s">
        <v>310</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310</v>
      </c>
      <c r="G36" s="816" t="s">
        <v>960</v>
      </c>
      <c r="H36" s="815" t="s">
        <v>310</v>
      </c>
      <c r="I36" s="526" t="s">
        <v>960</v>
      </c>
      <c r="J36" s="693" t="s">
        <v>310</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310</v>
      </c>
      <c r="G38" s="816" t="s">
        <v>960</v>
      </c>
      <c r="H38" s="817" t="s">
        <v>310</v>
      </c>
      <c r="I38" s="526" t="s">
        <v>960</v>
      </c>
      <c r="J38" s="523" t="s">
        <v>310</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87DCF-6A53-A5C6-B469-0.70F85AD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 СП "Биробиджанская ТЭЦ"</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3E1C9-0F1D-A4BF-B925-0.1ABB67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 СП "Биробиджанская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A0396-C7B6-3D28-0328-0.5AAD59A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 СП "Биробиджанская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311</v>
      </c>
      <c r="G30" s="1239" t="s">
        <v>1051</v>
      </c>
      <c r="H30" s="1238">
        <f>SUM(I30:J30)</f>
        <v>0</v>
      </c>
      <c r="I30" s="1237"/>
      <c r="J30" s="1227"/>
      <c r="K30" s="1236"/>
      <c r="W30" s="1157">
        <v>11</v>
      </c>
    </row>
    <row customHeight="1" ht="11.549999999999999">
      <c r="F31" s="1232" t="s">
        <v>314</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328</v>
      </c>
      <c r="G33" s="1239" t="s">
        <v>1054</v>
      </c>
      <c r="H33" s="1238">
        <f>SUM(I33:J33)</f>
        <v>0</v>
      </c>
      <c r="I33" s="1237"/>
      <c r="J33" s="1227"/>
      <c r="K33" s="1236"/>
      <c r="W33" s="1157">
        <v>46</v>
      </c>
    </row>
    <row customHeight="1" ht="11.549999999999999">
      <c r="F34" s="1232" t="s">
        <v>336</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109</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110</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311</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314</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2A93A-DDCE-EE26-F092-0.F014B7A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 СП "Биробиджанская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1112</v>
      </c>
      <c r="CC16" s="2435"/>
      <c r="CD16" s="2388" t="s">
        <v>561</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83EE3-10F9-E9BB-DB4C-0.3D7A2AC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 СП "Биробиджанская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1119</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1120</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DBAD1-6DF9-CF48-26B4-0.7CA0B7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 СП "Биробиджанская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110</v>
      </c>
      <c r="E23" s="199" t="s">
        <v>1126</v>
      </c>
      <c r="F23" s="1672" t="s">
        <v>310</v>
      </c>
      <c r="G23" s="347"/>
      <c r="I23" s="1626"/>
      <c r="J23" s="1626"/>
      <c r="Q23" s="1633">
        <v>0</v>
      </c>
    </row>
    <row s="1637" customFormat="1" customHeight="1" ht="14.25" hidden="1">
      <c r="A24" s="345"/>
      <c r="B24" s="1162"/>
      <c r="C24" s="378"/>
      <c r="D24" s="1675" t="s">
        <v>712</v>
      </c>
      <c r="E24" s="1674" t="s">
        <v>1127</v>
      </c>
      <c r="F24" s="1672" t="s">
        <v>310</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286FC-BB49-631E-2EEC-0.4742A16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692</v>
      </c>
      <c r="D4" s="1675"/>
      <c r="E4" s="207" t="s">
        <v>1130</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692</v>
      </c>
      <c r="D6" s="1675"/>
      <c r="E6" s="208" t="s">
        <v>1131</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692</v>
      </c>
      <c r="D8" s="1675"/>
      <c r="E8" s="208" t="s">
        <v>1132</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692</v>
      </c>
      <c r="D10" s="1675"/>
      <c r="E10" s="208" t="s">
        <v>1133</v>
      </c>
      <c r="F10" s="1672"/>
      <c r="G10" s="1676"/>
      <c r="H10" s="1672" t="s">
        <v>310</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 СП "Биробиджанская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310</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1140</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757</v>
      </c>
      <c r="E29" s="207" t="s">
        <v>1130</v>
      </c>
      <c r="F29" s="200"/>
      <c r="G29" s="259"/>
      <c r="H29" s="200" t="s">
        <v>310</v>
      </c>
      <c r="I29" s="2171" t="s">
        <v>1141</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310</v>
      </c>
      <c r="I33" s="2171" t="s">
        <v>1143</v>
      </c>
      <c r="M33" s="85">
        <v>14</v>
      </c>
    </row>
    <row customHeight="1" ht="15.75">
      <c r="A34" s="1685" t="s">
        <v>90</v>
      </c>
      <c r="C34" s="98"/>
      <c r="D34" s="111"/>
      <c r="E34" s="206" t="s">
        <v>326</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310</v>
      </c>
      <c r="I36" s="2145" t="s">
        <v>1145</v>
      </c>
      <c r="M36" s="85">
        <v>14</v>
      </c>
    </row>
    <row customHeight="1" ht="15.75">
      <c r="A37" s="1685" t="s">
        <v>91</v>
      </c>
      <c r="C37" s="98"/>
      <c r="D37" s="111"/>
      <c r="E37" s="206" t="s">
        <v>326</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887</v>
      </c>
      <c r="E39" s="208" t="s">
        <v>1133</v>
      </c>
      <c r="F39" s="200"/>
      <c r="G39" s="209"/>
      <c r="H39" s="200" t="s">
        <v>310</v>
      </c>
      <c r="I39" s="2171" t="s">
        <v>1146</v>
      </c>
      <c r="L39" s="157" t="s">
        <v>1134</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F50CB-6666-EDC5-0A75-0.FA86116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46192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220/775</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121</v>
      </c>
      <c r="G20" s="2226" t="s">
        <v>122</v>
      </c>
      <c r="H20" s="2388" t="s">
        <v>1150</v>
      </c>
      <c r="I20" s="2389"/>
      <c r="J20" s="2435"/>
      <c r="K20" s="2226" t="s">
        <v>307</v>
      </c>
      <c r="L20" s="2226" t="s">
        <v>394</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объекта капитального строительства: "Жилой дом, расположенный по адресу: ЕАО, г. Биробиджан, ул. 40 лет Победы, д.7", с тепловой нагрузкой 0,006487 Гкал/час к системе теплоснабжения АО "ДГК" в индивидуальном порядке</v>
      </c>
      <c r="H48" s="1991"/>
      <c r="I48" s="1741">
        <v>46222.67028935185</v>
      </c>
      <c r="J48" s="1775">
        <v>46783.670335648145</v>
      </c>
      <c r="K48" s="1867" t="s">
        <v>1154</v>
      </c>
      <c r="L48" s="1991" t="s">
        <v>310</v>
      </c>
      <c r="M48" s="2172"/>
      <c r="N48" s="336"/>
      <c r="O48" s="1626"/>
      <c r="P48" s="1626"/>
      <c r="AH48" s="1633">
        <v>0</v>
      </c>
    </row>
    <row s="1637" customFormat="1" customHeight="1" ht="18.75">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объекта капитального строительства: "Жилой дом, расположенный по адресу: ЕАО, г. Биробиджан, ул. 40 лет Победы, д.7", с тепловой нагрузкой 0,006487 Гкал/час к системе теплоснабжения АО "ДГК" в индивидуальном порядке</v>
      </c>
      <c r="H111" s="1991"/>
      <c r="I111" s="1741"/>
      <c r="J111" s="1775"/>
      <c r="K111" s="1780"/>
      <c r="L111" s="1991" t="s">
        <v>310</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объекта капитального строительства: "Жилой дом, расположенный по адресу: ЕАО, г. Биробиджан, ул. 40 лет Победы, д.7", с тепловой нагрузкой 0,006487 Гкал/час к системе теплоснабжения АО "ДГК" в индивидуальном порядке</v>
      </c>
      <c r="H172" s="1991"/>
      <c r="I172" s="1741"/>
      <c r="J172" s="1775"/>
      <c r="K172" s="1780"/>
      <c r="L172" s="1991" t="s">
        <v>310</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объекта капитального строительства: "Жилой дом, расположенный по адресу: ЕАО, г. Биробиджан, ул. 40 лет Победы, д.7", с тепловой нагрузкой 0,006487 Гкал/час к системе теплоснабжения АО "ДГК" в индивидуальном порядке</v>
      </c>
      <c r="H233" s="1991"/>
      <c r="I233" s="1741"/>
      <c r="J233" s="1775"/>
      <c r="K233" s="1780"/>
      <c r="L233" s="1991" t="s">
        <v>310</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объекта капитального строительства: "Жилой дом, расположенный по адресу: ЕАО, г. Биробиджан, ул. 40 лет Победы, д.7", с тепловой нагрузкой 0,006487 Гкал/час к системе теплоснабжения АО "ДГК" в индивидуальном порядке</v>
      </c>
      <c r="H294" s="1991"/>
      <c r="I294" s="1741"/>
      <c r="J294" s="1775"/>
      <c r="K294" s="1780"/>
      <c r="L294" s="1991" t="s">
        <v>310</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9CD39-9B79-5858-BF2A-0.BD8AECDE}"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 СП "Биробиджанская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34.166666666666664">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679" t="s">
        <v>1159</v>
      </c>
      <c r="H10" s="2171" t="s">
        <v>1160</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679" t="s">
        <v>1159</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679"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679" t="s">
        <v>1159</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5CB7B7D8-5E22-3BEE-2C88-0.B2B4107C}"/>
    <hyperlink ref="G11" r:id="rId3" xr:uid="{3B7F511B-BF71-7D78-78CC-0.5272CEE7}"/>
    <hyperlink ref="G12" r:id="rId4" xr:uid="{E1EC4FBD-82C3-314A-A66D-0.2EA21397}"/>
    <hyperlink ref="G13" r:id="rId5" xr:uid="{0DFB169F-3E92-2306-9CE1-0.A441FB0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A3DC5-6913-ECFF-13F1-0.27915858}" mc:Ignorable="x14ac xr xr2 xr3">
  <sheetPr>
    <tabColor rgb="FFCCCCFF"/>
  </sheetPr>
  <dimension ref="A1:AR146"/>
  <sheetViews>
    <sheetView showGridLines="0" zoomScale="90" workbookViewId="0">
      <pane xSplit="6" ySplit="12" topLeftCell="G46" activePane="bottomRight" state="frozen"/>
      <selection pane="bottomLeft" activeCell="A13" sqref="A13"/>
      <selection pane="topRight" activeCell="G1" sqref="G1"/>
      <selection pane="bottomRight" activeCell="E71" sqref="E71:W7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 СП "Биробиджанская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121</v>
      </c>
      <c r="F9" s="2105"/>
      <c r="G9" s="2129" t="s">
        <v>105</v>
      </c>
      <c r="H9" s="2129" t="s">
        <v>88</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89</v>
      </c>
      <c r="F10" s="1286" t="s">
        <v>127</v>
      </c>
      <c r="G10" s="2129"/>
      <c r="H10" s="2129"/>
      <c r="I10" s="2129"/>
      <c r="J10" s="2129"/>
      <c r="K10" s="112" t="s">
        <v>108</v>
      </c>
      <c r="L10" s="2129" t="s">
        <v>88</v>
      </c>
      <c r="M10" s="2129"/>
      <c r="N10" s="112" t="s">
        <v>128</v>
      </c>
      <c r="O10" s="112" t="s">
        <v>108</v>
      </c>
      <c r="P10" s="2129" t="s">
        <v>88</v>
      </c>
      <c r="Q10" s="2129"/>
      <c r="R10" s="112" t="s">
        <v>128</v>
      </c>
      <c r="S10" s="285" t="s">
        <v>108</v>
      </c>
      <c r="T10" s="2129" t="s">
        <v>88</v>
      </c>
      <c r="U10" s="2129"/>
      <c r="V10" s="285" t="s">
        <v>89</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109</v>
      </c>
      <c r="E11" s="1251" t="s">
        <v>110</v>
      </c>
      <c r="F11" s="1251"/>
      <c r="G11" s="1251" t="s">
        <v>90</v>
      </c>
      <c r="H11" s="2158" t="s">
        <v>111</v>
      </c>
      <c r="I11" s="2158"/>
      <c r="J11" s="1251" t="s">
        <v>92</v>
      </c>
      <c r="K11" s="1251" t="s">
        <v>93</v>
      </c>
      <c r="L11" s="2158" t="s">
        <v>99</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159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159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201</v>
      </c>
      <c r="F58" s="2147" t="s">
        <v>66</v>
      </c>
      <c r="G58" s="2632" t="str">
        <f>INDEX(VD_NAME_LIST,MATCH("4190064",VD_ID_LIST,0))&amp;"; "&amp;INDEX(VD_NAME_LIST,MATCH("4190072",VD_ID_LIST,0))</f>
        <v>Производство тепловой энергии. Некомбинированная выработка; Подключение (технологическое присоединение) к системе теплоснабжения</v>
      </c>
      <c r="H58" s="2555"/>
      <c r="I58" s="2555">
        <v>1</v>
      </c>
      <c r="J58" s="2503" t="s">
        <v>202</v>
      </c>
      <c r="K58" s="2187" t="s">
        <v>19</v>
      </c>
      <c r="L58" s="2110"/>
      <c r="M58" s="2110" t="s">
        <v>109</v>
      </c>
      <c r="N58" s="440" t="s">
        <v>28</v>
      </c>
      <c r="O58" s="2187" t="s">
        <v>19</v>
      </c>
      <c r="P58" s="2110"/>
      <c r="Q58" s="2110" t="s">
        <v>109</v>
      </c>
      <c r="R58" s="2633" t="s">
        <v>28</v>
      </c>
      <c r="S58" s="2109" t="s">
        <v>66</v>
      </c>
      <c r="T58" s="2110"/>
      <c r="U58" s="2110" t="s">
        <v>109</v>
      </c>
      <c r="V58" s="2573" t="s">
        <v>203</v>
      </c>
      <c r="W58" s="2503"/>
      <c r="X58" s="1269"/>
      <c r="Y58" s="1269"/>
      <c r="Z58" s="1269"/>
      <c r="AA58" s="1269"/>
      <c r="AB58" s="1269" t="s">
        <v>204</v>
      </c>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Производство тепловой энергии. Некомбинированная выработка; Подключение (технологическое присоединение) к системе теплоснабжения</v>
      </c>
      <c r="AJ58" s="1269" t="str">
        <f>IF($J$58=0,"",$J$58)</f>
        <v>Плата за подключение объекта капитального строительства: "Жилой дом, расположенный по адресу: ЕАО, г. Биробиджан, ул. 40 лет Победы, д.7", с тепловой нагрузкой 0,006487 Гкал/час к системе теплоснабжения АО "ДГК"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Биробиджанская ТЭЦ</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210</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8"/>
      <c r="H60" s="2505"/>
      <c r="I60" s="2505"/>
      <c r="J60" s="2535"/>
      <c r="K60" s="2188"/>
      <c r="L60" s="2505"/>
      <c r="M60" s="2505"/>
      <c r="N60" s="2633" t="s">
        <v>28</v>
      </c>
      <c r="O60" s="2114"/>
      <c r="P60" s="2639"/>
      <c r="Q60" s="2640"/>
      <c r="R60" s="2641" t="s">
        <v>211</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8"/>
      <c r="H61" s="2505"/>
      <c r="I61" s="2505"/>
      <c r="J61" s="2535"/>
      <c r="K61" s="2114"/>
      <c r="L61" s="2647"/>
      <c r="M61" s="2648"/>
      <c r="N61" s="2649" t="s">
        <v>212</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213</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B4CFE-9B89-7D28-F63D-0.566CEF8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АО "ДГК" СП "Биробиджанская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1163</v>
      </c>
      <c r="F17" s="523" t="s">
        <v>310</v>
      </c>
      <c r="G17" s="680"/>
      <c r="H17" s="680"/>
      <c r="I17" s="680"/>
      <c r="J17" s="680"/>
      <c r="K17" s="291" t="s">
        <v>1164</v>
      </c>
      <c r="V17" s="507">
        <v>0</v>
      </c>
    </row>
    <row customHeight="1" ht="48.29999999999999">
      <c r="A18" s="507"/>
      <c r="C18" s="528"/>
      <c r="D18" s="523">
        <v>3</v>
      </c>
      <c r="E18" s="281" t="s">
        <v>818</v>
      </c>
      <c r="F18" s="523" t="s">
        <v>310</v>
      </c>
      <c r="G18" s="811" t="s">
        <v>310</v>
      </c>
      <c r="H18" s="812" t="s">
        <v>310</v>
      </c>
      <c r="I18" s="523" t="s">
        <v>310</v>
      </c>
      <c r="J18" s="580" t="s">
        <v>310</v>
      </c>
      <c r="K18" s="291" t="s">
        <v>1165</v>
      </c>
      <c r="V18" s="507">
        <v>46</v>
      </c>
    </row>
    <row customHeight="1" ht="35.699999999999996">
      <c r="A19" s="507"/>
      <c r="C19" s="528"/>
      <c r="D19" s="541" t="s">
        <v>328</v>
      </c>
      <c r="E19" s="561" t="s">
        <v>820</v>
      </c>
      <c r="F19" s="523" t="s">
        <v>821</v>
      </c>
      <c r="G19" s="819"/>
      <c r="H19" s="108"/>
      <c r="I19" s="819"/>
      <c r="J19" s="820"/>
      <c r="K19" s="681"/>
      <c r="V19" s="507">
        <v>34</v>
      </c>
    </row>
    <row customHeight="1" ht="35.699999999999996">
      <c r="A20" s="507"/>
      <c r="C20" s="528"/>
      <c r="D20" s="1892" t="s">
        <v>336</v>
      </c>
      <c r="E20" s="561" t="s">
        <v>822</v>
      </c>
      <c r="F20" s="523" t="s">
        <v>823</v>
      </c>
      <c r="G20" s="819"/>
      <c r="H20" s="108"/>
      <c r="I20" s="819"/>
      <c r="J20" s="108"/>
      <c r="K20" s="681"/>
      <c r="V20" s="507">
        <v>34</v>
      </c>
    </row>
    <row customHeight="1" ht="48.29999999999999">
      <c r="A21" s="507"/>
      <c r="C21" s="528"/>
      <c r="D21" s="1892" t="s">
        <v>338</v>
      </c>
      <c r="E21" s="561" t="s">
        <v>824</v>
      </c>
      <c r="F21" s="523" t="s">
        <v>574</v>
      </c>
      <c r="G21" s="682"/>
      <c r="H21" s="108"/>
      <c r="I21" s="682"/>
      <c r="J21" s="108"/>
      <c r="K21" s="681"/>
      <c r="V21" s="507">
        <v>46</v>
      </c>
    </row>
    <row customHeight="1" ht="67.5" hidden="1">
      <c r="A22" s="507"/>
      <c r="C22" s="528"/>
      <c r="D22" s="523">
        <v>5</v>
      </c>
      <c r="E22" s="281" t="s">
        <v>1166</v>
      </c>
      <c r="F22" s="523" t="s">
        <v>561</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63BEFD-3989-669F-2BE5-0.F96AA57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811</v>
      </c>
      <c r="BI1" s="1072"/>
      <c r="BJ1" s="1073" t="s">
        <v>1211</v>
      </c>
      <c r="BK1" s="1072"/>
      <c r="BL1" s="1074" t="s">
        <v>910</v>
      </c>
      <c r="BM1" s="1072"/>
      <c r="BN1" s="1075" t="s">
        <v>1212</v>
      </c>
      <c r="BS1" s="1429"/>
    </row>
    <row customHeight="1" ht="11.25">
      <c r="A2" s="1076" t="s">
        <v>1213</v>
      </c>
      <c r="B2" s="1077">
        <v>2000</v>
      </c>
      <c r="C2" s="1077">
        <v>2022</v>
      </c>
      <c r="D2" s="1077" t="s">
        <v>66</v>
      </c>
      <c r="E2" s="1078" t="s">
        <v>1214</v>
      </c>
      <c r="F2" s="1078" t="s">
        <v>1215</v>
      </c>
      <c r="G2" s="1078" t="s">
        <v>1216</v>
      </c>
      <c r="H2" s="1079" t="s">
        <v>55</v>
      </c>
      <c r="I2" s="1078" t="s">
        <v>109</v>
      </c>
      <c r="J2" s="1078" t="s">
        <v>1217</v>
      </c>
      <c r="K2" s="1080" t="s">
        <v>1154</v>
      </c>
      <c r="L2" s="1081"/>
      <c r="M2" s="1080">
        <v>1</v>
      </c>
      <c r="N2" s="1164" t="s">
        <v>1218</v>
      </c>
      <c r="O2" s="1079" t="s">
        <v>1219</v>
      </c>
      <c r="P2" s="1082" t="s">
        <v>37</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559</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91</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165</v>
      </c>
      <c r="Y5" s="1077" t="s">
        <v>1319</v>
      </c>
      <c r="Z5" s="1093">
        <v>1</v>
      </c>
      <c r="AF5" s="1079" t="s">
        <v>1320</v>
      </c>
      <c r="AH5" s="1078" t="s">
        <v>1321</v>
      </c>
      <c r="AK5" s="1078" t="s">
        <v>1322</v>
      </c>
      <c r="AM5" s="1078" t="s">
        <v>1323</v>
      </c>
      <c r="AP5" s="1089" t="s">
        <v>165</v>
      </c>
      <c r="AQ5" s="1090" t="s">
        <v>165</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233</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111</v>
      </c>
      <c r="J6" s="1069" t="s">
        <v>1337</v>
      </c>
      <c r="L6" s="1081">
        <f>SUM(kind_of_control_method_filter)</f>
        <v>0</v>
      </c>
      <c r="N6" s="1094" t="s">
        <v>1338</v>
      </c>
      <c r="O6" s="1078" t="s">
        <v>1339</v>
      </c>
      <c r="R6" s="145" t="s">
        <v>1220</v>
      </c>
      <c r="T6" s="1079" t="s">
        <v>1340</v>
      </c>
      <c r="U6" s="1081" t="s">
        <v>1320</v>
      </c>
      <c r="V6" s="1085">
        <v>5</v>
      </c>
      <c r="W6" s="1086"/>
      <c r="X6" s="1077" t="s">
        <v>171</v>
      </c>
      <c r="Y6" s="1077" t="s">
        <v>1341</v>
      </c>
      <c r="Z6" s="1093"/>
      <c r="AA6" s="1096"/>
      <c r="AH6" s="1078" t="s">
        <v>1342</v>
      </c>
      <c r="AK6" s="1078" t="s">
        <v>1343</v>
      </c>
      <c r="AM6" s="1078" t="s">
        <v>1344</v>
      </c>
      <c r="AP6" s="1089" t="s">
        <v>171</v>
      </c>
      <c r="AQ6" s="1090" t="s">
        <v>171</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238</v>
      </c>
      <c r="BV6" s="1072"/>
      <c r="BW6" s="1697">
        <v>4213768</v>
      </c>
      <c r="BX6" s="1695" t="s">
        <v>258</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177</v>
      </c>
      <c r="Y7" s="1077" t="s">
        <v>1319</v>
      </c>
      <c r="Z7" s="1093"/>
      <c r="AA7" s="1096"/>
      <c r="AH7" s="1078" t="s">
        <v>1359</v>
      </c>
      <c r="AK7" s="1078" t="s">
        <v>1360</v>
      </c>
      <c r="AM7" s="1078" t="s">
        <v>1361</v>
      </c>
      <c r="AP7" s="1089" t="s">
        <v>177</v>
      </c>
      <c r="AQ7" s="1090" t="s">
        <v>177</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243</v>
      </c>
      <c r="BV7" s="1072"/>
      <c r="BW7" s="1697">
        <v>4213769</v>
      </c>
      <c r="BX7" s="1695" t="s">
        <v>1369</v>
      </c>
      <c r="BZ7" s="1283">
        <v>64237511</v>
      </c>
      <c r="CA7" s="1070" t="s">
        <v>273</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183</v>
      </c>
      <c r="Y8" s="1077" t="s">
        <v>1319</v>
      </c>
      <c r="Z8" s="1093"/>
      <c r="AA8" s="1096"/>
      <c r="AK8" s="1078" t="s">
        <v>1376</v>
      </c>
      <c r="AP8" s="1089" t="s">
        <v>183</v>
      </c>
      <c r="AQ8" s="1090" t="s">
        <v>183</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165</v>
      </c>
      <c r="BS8" s="1431"/>
      <c r="BT8" s="1283">
        <v>64236874</v>
      </c>
      <c r="BU8" s="1297" t="s">
        <v>1385</v>
      </c>
      <c r="BV8" s="1072"/>
      <c r="BW8" s="1697">
        <v>4213770</v>
      </c>
      <c r="BX8" s="1698" t="s">
        <v>1386</v>
      </c>
      <c r="BZ8" s="1283">
        <v>64237512</v>
      </c>
      <c r="CA8" s="1070" t="s">
        <v>268</v>
      </c>
    </row>
    <row customHeight="1" ht="11.25">
      <c r="A9" s="1076" t="s">
        <v>1387</v>
      </c>
      <c r="B9" s="1077">
        <v>2007</v>
      </c>
      <c r="E9" s="1078" t="s">
        <v>1388</v>
      </c>
      <c r="F9" s="1095"/>
      <c r="G9" s="1069" t="s">
        <v>1389</v>
      </c>
      <c r="H9" s="1069" t="s">
        <v>1390</v>
      </c>
      <c r="I9" s="1078" t="s">
        <v>99</v>
      </c>
      <c r="O9" s="1078" t="s">
        <v>1391</v>
      </c>
      <c r="V9" s="372" t="s">
        <v>99</v>
      </c>
      <c r="W9" s="1086"/>
      <c r="X9" s="1077" t="s">
        <v>189</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171</v>
      </c>
      <c r="BS9" s="1431"/>
      <c r="BT9" s="1283">
        <v>64236875</v>
      </c>
      <c r="BU9" s="1070" t="s">
        <v>248</v>
      </c>
      <c r="BV9" s="1072"/>
      <c r="BW9" s="1692"/>
      <c r="BX9" s="1692"/>
    </row>
    <row customHeight="1" ht="11.25">
      <c r="A10" s="1076" t="s">
        <v>1401</v>
      </c>
      <c r="B10" s="1077">
        <v>2008</v>
      </c>
      <c r="E10" s="1078" t="s">
        <v>1402</v>
      </c>
      <c r="F10" s="1095"/>
      <c r="G10" s="1078" t="s">
        <v>1403</v>
      </c>
      <c r="H10" s="1078" t="s">
        <v>1404</v>
      </c>
      <c r="I10" s="1078" t="s">
        <v>147</v>
      </c>
      <c r="J10" s="1069" t="s">
        <v>1405</v>
      </c>
      <c r="K10" s="1069" t="s">
        <v>1406</v>
      </c>
      <c r="O10" s="1078" t="s">
        <v>1407</v>
      </c>
      <c r="V10" s="373" t="s">
        <v>147</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177</v>
      </c>
      <c r="BS10" s="1431"/>
      <c r="BT10" s="1283">
        <v>64236876</v>
      </c>
      <c r="BU10" s="1070" t="s">
        <v>228</v>
      </c>
      <c r="BV10" s="1072"/>
      <c r="BW10" s="1692"/>
      <c r="BX10" s="1692"/>
    </row>
    <row customHeight="1" ht="11.25">
      <c r="A11" s="1076" t="s">
        <v>1417</v>
      </c>
      <c r="B11" s="1077">
        <v>2009</v>
      </c>
      <c r="E11" s="1078" t="s">
        <v>1418</v>
      </c>
      <c r="F11" s="1095"/>
      <c r="G11" s="1078" t="s">
        <v>1419</v>
      </c>
      <c r="H11" s="1078" t="s">
        <v>1420</v>
      </c>
      <c r="I11" s="1078" t="s">
        <v>148</v>
      </c>
      <c r="J11" s="1079" t="s">
        <v>1421</v>
      </c>
      <c r="K11" s="1101" t="s">
        <v>1422</v>
      </c>
      <c r="O11" s="1079" t="s">
        <v>1423</v>
      </c>
      <c r="V11" s="372" t="s">
        <v>148</v>
      </c>
      <c r="W11" s="277"/>
      <c r="X11" s="1086" t="s">
        <v>1393</v>
      </c>
      <c r="Y11" s="1077" t="s">
        <v>1424</v>
      </c>
      <c r="Z11" s="1093"/>
      <c r="AP11" s="1089" t="s">
        <v>189</v>
      </c>
      <c r="AQ11" s="1091" t="s">
        <v>189</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183</v>
      </c>
      <c r="BS11" s="1431"/>
      <c r="BW11" s="1692"/>
      <c r="BX11" s="1692"/>
    </row>
    <row customHeight="1" ht="11.25">
      <c r="A12" s="1076" t="s">
        <v>1431</v>
      </c>
      <c r="B12" s="1077">
        <v>2010</v>
      </c>
      <c r="E12" s="1078" t="s">
        <v>1432</v>
      </c>
      <c r="F12" s="1095"/>
      <c r="G12" s="1078" t="s">
        <v>1420</v>
      </c>
      <c r="I12" s="1078" t="s">
        <v>149</v>
      </c>
      <c r="J12" s="1079" t="s">
        <v>1433</v>
      </c>
      <c r="K12" s="1101" t="s">
        <v>1434</v>
      </c>
      <c r="O12" s="1079" t="s">
        <v>1220</v>
      </c>
      <c r="V12" s="372" t="s">
        <v>149</v>
      </c>
      <c r="W12" s="1091"/>
      <c r="X12" s="1086" t="s">
        <v>1435</v>
      </c>
      <c r="Y12" s="1077" t="s">
        <v>1226</v>
      </c>
      <c r="AP12" s="1089"/>
      <c r="AW12" s="1122" t="s">
        <v>148</v>
      </c>
      <c r="AX12" s="1122" t="s">
        <v>148</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150</v>
      </c>
      <c r="K13" s="1101" t="s">
        <v>1392</v>
      </c>
      <c r="V13" s="372" t="s">
        <v>150</v>
      </c>
      <c r="W13" s="1091"/>
      <c r="X13" s="1091"/>
      <c r="Y13" s="1091"/>
      <c r="AW13" s="1122" t="s">
        <v>149</v>
      </c>
      <c r="AX13" s="1122" t="s">
        <v>149</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151</v>
      </c>
      <c r="J14" s="1069" t="s">
        <v>1450</v>
      </c>
      <c r="N14" s="1069" t="s">
        <v>1451</v>
      </c>
      <c r="V14" s="1085">
        <v>13</v>
      </c>
      <c r="W14" s="1086"/>
      <c r="X14" s="1086" t="s">
        <v>1259</v>
      </c>
      <c r="Y14" s="1077" t="s">
        <v>1226</v>
      </c>
      <c r="AW14" s="1122" t="s">
        <v>150</v>
      </c>
      <c r="AX14" s="1122" t="s">
        <v>150</v>
      </c>
      <c r="AZ14" s="1069" t="s">
        <v>1452</v>
      </c>
      <c r="BB14" s="1122" t="s">
        <v>1453</v>
      </c>
      <c r="BC14" s="1122" t="s">
        <v>1445</v>
      </c>
      <c r="BE14" s="1122">
        <v>2012</v>
      </c>
      <c r="BH14" s="1070" t="s">
        <v>1368</v>
      </c>
      <c r="BJ14" s="1219" t="s">
        <v>1454</v>
      </c>
      <c r="BL14" s="1219" t="s">
        <v>1454</v>
      </c>
      <c r="BN14" s="1070" t="s">
        <v>1455</v>
      </c>
      <c r="BQ14" s="1283">
        <v>4213782</v>
      </c>
      <c r="BR14" s="1070" t="s">
        <v>189</v>
      </c>
      <c r="BS14" s="1431"/>
      <c r="BT14" s="1072"/>
      <c r="BU14" s="1072"/>
      <c r="BV14" s="1072"/>
      <c r="BW14" s="1696"/>
      <c r="BX14" s="1692"/>
    </row>
    <row customHeight="1" ht="19.5">
      <c r="A15" s="1076" t="s">
        <v>1456</v>
      </c>
      <c r="B15" s="1077">
        <v>2013</v>
      </c>
      <c r="E15" s="1700" t="s">
        <v>1457</v>
      </c>
      <c r="G15" s="1069" t="s">
        <v>1458</v>
      </c>
      <c r="H15" s="1069" t="s">
        <v>1459</v>
      </c>
      <c r="I15" s="1080" t="s">
        <v>152</v>
      </c>
      <c r="J15" s="1091" t="s">
        <v>586</v>
      </c>
      <c r="N15" s="1160" t="s">
        <v>1460</v>
      </c>
      <c r="X15" s="1089"/>
      <c r="AW15" s="1122" t="s">
        <v>151</v>
      </c>
      <c r="AX15" s="1122" t="s">
        <v>151</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559</v>
      </c>
      <c r="N16" s="1160" t="s">
        <v>1469</v>
      </c>
      <c r="AW16" s="1122" t="s">
        <v>152</v>
      </c>
      <c r="AX16" s="1122" t="s">
        <v>152</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16</v>
      </c>
      <c r="B17" s="1077">
        <v>2015</v>
      </c>
      <c r="G17" s="1078" t="s">
        <v>1420</v>
      </c>
      <c r="H17" s="1078" t="s">
        <v>1420</v>
      </c>
      <c r="I17" s="1078" t="s">
        <v>1473</v>
      </c>
      <c r="N17" s="1160" t="s">
        <v>1474</v>
      </c>
      <c r="X17" s="1089"/>
      <c r="AW17" s="1122" t="s">
        <v>1468</v>
      </c>
      <c r="AX17" s="1122" t="s">
        <v>1468</v>
      </c>
      <c r="AZ17" s="1122" t="s">
        <v>1475</v>
      </c>
      <c r="BB17" s="1122" t="s">
        <v>1476</v>
      </c>
      <c r="BC17" s="1122" t="s">
        <v>1328</v>
      </c>
      <c r="BE17" s="1122">
        <v>2015</v>
      </c>
      <c r="BH17" s="1070" t="s">
        <v>1416</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1328</v>
      </c>
      <c r="BE18" s="1122">
        <v>2016</v>
      </c>
      <c r="BH18" s="1070" t="s">
        <v>1430</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159</v>
      </c>
      <c r="I19" s="1078" t="s">
        <v>1499</v>
      </c>
      <c r="N19" s="1160" t="s">
        <v>1500</v>
      </c>
      <c r="X19" s="1089"/>
      <c r="AW19" s="1122" t="s">
        <v>1485</v>
      </c>
      <c r="AX19" s="1122" t="s">
        <v>1485</v>
      </c>
      <c r="AZ19" s="1069" t="s">
        <v>1501</v>
      </c>
      <c r="BB19" s="1122" t="s">
        <v>1502</v>
      </c>
      <c r="BC19" s="1122" t="s">
        <v>1328</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1445</v>
      </c>
      <c r="BE20" s="1122">
        <v>2018</v>
      </c>
      <c r="BH20" s="1070" t="s">
        <v>1441</v>
      </c>
      <c r="BJ20" s="1070" t="s">
        <v>1368</v>
      </c>
      <c r="BL20" s="1070" t="s">
        <v>1368</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1328</v>
      </c>
      <c r="BE21" s="1122">
        <v>2019</v>
      </c>
      <c r="BH21" s="1070" t="s">
        <v>1448</v>
      </c>
      <c r="BJ21" s="1070" t="s">
        <v>1384</v>
      </c>
      <c r="BL21" s="1070" t="s">
        <v>1384</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1328</v>
      </c>
      <c r="BE22" s="1122">
        <v>2020</v>
      </c>
      <c r="BH22" s="1070" t="s">
        <v>1455</v>
      </c>
      <c r="BJ22" s="1070" t="s">
        <v>1400</v>
      </c>
      <c r="BL22" s="1070" t="s">
        <v>1400</v>
      </c>
      <c r="BQ22" s="1283">
        <v>4190067</v>
      </c>
      <c r="BR22" s="1070" t="s">
        <v>1533</v>
      </c>
      <c r="BS22" s="1431"/>
      <c r="BT22" s="1283">
        <v>4189674</v>
      </c>
      <c r="BU22" s="1070" t="s">
        <v>1534</v>
      </c>
      <c r="BV22" s="1072"/>
      <c r="BW22" s="1072"/>
      <c r="CC22" s="1283">
        <v>4189711</v>
      </c>
      <c r="CD22" s="1070" t="s">
        <v>297</v>
      </c>
    </row>
    <row customHeight="1" ht="21">
      <c r="A23" s="1076" t="s">
        <v>1535</v>
      </c>
      <c r="B23" s="1077">
        <v>2021</v>
      </c>
      <c r="AW23" s="1122" t="s">
        <v>1536</v>
      </c>
      <c r="AX23" s="1122" t="s">
        <v>1536</v>
      </c>
      <c r="AZ23" s="1122" t="s">
        <v>1537</v>
      </c>
      <c r="BB23" s="1122" t="s">
        <v>1538</v>
      </c>
      <c r="BC23" s="1122" t="s">
        <v>1236</v>
      </c>
      <c r="BE23" s="1122">
        <v>2021</v>
      </c>
      <c r="BH23" s="1070" t="s">
        <v>1463</v>
      </c>
      <c r="BJ23" s="1070" t="s">
        <v>1416</v>
      </c>
      <c r="BL23" s="1070" t="s">
        <v>1416</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1472</v>
      </c>
      <c r="BJ24" s="1070" t="s">
        <v>1430</v>
      </c>
      <c r="BL24" s="1070" t="s">
        <v>1430</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1423</v>
      </c>
      <c r="BB26" s="1122" t="s">
        <v>1559</v>
      </c>
      <c r="BC26" s="1122" t="s">
        <v>1546</v>
      </c>
      <c r="BE26" s="1122">
        <v>2024</v>
      </c>
      <c r="BH26" s="1070" t="s">
        <v>1489</v>
      </c>
      <c r="BJ26" s="1070" t="s">
        <v>1441</v>
      </c>
      <c r="BL26" s="1070" t="s">
        <v>1441</v>
      </c>
      <c r="BQ26" s="1283">
        <v>4190071</v>
      </c>
      <c r="BR26" s="1070" t="s">
        <v>1560</v>
      </c>
      <c r="BS26" s="1431"/>
      <c r="BV26" s="1072"/>
      <c r="BW26" s="1072"/>
    </row>
    <row customHeight="1" ht="11.25">
      <c r="A27" s="1076" t="s">
        <v>1561</v>
      </c>
      <c r="B27" s="1077">
        <v>2025</v>
      </c>
      <c r="J27" s="178" t="s">
        <v>692</v>
      </c>
      <c r="AX27" s="1122" t="s">
        <v>1562</v>
      </c>
      <c r="BB27" s="1122" t="s">
        <v>1563</v>
      </c>
      <c r="BC27" s="1122" t="s">
        <v>1546</v>
      </c>
      <c r="BE27" s="1122">
        <v>2025</v>
      </c>
      <c r="BH27" s="1072" t="s">
        <v>28</v>
      </c>
      <c r="BJ27" s="1070" t="s">
        <v>1448</v>
      </c>
      <c r="BL27" s="1070" t="s">
        <v>1448</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1455</v>
      </c>
      <c r="BL28" s="1070" t="s">
        <v>1455</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01.01.2026</v>
      </c>
      <c r="F29" s="1107" t="str">
        <f>IF(TEMPLATE_GROUP="","",INDEX(EndDateList,MATCH(TEMPLATE_GROUP,CodeTemplateList,0),1))</f>
        <v>31.12.2028</v>
      </c>
      <c r="H29" s="1108" t="s">
        <v>1574</v>
      </c>
      <c r="AX29" s="1122" t="s">
        <v>1575</v>
      </c>
      <c r="AZ29" s="1122" t="s">
        <v>1221</v>
      </c>
      <c r="BB29" s="1122" t="s">
        <v>1423</v>
      </c>
      <c r="BC29" s="1093"/>
      <c r="BE29" s="1122">
        <v>2027</v>
      </c>
      <c r="BJ29" s="1070" t="s">
        <v>1463</v>
      </c>
      <c r="BL29" s="1070" t="s">
        <v>1463</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01.01.2026</v>
      </c>
      <c r="F32" s="1107" t="str">
        <f>IF(TEMPLATE_GROUP="","",INDEX(EndDateList,MATCH(TEMPLATE_GROUP,CodeTemplateList,0),1))</f>
        <v>31.12.2028</v>
      </c>
      <c r="H32" s="1112" t="s">
        <v>1585</v>
      </c>
      <c r="O32" s="1076" t="s">
        <v>1219</v>
      </c>
      <c r="AX32" s="1122" t="s">
        <v>1586</v>
      </c>
      <c r="AZ32" s="1122" t="s">
        <v>1316</v>
      </c>
      <c r="BE32" s="1122">
        <v>2030</v>
      </c>
      <c r="BJ32" s="1070" t="s">
        <v>1472</v>
      </c>
      <c r="BL32" s="1070" t="s">
        <v>1472</v>
      </c>
    </row>
    <row customHeight="1" ht="11.25">
      <c r="A33" s="1076" t="s">
        <v>1587</v>
      </c>
      <c r="O33" s="1076" t="s">
        <v>1245</v>
      </c>
      <c r="AX33" s="1122" t="s">
        <v>1588</v>
      </c>
      <c r="AZ33" s="1122" t="s">
        <v>1220</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811</v>
      </c>
      <c r="F36" s="1115" t="str">
        <f>INDEX(E37:E41,MATCH(TEMPLATE_SPHERE,F37:F41,0))</f>
        <v>теплоснабжения</v>
      </c>
      <c r="G36" s="1115" t="str">
        <f>INDEX(G37:G41,MATCH(TEMPLATE_SPHERE,F37:F41,0))</f>
        <v>теплоснабжение</v>
      </c>
      <c r="O36" s="1076" t="s">
        <v>1339</v>
      </c>
      <c r="AX36" s="1122" t="s">
        <v>1597</v>
      </c>
      <c r="AZ36" s="1122" t="s">
        <v>1220</v>
      </c>
      <c r="BE36" s="1122">
        <v>2034</v>
      </c>
      <c r="BL36" s="1070" t="s">
        <v>1598</v>
      </c>
    </row>
    <row customHeight="1" ht="11.25">
      <c r="A37" s="1076" t="s">
        <v>1599</v>
      </c>
      <c r="E37" s="409" t="s">
        <v>1600</v>
      </c>
      <c r="F37" s="1116" t="s">
        <v>811</v>
      </c>
      <c r="G37" s="409" t="s">
        <v>1601</v>
      </c>
      <c r="O37" s="1076" t="s">
        <v>1358</v>
      </c>
      <c r="AX37" s="1122" t="s">
        <v>1602</v>
      </c>
      <c r="AZ37" s="1122" t="s">
        <v>1247</v>
      </c>
      <c r="BE37" s="1122">
        <v>2035</v>
      </c>
    </row>
    <row customHeight="1" ht="11.25">
      <c r="A38" s="1076" t="s">
        <v>1603</v>
      </c>
      <c r="E38" s="409" t="s">
        <v>1604</v>
      </c>
      <c r="F38" s="1117" t="s">
        <v>857</v>
      </c>
      <c r="G38" s="409" t="s">
        <v>1605</v>
      </c>
      <c r="O38" s="1076" t="s">
        <v>1375</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910</v>
      </c>
      <c r="G39" s="409" t="s">
        <v>1613</v>
      </c>
      <c r="O39" s="1076" t="s">
        <v>1391</v>
      </c>
      <c r="AX39" s="1122" t="s">
        <v>1614</v>
      </c>
      <c r="AZ39" s="1122" t="s">
        <v>1315</v>
      </c>
      <c r="BE39" s="1122">
        <v>2037</v>
      </c>
      <c r="BH39" s="1070" t="s">
        <v>1615</v>
      </c>
      <c r="BJ39" s="1219" t="s">
        <v>1615</v>
      </c>
      <c r="BL39" s="1219" t="s">
        <v>1615</v>
      </c>
      <c r="BN39" s="1070" t="s">
        <v>1616</v>
      </c>
    </row>
    <row customHeight="1" ht="11.25">
      <c r="A40" s="1076" t="s">
        <v>1617</v>
      </c>
      <c r="E40" s="409" t="s">
        <v>1618</v>
      </c>
      <c r="F40" s="1117" t="s">
        <v>897</v>
      </c>
      <c r="G40" s="409" t="s">
        <v>1619</v>
      </c>
      <c r="O40" s="1076" t="s">
        <v>1407</v>
      </c>
      <c r="AX40" s="1122" t="s">
        <v>1620</v>
      </c>
      <c r="BE40" s="1122">
        <v>2038</v>
      </c>
      <c r="BH40" s="1070" t="s">
        <v>1621</v>
      </c>
      <c r="BJ40" s="1219" t="s">
        <v>1030</v>
      </c>
      <c r="BL40" s="1219" t="s">
        <v>1030</v>
      </c>
      <c r="BN40" s="1070" t="s">
        <v>1064</v>
      </c>
    </row>
    <row customHeight="1" ht="11.25">
      <c r="A41" s="1076" t="s">
        <v>1622</v>
      </c>
      <c r="E41" s="409" t="s">
        <v>1623</v>
      </c>
      <c r="F41" s="1117" t="s">
        <v>1624</v>
      </c>
      <c r="G41" s="409" t="s">
        <v>1623</v>
      </c>
      <c r="O41" s="1076" t="s">
        <v>1423</v>
      </c>
      <c r="AX41" s="1122" t="s">
        <v>1625</v>
      </c>
      <c r="AZ41" s="1069" t="s">
        <v>1626</v>
      </c>
      <c r="BE41" s="1122">
        <v>2039</v>
      </c>
      <c r="BH41" s="1070" t="s">
        <v>1627</v>
      </c>
      <c r="BJ41" s="1219" t="s">
        <v>1026</v>
      </c>
      <c r="BL41" s="1219" t="s">
        <v>1026</v>
      </c>
      <c r="BN41" s="1070" t="s">
        <v>1051</v>
      </c>
    </row>
    <row customHeight="1" ht="11.25">
      <c r="A42" s="1076" t="s">
        <v>1628</v>
      </c>
      <c r="AX42" s="1122" t="s">
        <v>1629</v>
      </c>
      <c r="AZ42" s="1122" t="s">
        <v>1219</v>
      </c>
      <c r="BE42" s="1122">
        <v>2040</v>
      </c>
      <c r="BH42" s="1070" t="s">
        <v>1048</v>
      </c>
      <c r="BJ42" s="1219" t="s">
        <v>1028</v>
      </c>
      <c r="BL42" s="1219" t="s">
        <v>1028</v>
      </c>
      <c r="BN42" s="1070" t="s">
        <v>1630</v>
      </c>
    </row>
    <row customHeight="1" ht="11.25">
      <c r="A43" s="1076" t="s">
        <v>1631</v>
      </c>
      <c r="AX43" s="1122" t="s">
        <v>1632</v>
      </c>
      <c r="AZ43" s="1122" t="s">
        <v>1245</v>
      </c>
      <c r="BE43" s="1122">
        <v>2041</v>
      </c>
      <c r="BH43" s="1070" t="s">
        <v>1633</v>
      </c>
      <c r="BJ43" s="1219" t="s">
        <v>1627</v>
      </c>
      <c r="BL43" s="1219" t="s">
        <v>1627</v>
      </c>
      <c r="BN43" s="1070" t="s">
        <v>1634</v>
      </c>
    </row>
    <row customHeight="1" ht="11.25">
      <c r="A44" s="1076" t="s">
        <v>1635</v>
      </c>
      <c r="G44" s="1096">
        <f>YEAR(TODAY())</f>
        <v>2026</v>
      </c>
      <c r="I44" s="801" t="s">
        <v>1636</v>
      </c>
      <c r="J44" s="1091" t="s">
        <v>1637</v>
      </c>
      <c r="K44" s="1091" t="s">
        <v>1638</v>
      </c>
      <c r="AX44" s="1122" t="s">
        <v>1639</v>
      </c>
      <c r="AZ44" s="1122" t="s">
        <v>1281</v>
      </c>
      <c r="BE44" s="1122">
        <v>2042</v>
      </c>
      <c r="BH44" s="1070" t="s">
        <v>1640</v>
      </c>
      <c r="BJ44" s="1219" t="s">
        <v>1048</v>
      </c>
      <c r="BL44" s="1219" t="s">
        <v>1048</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1042</v>
      </c>
      <c r="BL45" s="1219" t="s">
        <v>1042</v>
      </c>
      <c r="BN45" s="1070" t="s">
        <v>1650</v>
      </c>
    </row>
    <row customHeight="1" ht="11.25">
      <c r="A46" s="1076" t="s">
        <v>1651</v>
      </c>
      <c r="E46" s="409" t="s">
        <v>26</v>
      </c>
      <c r="F46" s="1116" t="s">
        <v>1652</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1653</v>
      </c>
      <c r="AZ46" s="1122" t="s">
        <v>1339</v>
      </c>
      <c r="BE46" s="1122">
        <v>2044</v>
      </c>
      <c r="BH46" s="1070" t="s">
        <v>1051</v>
      </c>
      <c r="BJ46" s="1219" t="s">
        <v>1032</v>
      </c>
      <c r="BL46" s="1219" t="s">
        <v>1032</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1657</v>
      </c>
      <c r="AZ47" s="1122" t="s">
        <v>1358</v>
      </c>
      <c r="BE47" s="1122">
        <v>2045</v>
      </c>
      <c r="BH47" s="1070" t="s">
        <v>1630</v>
      </c>
      <c r="BJ47" s="1219" t="s">
        <v>1034</v>
      </c>
      <c r="BL47" s="1219" t="s">
        <v>1034</v>
      </c>
      <c r="BN47" s="1070" t="s">
        <v>1658</v>
      </c>
    </row>
    <row customHeight="1" ht="11.25">
      <c r="A48" s="1076" t="s">
        <v>1659</v>
      </c>
      <c r="E48" s="409" t="s">
        <v>1660</v>
      </c>
      <c r="F48" s="1117" t="s">
        <v>1661</v>
      </c>
      <c r="G48" s="1118" t="str">
        <f>_xlfn.IFERROR(IF(f_year="","01.01."&amp;CURRENT_YEAR,"01.01."&amp;f_year),"01.01."&amp;CURRENT_YEAR)</f>
        <v>01.01.2026</v>
      </c>
      <c r="H48" s="1118" t="str">
        <f>_xlfn.IFERROR(IF(f_year="","31.12."&amp;CURRENT_YEAR,"31.12."&amp;f_year),"31.12."&amp;CURRENT_YEAR)</f>
        <v>31.12.2026</v>
      </c>
      <c r="I48" s="1744">
        <f>IF(f_year="",TRUE,FALSE)</f>
        <v>1</v>
      </c>
      <c r="J48" s="1747" t="s">
        <v>1662</v>
      </c>
      <c r="K48" s="1748"/>
      <c r="AX48" s="1122" t="s">
        <v>1663</v>
      </c>
      <c r="AZ48" s="1122" t="s">
        <v>1375</v>
      </c>
      <c r="BE48" s="1122">
        <v>2046</v>
      </c>
      <c r="BH48" s="1070" t="s">
        <v>1634</v>
      </c>
      <c r="BJ48" s="1219" t="s">
        <v>1036</v>
      </c>
      <c r="BL48" s="1219" t="s">
        <v>1036</v>
      </c>
      <c r="BN48" s="1070" t="s">
        <v>1664</v>
      </c>
    </row>
    <row customHeight="1" ht="11.25">
      <c r="A49" s="1076" t="s">
        <v>1665</v>
      </c>
      <c r="E49" s="409" t="s">
        <v>1666</v>
      </c>
      <c r="F49" s="1117" t="s">
        <v>1667</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1391</v>
      </c>
      <c r="BE49" s="1122">
        <v>2047</v>
      </c>
      <c r="BH49" s="1070" t="s">
        <v>1052</v>
      </c>
      <c r="BJ49" s="1219" t="s">
        <v>1038</v>
      </c>
      <c r="BL49" s="1219" t="s">
        <v>1038</v>
      </c>
    </row>
    <row customHeight="1" ht="11.25">
      <c r="A50" s="1076" t="s">
        <v>1669</v>
      </c>
      <c r="E50" s="409" t="s">
        <v>1670</v>
      </c>
      <c r="F50" s="1117" t="s">
        <v>1022</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1407</v>
      </c>
      <c r="BE50" s="1122">
        <v>2048</v>
      </c>
      <c r="BH50" s="1070" t="s">
        <v>1641</v>
      </c>
      <c r="BJ50" s="1219" t="s">
        <v>1040</v>
      </c>
      <c r="BL50" s="1219" t="s">
        <v>1040</v>
      </c>
    </row>
    <row customHeight="1" ht="11.25">
      <c r="A51" s="1076" t="s">
        <v>1672</v>
      </c>
      <c r="E51" s="409" t="s">
        <v>1673</v>
      </c>
      <c r="F51" s="1117" t="s">
        <v>1644</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1423</v>
      </c>
      <c r="BE51" s="1122">
        <v>2049</v>
      </c>
      <c r="BH51" s="1070" t="s">
        <v>1650</v>
      </c>
      <c r="BJ51" s="1219" t="s">
        <v>1675</v>
      </c>
      <c r="BL51" s="1219" t="s">
        <v>1675</v>
      </c>
    </row>
    <row customHeight="1" ht="11.25">
      <c r="A52" s="1076" t="s">
        <v>1676</v>
      </c>
      <c r="E52" s="409" t="s">
        <v>1677</v>
      </c>
      <c r="F52" s="1117" t="s">
        <v>1678</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1220</v>
      </c>
      <c r="BE52" s="1122">
        <v>2050</v>
      </c>
      <c r="BH52" s="1070" t="s">
        <v>1654</v>
      </c>
      <c r="BJ52" s="1219" t="s">
        <v>1051</v>
      </c>
      <c r="BL52" s="1219" t="s">
        <v>1051</v>
      </c>
    </row>
    <row customHeight="1" ht="11.25">
      <c r="A53" s="1076" t="s">
        <v>1680</v>
      </c>
      <c r="E53" s="409" t="s">
        <v>1681</v>
      </c>
      <c r="F53" s="1117" t="s">
        <v>1681</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1682</v>
      </c>
      <c r="K53" s="1748"/>
      <c r="AX53" s="1122" t="s">
        <v>1683</v>
      </c>
      <c r="BE53" s="1122">
        <v>2051</v>
      </c>
      <c r="BH53" s="1070" t="s">
        <v>1658</v>
      </c>
      <c r="BJ53" s="1219" t="s">
        <v>1630</v>
      </c>
      <c r="BL53" s="1219" t="s">
        <v>1630</v>
      </c>
    </row>
    <row customHeight="1" ht="11.25">
      <c r="A54" s="1076" t="s">
        <v>1684</v>
      </c>
      <c r="AX54" s="1122" t="s">
        <v>1685</v>
      </c>
      <c r="AZ54" s="1069" t="s">
        <v>1686</v>
      </c>
      <c r="BE54" s="1122">
        <v>2052</v>
      </c>
      <c r="BH54" s="1070" t="s">
        <v>1664</v>
      </c>
      <c r="BJ54" s="1219" t="s">
        <v>1634</v>
      </c>
      <c r="BL54" s="1219" t="s">
        <v>1634</v>
      </c>
    </row>
    <row customHeight="1" ht="11.25">
      <c r="A55" s="1076" t="s">
        <v>1687</v>
      </c>
      <c r="AX55" s="1122" t="s">
        <v>1688</v>
      </c>
      <c r="AZ55" s="1122" t="s">
        <v>1222</v>
      </c>
      <c r="BE55" s="1122">
        <v>2053</v>
      </c>
      <c r="BH55" s="1072" t="s">
        <v>28</v>
      </c>
      <c r="BJ55" s="1219" t="s">
        <v>1052</v>
      </c>
      <c r="BL55" s="1219" t="s">
        <v>1052</v>
      </c>
    </row>
    <row customHeight="1" ht="11.25">
      <c r="A56" s="1076" t="s">
        <v>1689</v>
      </c>
      <c r="D56" s="1120" t="s">
        <v>1690</v>
      </c>
      <c r="E56" s="1097" t="s">
        <v>111</v>
      </c>
      <c r="F56" s="1076" t="s">
        <v>1691</v>
      </c>
      <c r="AX56" s="1122" t="s">
        <v>1692</v>
      </c>
      <c r="AZ56" s="1122" t="s">
        <v>1249</v>
      </c>
      <c r="BE56" s="1122">
        <v>2054</v>
      </c>
      <c r="BH56" s="1072" t="s">
        <v>28</v>
      </c>
      <c r="BJ56" s="1219" t="s">
        <v>1641</v>
      </c>
      <c r="BL56" s="1219" t="s">
        <v>1641</v>
      </c>
    </row>
    <row customHeight="1" ht="11.25">
      <c r="A57" s="1076" t="s">
        <v>1693</v>
      </c>
      <c r="D57" s="1120" t="s">
        <v>1694</v>
      </c>
      <c r="E57" s="1097" t="s">
        <v>111</v>
      </c>
      <c r="F57" s="1076" t="s">
        <v>1691</v>
      </c>
      <c r="AX57" s="1122" t="s">
        <v>1695</v>
      </c>
      <c r="AZ57" s="1122" t="s">
        <v>1284</v>
      </c>
      <c r="BE57" s="1122">
        <v>2055</v>
      </c>
      <c r="BJ57" s="1219" t="s">
        <v>1650</v>
      </c>
      <c r="BL57" s="1219" t="s">
        <v>1650</v>
      </c>
    </row>
    <row customHeight="1" ht="11.25">
      <c r="A58" s="1076" t="s">
        <v>1696</v>
      </c>
      <c r="D58" s="1120" t="s">
        <v>1697</v>
      </c>
      <c r="E58" s="1097" t="s">
        <v>111</v>
      </c>
      <c r="F58" s="1076" t="s">
        <v>1691</v>
      </c>
      <c r="AX58" s="1122" t="s">
        <v>1698</v>
      </c>
      <c r="BE58" s="1122">
        <v>2056</v>
      </c>
      <c r="BJ58" s="1219" t="s">
        <v>1654</v>
      </c>
      <c r="BL58" s="1219" t="s">
        <v>1654</v>
      </c>
    </row>
    <row customHeight="1" ht="11.25">
      <c r="A59" s="1076" t="s">
        <v>1699</v>
      </c>
      <c r="D59" s="1120" t="s">
        <v>130</v>
      </c>
      <c r="E59" s="1097" t="s">
        <v>1586</v>
      </c>
      <c r="F59" s="1076" t="s">
        <v>1700</v>
      </c>
      <c r="AX59" s="1122" t="s">
        <v>1701</v>
      </c>
      <c r="AZ59" s="1069" t="s">
        <v>1702</v>
      </c>
      <c r="BE59" s="1122">
        <v>2057</v>
      </c>
      <c r="BJ59" s="1219" t="s">
        <v>1658</v>
      </c>
      <c r="BL59" s="1219" t="s">
        <v>1658</v>
      </c>
    </row>
    <row customHeight="1" ht="11.25">
      <c r="A60" s="1076" t="s">
        <v>1703</v>
      </c>
      <c r="D60" s="1120" t="s">
        <v>1704</v>
      </c>
      <c r="E60" s="1097" t="s">
        <v>1586</v>
      </c>
      <c r="F60" s="1076" t="s">
        <v>1700</v>
      </c>
      <c r="AX60" s="1122" t="s">
        <v>1705</v>
      </c>
      <c r="AZ60" s="1122" t="s">
        <v>1223</v>
      </c>
      <c r="BE60" s="1122">
        <v>2058</v>
      </c>
      <c r="BJ60" s="1219" t="s">
        <v>1664</v>
      </c>
      <c r="BL60" s="1219" t="s">
        <v>1664</v>
      </c>
    </row>
    <row customHeight="1" ht="11.25">
      <c r="A61" s="1076" t="s">
        <v>1706</v>
      </c>
      <c r="D61" s="1120" t="s">
        <v>1707</v>
      </c>
      <c r="E61" s="1097" t="s">
        <v>1586</v>
      </c>
      <c r="F61" s="1076" t="s">
        <v>1700</v>
      </c>
      <c r="AX61" s="1122" t="s">
        <v>1708</v>
      </c>
      <c r="AZ61" s="1122" t="s">
        <v>1250</v>
      </c>
      <c r="BE61" s="1122">
        <v>2059</v>
      </c>
      <c r="BL61" s="1219" t="s">
        <v>1044</v>
      </c>
    </row>
    <row customHeight="1" ht="11.25">
      <c r="A62" s="1076" t="s">
        <v>1709</v>
      </c>
      <c r="D62" s="1120" t="s">
        <v>129</v>
      </c>
      <c r="E62" s="1097">
        <v>30</v>
      </c>
      <c r="F62" s="1076" t="s">
        <v>1700</v>
      </c>
      <c r="AZ62" s="1122" t="s">
        <v>1285</v>
      </c>
      <c r="BE62" s="1122">
        <v>2060</v>
      </c>
      <c r="BL62" s="1219" t="s">
        <v>1046</v>
      </c>
    </row>
    <row customHeight="1" ht="11.25">
      <c r="A63" s="1076" t="s">
        <v>1710</v>
      </c>
      <c r="D63" s="1120" t="s">
        <v>1711</v>
      </c>
      <c r="E63" s="1097">
        <v>30</v>
      </c>
      <c r="F63" s="1076" t="s">
        <v>1700</v>
      </c>
      <c r="AZ63" s="1122" t="s">
        <v>1317</v>
      </c>
      <c r="BE63" s="1122">
        <v>2061</v>
      </c>
    </row>
    <row customHeight="1" ht="11.25">
      <c r="A64" s="1076" t="s">
        <v>1712</v>
      </c>
      <c r="D64" s="1120" t="s">
        <v>1713</v>
      </c>
      <c r="E64" s="1097">
        <v>30</v>
      </c>
      <c r="F64" s="1076" t="s">
        <v>1700</v>
      </c>
      <c r="AZ64" s="1122" t="s">
        <v>1340</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1224</v>
      </c>
      <c r="BE67" s="1122">
        <v>2065</v>
      </c>
    </row>
    <row customHeight="1" ht="11.25">
      <c r="A68" s="1076" t="s">
        <v>1718</v>
      </c>
      <c r="AZ68" s="1122" t="s">
        <v>1251</v>
      </c>
      <c r="BE68" s="1122">
        <v>2066</v>
      </c>
      <c r="BH68" s="1069" t="s">
        <v>1719</v>
      </c>
      <c r="BJ68" s="1069" t="s">
        <v>1720</v>
      </c>
      <c r="BL68" s="1069" t="s">
        <v>1721</v>
      </c>
      <c r="BN68" s="1069" t="s">
        <v>1722</v>
      </c>
    </row>
    <row customHeight="1" ht="11.25">
      <c r="A69" s="1076" t="s">
        <v>1723</v>
      </c>
      <c r="AZ69" s="1122" t="s">
        <v>1286</v>
      </c>
      <c r="BE69" s="1122">
        <v>2067</v>
      </c>
      <c r="BH69" s="1070" t="s">
        <v>1724</v>
      </c>
      <c r="BI69" s="1119" t="s">
        <v>109</v>
      </c>
      <c r="BJ69" s="1070" t="s">
        <v>1725</v>
      </c>
      <c r="BK69" s="1119" t="s">
        <v>109</v>
      </c>
      <c r="BL69" s="1070" t="s">
        <v>1726</v>
      </c>
      <c r="BM69" s="1072" t="s">
        <v>109</v>
      </c>
      <c r="BN69" s="1070" t="s">
        <v>1727</v>
      </c>
    </row>
    <row customHeight="1" ht="11.25">
      <c r="A70" s="1076" t="s">
        <v>1728</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90</v>
      </c>
      <c r="BJ71" s="1070" t="s">
        <v>1735</v>
      </c>
      <c r="BK71" s="1119" t="s">
        <v>90</v>
      </c>
      <c r="BL71" s="1070" t="s">
        <v>1736</v>
      </c>
      <c r="BM71" s="1072" t="s">
        <v>90</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111</v>
      </c>
      <c r="BJ73" s="1070" t="s">
        <v>1743</v>
      </c>
      <c r="BK73" s="1119" t="s">
        <v>111</v>
      </c>
      <c r="BL73" s="1070" t="s">
        <v>1744</v>
      </c>
      <c r="BM73" s="1072" t="s">
        <v>111</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1233</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1848</v>
      </c>
    </row>
    <row customHeight="1" ht="11.25">
      <c r="AZ107" s="1122" t="s">
        <v>501</v>
      </c>
      <c r="BH107" s="1069" t="s">
        <v>1849</v>
      </c>
      <c r="BJ107" s="1069" t="s">
        <v>1850</v>
      </c>
      <c r="BL107" s="1069" t="s">
        <v>1851</v>
      </c>
      <c r="BN107" s="1069" t="s">
        <v>1852</v>
      </c>
    </row>
    <row customHeight="1" ht="11.25">
      <c r="AZ108" s="1122" t="s">
        <v>574</v>
      </c>
      <c r="BH108" s="1070" t="s">
        <v>1853</v>
      </c>
      <c r="BJ108" s="1070" t="s">
        <v>1854</v>
      </c>
      <c r="BL108" s="1070" t="s">
        <v>1508</v>
      </c>
      <c r="BN108" s="1070" t="s">
        <v>1855</v>
      </c>
    </row>
    <row customHeight="1" ht="11.25">
      <c r="BH109" s="1070" t="s">
        <v>1856</v>
      </c>
    </row>
    <row customHeight="1" ht="11.25">
      <c r="AZ110" s="1694" t="s">
        <v>1857</v>
      </c>
      <c r="BH110" s="1070" t="s">
        <v>1856</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1843</v>
      </c>
      <c r="BA116" s="1904" t="s">
        <v>1844</v>
      </c>
      <c r="BH116" s="1070" t="s">
        <v>1247</v>
      </c>
    </row>
    <row customHeight="1" ht="11.25">
      <c r="BH117" s="1070" t="s">
        <v>1282</v>
      </c>
    </row>
    <row customHeight="1" ht="11.25">
      <c r="BH118" s="1070"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16B0F-0D35-3887-6842-0.705DCD9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692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Еврейская автономная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 СП "Биробиджанская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310</v>
      </c>
      <c r="G13" s="476"/>
      <c r="H13" s="1535"/>
      <c r="J13" s="457">
        <v>19</v>
      </c>
    </row>
    <row customHeight="1" ht="19.95">
      <c r="A14" s="504"/>
      <c r="B14" s="504"/>
      <c r="C14" s="459"/>
      <c r="D14" s="1525" t="s">
        <v>712</v>
      </c>
      <c r="E14" s="1526" t="s">
        <v>1860</v>
      </c>
      <c r="F14" s="1528"/>
      <c r="G14" s="1527" t="s">
        <v>1861</v>
      </c>
      <c r="H14" s="1535"/>
      <c r="J14" s="457">
        <v>19</v>
      </c>
    </row>
    <row customHeight="1" ht="19.95">
      <c r="A15" s="504"/>
      <c r="B15" s="504"/>
      <c r="C15" s="459"/>
      <c r="D15" s="1525" t="s">
        <v>311</v>
      </c>
      <c r="E15" s="1526" t="s">
        <v>1862</v>
      </c>
      <c r="F15" s="1528"/>
      <c r="G15" s="1527" t="s">
        <v>1863</v>
      </c>
      <c r="H15" s="1535"/>
      <c r="J15" s="457">
        <v>19</v>
      </c>
    </row>
    <row customHeight="1" ht="24">
      <c r="A16" s="504"/>
      <c r="B16" s="504"/>
      <c r="C16" s="459"/>
      <c r="D16" s="1525" t="s">
        <v>314</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111</v>
      </c>
      <c r="E19" s="1529" t="s">
        <v>1869</v>
      </c>
      <c r="F19" s="1523" t="s">
        <v>310</v>
      </c>
      <c r="G19" s="2473" t="s">
        <v>1870</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99</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A155F-ADCF-90E6-36D5-0.C139363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692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3E61B-1C3C-531A-0317-0.435508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692</v>
      </c>
      <c r="E2" s="1891"/>
      <c r="F2" s="1894" t="str">
        <f>IF(ROIV_INFO_NAME="","",ROIV_INFO_NAME)</f>
        <v>АО "ДГК" СП "Биробиджанская ТЭЦ"</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 СП "Биробиджанская ТЭЦ"</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9E3AE-1505-3073-CD59-0.A30926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692</v>
      </c>
      <c r="E2" s="1906"/>
      <c r="F2" s="1908" t="str">
        <f>IF(ROIV_INFO_NAME="","",ROIV_INFO_NAME)</f>
        <v>АО "ДГК" СП "Биробиджанская ТЭЦ"</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 СП "Биробиджанская ТЭЦ"</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F9F33-FA44-22B5-0832-0.54B18CE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692</v>
      </c>
      <c r="E2" s="2129">
        <v>1</v>
      </c>
      <c r="F2" s="2305" t="str">
        <f>IF(region_name="","",region_name)</f>
        <v>Еврейская автономная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Еврейская автономная область</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1B2FE-6597-6B5C-5839-0.6B73F3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394</v>
      </c>
      <c r="I10" s="2211"/>
      <c r="M10" s="123">
        <v>23</v>
      </c>
    </row>
    <row customHeight="1" ht="12" hidden="1">
      <c r="D11" s="89" t="s">
        <v>109</v>
      </c>
      <c r="E11" s="89" t="s">
        <v>91</v>
      </c>
      <c r="F11" s="89" t="s">
        <v>111</v>
      </c>
      <c r="G11" s="89" t="s">
        <v>92</v>
      </c>
      <c r="H11" s="89" t="s">
        <v>93</v>
      </c>
      <c r="I11" s="89" t="s">
        <v>99</v>
      </c>
      <c r="M11" s="123">
        <v>0</v>
      </c>
    </row>
    <row s="1825" customFormat="1" customHeight="1" ht="26.25">
      <c r="A12" s="147" t="s">
        <v>90</v>
      </c>
      <c r="B12" s="127" t="s">
        <v>28</v>
      </c>
      <c r="C12" s="128"/>
      <c r="D12" s="130" t="s">
        <v>109</v>
      </c>
      <c r="E12" s="383"/>
      <c r="F12" s="383"/>
      <c r="G12" s="1736" t="s">
        <v>28</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BFD4-603A-C52B-07F5-0.72C6F33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B8502-AB29-DAEE-AAAC-0.A0B985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88</v>
      </c>
      <c r="E9" s="110" t="s">
        <v>291</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3A399-8FD6-108B-02C2-0.8188403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 СП "Биробиджанская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121</v>
      </c>
      <c r="G8" s="2195"/>
      <c r="H8" s="2194" t="s">
        <v>88</v>
      </c>
      <c r="I8" s="2195"/>
      <c r="J8" s="2129" t="s">
        <v>122</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127</v>
      </c>
      <c r="H9" s="2196"/>
      <c r="I9" s="2197"/>
      <c r="J9" s="2103"/>
      <c r="K9" s="1561"/>
      <c r="L9" s="2129" t="s">
        <v>292</v>
      </c>
      <c r="M9" s="2103"/>
      <c r="N9" s="2194" t="s">
        <v>88</v>
      </c>
      <c r="O9" s="2195"/>
      <c r="P9" s="2129" t="s">
        <v>128</v>
      </c>
      <c r="Q9" s="1558"/>
      <c r="R9" s="2129" t="s">
        <v>292</v>
      </c>
      <c r="S9" s="2103"/>
      <c r="T9" s="2194" t="s">
        <v>88</v>
      </c>
      <c r="U9" s="2195"/>
      <c r="V9" s="2129" t="s">
        <v>128</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129</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B77E3-F2E2-F865-98EA-0.5664E3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2C4DD-B3E5-D612-36AF-0.94566B2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692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692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692</v>
      </c>
      <c r="L34" s="1731" t="s">
        <v>109</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1919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1920</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109</v>
      </c>
      <c r="G139" s="2577" t="s">
        <v>28</v>
      </c>
      <c r="H139" s="291"/>
      <c r="I139" s="639" t="s">
        <v>109</v>
      </c>
      <c r="J139" s="1809" t="s">
        <v>1939</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47D61-D874-7BFE-73EA-0.6C5D444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811</v>
      </c>
      <c r="E1" s="982" t="s">
        <v>857</v>
      </c>
      <c r="F1" s="982" t="s">
        <v>910</v>
      </c>
      <c r="G1" s="982" t="s">
        <v>897</v>
      </c>
      <c r="H1" s="982" t="s">
        <v>1624</v>
      </c>
    </row>
    <row customHeight="1" ht="9">
      <c r="A2" s="985" t="s">
        <v>1950</v>
      </c>
      <c r="B2" s="985"/>
      <c r="C2" s="986" t="str">
        <f>INDEX(TEMPLATE_NUMBER_FORM_LIST,MATCH(TEMPLATE_SPHERE,TEMPLATE_SPHERE_LIST,0))</f>
        <v>16</v>
      </c>
      <c r="D2" s="985" t="s">
        <v>1473</v>
      </c>
      <c r="E2" s="985" t="s">
        <v>148</v>
      </c>
      <c r="F2" s="987" t="s">
        <v>148</v>
      </c>
      <c r="G2" s="985" t="s">
        <v>148</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111</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1575</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431A6E-9B84-1EE4-CC07-0.A8AC37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811</v>
      </c>
      <c r="D2" s="843" t="s">
        <v>857</v>
      </c>
      <c r="E2" s="843" t="s">
        <v>910</v>
      </c>
      <c r="F2" s="843" t="s">
        <v>897</v>
      </c>
      <c r="G2" s="843" t="s">
        <v>1624</v>
      </c>
      <c r="H2" s="845"/>
      <c r="I2" s="845"/>
      <c r="J2" s="845"/>
      <c r="K2" s="845"/>
      <c r="L2" s="845"/>
      <c r="M2" s="845"/>
      <c r="N2" s="845"/>
      <c r="O2" s="843" t="s">
        <v>811</v>
      </c>
      <c r="P2" s="843" t="s">
        <v>857</v>
      </c>
      <c r="Q2" s="843" t="s">
        <v>897</v>
      </c>
      <c r="R2" s="843" t="s">
        <v>910</v>
      </c>
      <c r="S2" s="843" t="s">
        <v>1624</v>
      </c>
      <c r="T2" s="843" t="s">
        <v>811</v>
      </c>
      <c r="U2" s="843" t="s">
        <v>857</v>
      </c>
      <c r="V2" s="843" t="s">
        <v>897</v>
      </c>
      <c r="W2" s="843" t="s">
        <v>910</v>
      </c>
      <c r="X2" s="843" t="s">
        <v>1624</v>
      </c>
      <c r="Y2" s="843"/>
      <c r="Z2" s="843" t="s">
        <v>811</v>
      </c>
      <c r="AA2" s="852" t="s">
        <v>857</v>
      </c>
      <c r="AB2" s="843" t="s">
        <v>897</v>
      </c>
      <c r="AC2" s="843" t="s">
        <v>910</v>
      </c>
      <c r="AD2" s="843" t="s">
        <v>1624</v>
      </c>
    </row>
    <row customHeight="1" ht="162">
      <c r="A3" s="847" t="s">
        <v>26</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1657</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712</v>
      </c>
      <c r="P20" s="959" t="s">
        <v>712</v>
      </c>
      <c r="Q20" s="959" t="s">
        <v>712</v>
      </c>
      <c r="R20" s="959" t="s">
        <v>712</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739</v>
      </c>
      <c r="R25" s="959" t="s">
        <v>311</v>
      </c>
      <c r="S25" s="959"/>
      <c r="T25" s="966" t="s">
        <v>2063</v>
      </c>
      <c r="U25" s="848" t="s">
        <v>2063</v>
      </c>
      <c r="V25" s="848" t="s">
        <v>2063</v>
      </c>
      <c r="W25" s="848" t="s">
        <v>2063</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728</v>
      </c>
      <c r="P26" s="959" t="s">
        <v>722</v>
      </c>
      <c r="Q26" s="959" t="s">
        <v>2064</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730</v>
      </c>
      <c r="P27" s="959" t="s">
        <v>724</v>
      </c>
      <c r="Q27" s="959" t="s">
        <v>2066</v>
      </c>
      <c r="R27" s="959" t="s">
        <v>724</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732</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739</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741</v>
      </c>
      <c r="P30" s="959" t="s">
        <v>732</v>
      </c>
      <c r="Q30" s="959" t="s">
        <v>741</v>
      </c>
      <c r="R30" s="959" t="s">
        <v>732</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735</v>
      </c>
      <c r="Q31" s="959" t="s">
        <v>2073</v>
      </c>
      <c r="R31" s="959" t="s">
        <v>735</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737</v>
      </c>
      <c r="Q32" s="959" t="s">
        <v>2076</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749</v>
      </c>
      <c r="P39" s="959" t="s">
        <v>743</v>
      </c>
      <c r="Q39" s="959" t="s">
        <v>749</v>
      </c>
      <c r="R39" s="959" t="s">
        <v>743</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745</v>
      </c>
      <c r="Q40" s="959" t="s">
        <v>2099</v>
      </c>
      <c r="R40" s="959" t="s">
        <v>745</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749</v>
      </c>
      <c r="Q43" s="959" t="s">
        <v>2110</v>
      </c>
      <c r="R43" s="959" t="s">
        <v>749</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328</v>
      </c>
      <c r="Q53" s="959" t="s">
        <v>328</v>
      </c>
      <c r="R53" s="959" t="s">
        <v>328</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99</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99</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99</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99</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147</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148</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149</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150</v>
      </c>
      <c r="P88" s="959"/>
      <c r="Q88" s="959"/>
      <c r="R88" s="959"/>
      <c r="S88" s="959"/>
      <c r="T88" s="845" t="s">
        <v>669</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677</v>
      </c>
      <c r="U89" s="845" t="s">
        <v>677</v>
      </c>
      <c r="V89" s="845" t="s">
        <v>677</v>
      </c>
      <c r="W89" s="845" t="s">
        <v>677</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2213</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2222</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2227</v>
      </c>
      <c r="D148" s="845" t="s">
        <v>1567</v>
      </c>
      <c r="E148" s="845" t="s">
        <v>1668</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8A5C5-0945-C829-D1B1-0.A6312F6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АО "ДГК" СП "Биробиджанская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46192</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220/775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2232</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477ED-ACD9-BFCB-CFD9-0.B07979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F2A86-A23B-5066-4709-0.F5D10B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2F972-9286-AF87-DD7F-0.54548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EBFB9-4B66-F205-CF22-0.10FCD4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CD4E8-8DFF-A056-6A21-0.291C2E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CB5FF-65A9-6374-9465-0.C218693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 СП "Биробиджанская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Еврейская автономная область</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1434031363</v>
      </c>
      <c r="G14" s="1014" t="s">
        <v>313</v>
      </c>
      <c r="H14" s="477"/>
      <c r="J14" s="457">
        <v>0</v>
      </c>
    </row>
    <row customHeight="1" ht="22.5" hidden="1">
      <c r="A15" s="459"/>
      <c r="B15" s="504"/>
      <c r="C15" s="459"/>
      <c r="D15" s="1011" t="s">
        <v>314</v>
      </c>
      <c r="E15" s="1012" t="s">
        <v>315</v>
      </c>
      <c r="F15" s="1013" t="str">
        <f>IF(kpp="","",kpp)</f>
        <v>790145002</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CCAEF-B7FC-B648-0E9E-0.6B8EFC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081F6-0F63-F3B9-D997-0.8683B2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F0FED-7516-7266-4C18-0.194403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16AB9-77EC-4E2F-82BD-0.B19B5E4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2004</v>
      </c>
      <c r="D5" s="2627" t="s">
        <v>2241</v>
      </c>
      <c r="E5" s="838"/>
    </row>
    <row s="1852" customFormat="1" customHeight="1" ht="11.25">
      <c r="A6" s="2628"/>
      <c r="B6" s="768" t="s">
        <v>1670</v>
      </c>
      <c r="C6" s="755"/>
      <c r="D6" s="766"/>
      <c r="E6" s="838"/>
    </row>
    <row customHeight="1" ht="11.25">
      <c r="A7" s="2629"/>
      <c r="B7" s="768" t="s">
        <v>1677</v>
      </c>
      <c r="C7" s="755"/>
      <c r="D7" s="766"/>
      <c r="E7" s="838"/>
    </row>
    <row customHeight="1" ht="11.25">
      <c r="A8" s="758"/>
      <c r="B8" s="768" t="s">
        <v>1673</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62DB4-0718-541A-5595-0.AB7638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89BB-4398-2236-CDB6-0.06BD4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485FD-8D4A-C56F-8968-0.0B2CCC86}"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2252</v>
      </c>
      <c r="D2" s="1852" t="s">
        <v>2253</v>
      </c>
      <c r="E2" s="1852" t="s">
        <v>2254</v>
      </c>
      <c r="F2" s="1852" t="s">
        <v>2255</v>
      </c>
      <c r="G2" s="1852" t="s">
        <v>2256</v>
      </c>
      <c r="H2" s="1852" t="s">
        <v>28</v>
      </c>
      <c r="I2" s="1852" t="s">
        <v>811</v>
      </c>
    </row>
    <row customHeight="1" ht="11.25">
      <c r="A3" s="1852" t="s">
        <v>2251</v>
      </c>
      <c r="B3" s="1852" t="s">
        <v>16</v>
      </c>
      <c r="C3" s="1852" t="s">
        <v>13</v>
      </c>
      <c r="D3" s="1852" t="s">
        <v>46</v>
      </c>
      <c r="E3" s="1852" t="s">
        <v>49</v>
      </c>
      <c r="F3" s="1852" t="s">
        <v>51</v>
      </c>
      <c r="G3" s="1852" t="s">
        <v>28</v>
      </c>
      <c r="H3" s="1852" t="s">
        <v>28</v>
      </c>
      <c r="I3" s="1852" t="s">
        <v>811</v>
      </c>
    </row>
    <row customHeight="1" ht="11.25">
      <c r="A4" s="1852" t="s">
        <v>2251</v>
      </c>
      <c r="B4" s="1852" t="s">
        <v>16</v>
      </c>
      <c r="C4" s="1852" t="s">
        <v>2257</v>
      </c>
      <c r="D4" s="1852" t="s">
        <v>2258</v>
      </c>
      <c r="E4" s="1852" t="s">
        <v>2259</v>
      </c>
      <c r="F4" s="1852" t="s">
        <v>2260</v>
      </c>
      <c r="G4" s="1852" t="s">
        <v>2261</v>
      </c>
      <c r="H4" s="1852" t="s">
        <v>28</v>
      </c>
      <c r="I4" s="1852" t="s">
        <v>811</v>
      </c>
    </row>
    <row customHeight="1" ht="11.25">
      <c r="A5" s="1852" t="s">
        <v>2251</v>
      </c>
      <c r="B5" s="1852" t="s">
        <v>16</v>
      </c>
      <c r="C5" s="1852" t="s">
        <v>2262</v>
      </c>
      <c r="D5" s="1852" t="s">
        <v>2263</v>
      </c>
      <c r="E5" s="1852" t="s">
        <v>2264</v>
      </c>
      <c r="F5" s="1852" t="s">
        <v>2265</v>
      </c>
      <c r="G5" s="1852" t="s">
        <v>2266</v>
      </c>
      <c r="H5" s="1852" t="s">
        <v>28</v>
      </c>
      <c r="I5" s="1852" t="s">
        <v>811</v>
      </c>
    </row>
    <row customHeight="1" ht="11.25">
      <c r="A6" s="1852" t="s">
        <v>2251</v>
      </c>
      <c r="B6" s="1852" t="s">
        <v>16</v>
      </c>
      <c r="C6" s="1852" t="s">
        <v>2267</v>
      </c>
      <c r="D6" s="1852" t="s">
        <v>2268</v>
      </c>
      <c r="E6" s="1852" t="s">
        <v>2269</v>
      </c>
      <c r="F6" s="1852" t="s">
        <v>2270</v>
      </c>
      <c r="G6" s="1852" t="s">
        <v>2271</v>
      </c>
      <c r="H6" s="1852" t="s">
        <v>28</v>
      </c>
      <c r="I6" s="1852" t="s">
        <v>811</v>
      </c>
    </row>
    <row customHeight="1" ht="11.25">
      <c r="A7" s="1852" t="s">
        <v>2251</v>
      </c>
      <c r="B7" s="1852" t="s">
        <v>16</v>
      </c>
      <c r="C7" s="1852" t="s">
        <v>2272</v>
      </c>
      <c r="D7" s="1852" t="s">
        <v>2273</v>
      </c>
      <c r="E7" s="1852" t="s">
        <v>2274</v>
      </c>
      <c r="F7" s="1852" t="s">
        <v>2275</v>
      </c>
      <c r="G7" s="1852" t="s">
        <v>2276</v>
      </c>
      <c r="H7" s="1852" t="s">
        <v>28</v>
      </c>
      <c r="I7" s="1852" t="s">
        <v>811</v>
      </c>
    </row>
    <row customHeight="1" ht="11.25">
      <c r="A8" s="1852" t="s">
        <v>2251</v>
      </c>
      <c r="B8" s="1852" t="s">
        <v>16</v>
      </c>
      <c r="C8" s="1852" t="s">
        <v>28</v>
      </c>
      <c r="D8" s="1852" t="s">
        <v>2277</v>
      </c>
      <c r="E8" s="1852" t="s">
        <v>2278</v>
      </c>
      <c r="F8" s="1852" t="s">
        <v>2275</v>
      </c>
      <c r="G8" s="1852" t="s">
        <v>28</v>
      </c>
      <c r="H8" s="1852" t="s">
        <v>28</v>
      </c>
      <c r="I8" s="1852" t="s">
        <v>811</v>
      </c>
    </row>
    <row customHeight="1" ht="11.25">
      <c r="A9" s="1852" t="s">
        <v>2251</v>
      </c>
      <c r="B9" s="1852" t="s">
        <v>16</v>
      </c>
      <c r="C9" s="1852" t="s">
        <v>2279</v>
      </c>
      <c r="D9" s="1852" t="s">
        <v>2280</v>
      </c>
      <c r="E9" s="1852" t="s">
        <v>2281</v>
      </c>
      <c r="F9" s="1852" t="s">
        <v>2265</v>
      </c>
      <c r="G9" s="1852" t="s">
        <v>2282</v>
      </c>
      <c r="H9" s="1852" t="s">
        <v>28</v>
      </c>
      <c r="I9" s="1852" t="s">
        <v>811</v>
      </c>
    </row>
    <row customHeight="1" ht="11.25">
      <c r="A10" s="1852" t="s">
        <v>2251</v>
      </c>
      <c r="B10" s="1852" t="s">
        <v>16</v>
      </c>
      <c r="C10" s="1852" t="s">
        <v>2283</v>
      </c>
      <c r="D10" s="1852" t="s">
        <v>2284</v>
      </c>
      <c r="E10" s="1852" t="s">
        <v>2285</v>
      </c>
      <c r="F10" s="1852" t="s">
        <v>2265</v>
      </c>
      <c r="G10" s="1852" t="s">
        <v>2286</v>
      </c>
      <c r="H10" s="1852" t="s">
        <v>28</v>
      </c>
      <c r="I10" s="1852" t="s">
        <v>811</v>
      </c>
    </row>
    <row customHeight="1" ht="11.25">
      <c r="A11" s="1852" t="s">
        <v>2251</v>
      </c>
      <c r="B11" s="1852" t="s">
        <v>16</v>
      </c>
      <c r="C11" s="1852" t="s">
        <v>2287</v>
      </c>
      <c r="D11" s="1852" t="s">
        <v>2288</v>
      </c>
      <c r="E11" s="1852" t="s">
        <v>2289</v>
      </c>
      <c r="F11" s="1852" t="s">
        <v>2270</v>
      </c>
      <c r="G11" s="1852" t="s">
        <v>2290</v>
      </c>
      <c r="H11" s="1852" t="s">
        <v>28</v>
      </c>
      <c r="I11" s="1852" t="s">
        <v>811</v>
      </c>
    </row>
    <row customHeight="1" ht="11.25">
      <c r="A12" s="1852" t="s">
        <v>2251</v>
      </c>
      <c r="B12" s="1852" t="s">
        <v>16</v>
      </c>
      <c r="C12" s="1852" t="s">
        <v>2291</v>
      </c>
      <c r="D12" s="1852" t="s">
        <v>2292</v>
      </c>
      <c r="E12" s="1852" t="s">
        <v>2293</v>
      </c>
      <c r="F12" s="1852" t="s">
        <v>2294</v>
      </c>
      <c r="G12" s="1852" t="s">
        <v>28</v>
      </c>
      <c r="H12" s="1852" t="s">
        <v>28</v>
      </c>
      <c r="I12" s="1852" t="s">
        <v>811</v>
      </c>
    </row>
    <row customHeight="1" ht="11.25">
      <c r="A13" s="1852" t="s">
        <v>2251</v>
      </c>
      <c r="B13" s="1852" t="s">
        <v>16</v>
      </c>
      <c r="C13" s="1852" t="s">
        <v>2295</v>
      </c>
      <c r="D13" s="1852" t="s">
        <v>2296</v>
      </c>
      <c r="E13" s="1852" t="s">
        <v>2293</v>
      </c>
      <c r="F13" s="1852" t="s">
        <v>2297</v>
      </c>
      <c r="G13" s="1852" t="s">
        <v>2298</v>
      </c>
      <c r="H13" s="1852" t="s">
        <v>28</v>
      </c>
      <c r="I13" s="1852" t="s">
        <v>811</v>
      </c>
    </row>
    <row customHeight="1" ht="11.25">
      <c r="A14" s="1852" t="s">
        <v>2251</v>
      </c>
      <c r="B14" s="1852" t="s">
        <v>16</v>
      </c>
      <c r="C14" s="1852" t="s">
        <v>2299</v>
      </c>
      <c r="D14" s="1852" t="s">
        <v>2300</v>
      </c>
      <c r="E14" s="1852" t="s">
        <v>2301</v>
      </c>
      <c r="F14" s="1852" t="s">
        <v>2270</v>
      </c>
      <c r="G14" s="1852" t="s">
        <v>2302</v>
      </c>
      <c r="H14" s="1852" t="s">
        <v>28</v>
      </c>
      <c r="I14" s="1852" t="s">
        <v>811</v>
      </c>
    </row>
    <row customHeight="1" ht="11.25">
      <c r="A15" s="1852" t="s">
        <v>2251</v>
      </c>
      <c r="B15" s="1852" t="s">
        <v>16</v>
      </c>
      <c r="C15" s="1852" t="s">
        <v>2303</v>
      </c>
      <c r="D15" s="1852" t="s">
        <v>2304</v>
      </c>
      <c r="E15" s="1852" t="s">
        <v>2305</v>
      </c>
      <c r="F15" s="1852" t="s">
        <v>2265</v>
      </c>
      <c r="G15" s="1852" t="s">
        <v>2306</v>
      </c>
      <c r="H15" s="1852" t="s">
        <v>28</v>
      </c>
      <c r="I15" s="1852" t="s">
        <v>811</v>
      </c>
    </row>
    <row customHeight="1" ht="11.25">
      <c r="A16" s="1852" t="s">
        <v>2251</v>
      </c>
      <c r="B16" s="1852" t="s">
        <v>16</v>
      </c>
      <c r="C16" s="1852" t="s">
        <v>2307</v>
      </c>
      <c r="D16" s="1852" t="s">
        <v>2308</v>
      </c>
      <c r="E16" s="1852" t="s">
        <v>2309</v>
      </c>
      <c r="F16" s="1852" t="s">
        <v>2310</v>
      </c>
      <c r="G16" s="1852" t="s">
        <v>2311</v>
      </c>
      <c r="H16" s="1852" t="s">
        <v>28</v>
      </c>
      <c r="I16" s="1852" t="s">
        <v>811</v>
      </c>
    </row>
    <row customHeight="1" ht="11.25">
      <c r="A17" s="1852" t="s">
        <v>2251</v>
      </c>
      <c r="B17" s="1852" t="s">
        <v>16</v>
      </c>
      <c r="C17" s="1852" t="s">
        <v>2312</v>
      </c>
      <c r="D17" s="1852" t="s">
        <v>2313</v>
      </c>
      <c r="E17" s="1852" t="s">
        <v>2314</v>
      </c>
      <c r="F17" s="1852" t="s">
        <v>2275</v>
      </c>
      <c r="G17" s="1852" t="s">
        <v>2315</v>
      </c>
      <c r="H17" s="1852" t="s">
        <v>28</v>
      </c>
      <c r="I17" s="1852" t="s">
        <v>811</v>
      </c>
    </row>
    <row customHeight="1" ht="11.25">
      <c r="A18" s="1852" t="s">
        <v>2251</v>
      </c>
      <c r="B18" s="1852" t="s">
        <v>16</v>
      </c>
      <c r="C18" s="1852" t="s">
        <v>2316</v>
      </c>
      <c r="D18" s="1852" t="s">
        <v>2317</v>
      </c>
      <c r="E18" s="1852" t="s">
        <v>2318</v>
      </c>
      <c r="F18" s="1852" t="s">
        <v>2265</v>
      </c>
      <c r="G18" s="1852" t="s">
        <v>2319</v>
      </c>
      <c r="H18" s="1852" t="s">
        <v>28</v>
      </c>
      <c r="I18" s="1852" t="s">
        <v>811</v>
      </c>
    </row>
    <row customHeight="1" ht="11.25">
      <c r="A19" s="1852" t="s">
        <v>2251</v>
      </c>
      <c r="B19" s="1852" t="s">
        <v>16</v>
      </c>
      <c r="C19" s="1852" t="s">
        <v>2320</v>
      </c>
      <c r="D19" s="1852" t="s">
        <v>2321</v>
      </c>
      <c r="E19" s="1852" t="s">
        <v>2322</v>
      </c>
      <c r="F19" s="1852" t="s">
        <v>2310</v>
      </c>
      <c r="G19" s="1852" t="s">
        <v>2323</v>
      </c>
      <c r="H19" s="1852" t="s">
        <v>28</v>
      </c>
      <c r="I19" s="1852" t="s">
        <v>811</v>
      </c>
    </row>
    <row customHeight="1" ht="11.25">
      <c r="A20" s="1852" t="s">
        <v>2251</v>
      </c>
      <c r="B20" s="1852" t="s">
        <v>16</v>
      </c>
      <c r="C20" s="1852" t="s">
        <v>2324</v>
      </c>
      <c r="D20" s="1852" t="s">
        <v>2325</v>
      </c>
      <c r="E20" s="1852" t="s">
        <v>2326</v>
      </c>
      <c r="F20" s="1852" t="s">
        <v>2270</v>
      </c>
      <c r="G20" s="1852" t="s">
        <v>2327</v>
      </c>
      <c r="H20" s="1852" t="s">
        <v>28</v>
      </c>
      <c r="I20" s="1852" t="s">
        <v>811</v>
      </c>
    </row>
    <row customHeight="1" ht="11.25">
      <c r="A21" s="1852" t="s">
        <v>2251</v>
      </c>
      <c r="B21" s="1852" t="s">
        <v>16</v>
      </c>
      <c r="C21" s="1852" t="s">
        <v>2328</v>
      </c>
      <c r="D21" s="1852" t="s">
        <v>2329</v>
      </c>
      <c r="E21" s="1852" t="s">
        <v>2330</v>
      </c>
      <c r="F21" s="1852" t="s">
        <v>2310</v>
      </c>
      <c r="G21" s="1852" t="s">
        <v>28</v>
      </c>
      <c r="H21" s="1852" t="s">
        <v>28</v>
      </c>
      <c r="I21" s="1852" t="s">
        <v>811</v>
      </c>
    </row>
    <row customHeight="1" ht="11.25">
      <c r="A22" s="1852" t="s">
        <v>2251</v>
      </c>
      <c r="B22" s="1852" t="s">
        <v>16</v>
      </c>
      <c r="C22" s="1852" t="s">
        <v>2331</v>
      </c>
      <c r="D22" s="1852" t="s">
        <v>2332</v>
      </c>
      <c r="E22" s="1852" t="s">
        <v>2333</v>
      </c>
      <c r="F22" s="1852" t="s">
        <v>2334</v>
      </c>
      <c r="G22" s="1852" t="s">
        <v>2335</v>
      </c>
      <c r="H22" s="1852" t="s">
        <v>28</v>
      </c>
      <c r="I22" s="1852" t="s">
        <v>811</v>
      </c>
    </row>
    <row customHeight="1" ht="11.25">
      <c r="A23" s="1852" t="s">
        <v>2251</v>
      </c>
      <c r="B23" s="1852" t="s">
        <v>16</v>
      </c>
      <c r="C23" s="1852" t="s">
        <v>2336</v>
      </c>
      <c r="D23" s="1852" t="s">
        <v>2337</v>
      </c>
      <c r="E23" s="1852" t="s">
        <v>2338</v>
      </c>
      <c r="F23" s="1852" t="s">
        <v>2270</v>
      </c>
      <c r="G23" s="1852" t="s">
        <v>2339</v>
      </c>
      <c r="H23" s="1852" t="s">
        <v>28</v>
      </c>
      <c r="I23" s="1852" t="s">
        <v>811</v>
      </c>
    </row>
    <row customHeight="1" ht="11.25">
      <c r="A24" s="1852" t="s">
        <v>2251</v>
      </c>
      <c r="B24" s="1852" t="s">
        <v>16</v>
      </c>
      <c r="C24" s="1852" t="s">
        <v>2340</v>
      </c>
      <c r="D24" s="1852" t="s">
        <v>2341</v>
      </c>
      <c r="E24" s="1852" t="s">
        <v>2342</v>
      </c>
      <c r="F24" s="1852" t="s">
        <v>2310</v>
      </c>
      <c r="G24" s="1852" t="s">
        <v>2343</v>
      </c>
      <c r="H24" s="1852" t="s">
        <v>28</v>
      </c>
      <c r="I24" s="1852" t="s">
        <v>811</v>
      </c>
    </row>
    <row customHeight="1" ht="11.25">
      <c r="A25" s="1852" t="s">
        <v>2251</v>
      </c>
      <c r="B25" s="1852" t="s">
        <v>16</v>
      </c>
      <c r="C25" s="1852" t="s">
        <v>2344</v>
      </c>
      <c r="D25" s="1852" t="s">
        <v>2345</v>
      </c>
      <c r="E25" s="1852" t="s">
        <v>2346</v>
      </c>
      <c r="F25" s="1852" t="s">
        <v>2265</v>
      </c>
      <c r="G25" s="1852" t="s">
        <v>2347</v>
      </c>
      <c r="H25" s="1852" t="s">
        <v>28</v>
      </c>
      <c r="I25" s="1852" t="s">
        <v>811</v>
      </c>
    </row>
    <row customHeight="1" ht="11.25">
      <c r="A26" s="1852" t="s">
        <v>2251</v>
      </c>
      <c r="B26" s="1852" t="s">
        <v>16</v>
      </c>
      <c r="C26" s="1852" t="s">
        <v>2348</v>
      </c>
      <c r="D26" s="1852" t="s">
        <v>2349</v>
      </c>
      <c r="E26" s="1852" t="s">
        <v>2293</v>
      </c>
      <c r="F26" s="1852" t="s">
        <v>2350</v>
      </c>
      <c r="G26" s="1852" t="s">
        <v>28</v>
      </c>
      <c r="H26" s="1852" t="s">
        <v>28</v>
      </c>
      <c r="I26" s="1852" t="s">
        <v>811</v>
      </c>
    </row>
    <row customHeight="1" ht="11.25">
      <c r="A27" s="1852" t="s">
        <v>2251</v>
      </c>
      <c r="B27" s="1852" t="s">
        <v>16</v>
      </c>
      <c r="C27" s="1852" t="s">
        <v>2351</v>
      </c>
      <c r="D27" s="1852" t="s">
        <v>2352</v>
      </c>
      <c r="E27" s="1852" t="s">
        <v>2353</v>
      </c>
      <c r="F27" s="1852" t="s">
        <v>2354</v>
      </c>
      <c r="G27" s="1852" t="s">
        <v>28</v>
      </c>
      <c r="H27" s="1852" t="s">
        <v>28</v>
      </c>
      <c r="I27" s="1852" t="s">
        <v>811</v>
      </c>
    </row>
    <row customHeight="1" ht="11.25">
      <c r="A28" s="1852" t="s">
        <v>2251</v>
      </c>
      <c r="B28" s="1852" t="s">
        <v>16</v>
      </c>
      <c r="C28" s="1852" t="s">
        <v>2355</v>
      </c>
      <c r="D28" s="1852" t="s">
        <v>2356</v>
      </c>
      <c r="E28" s="1852" t="s">
        <v>2357</v>
      </c>
      <c r="F28" s="1852" t="s">
        <v>2358</v>
      </c>
      <c r="G28" s="1852" t="s">
        <v>28</v>
      </c>
      <c r="H28" s="1852" t="s">
        <v>28</v>
      </c>
      <c r="I28" s="1852" t="s">
        <v>811</v>
      </c>
    </row>
    <row customHeight="1" ht="11.25">
      <c r="A29" s="1852" t="s">
        <v>2251</v>
      </c>
      <c r="B29" s="1852" t="s">
        <v>16</v>
      </c>
      <c r="C29" s="1852" t="s">
        <v>2359</v>
      </c>
      <c r="D29" s="1852" t="s">
        <v>2360</v>
      </c>
      <c r="E29" s="1852" t="s">
        <v>2357</v>
      </c>
      <c r="F29" s="1852" t="s">
        <v>2361</v>
      </c>
      <c r="G29" s="1852" t="s">
        <v>2362</v>
      </c>
      <c r="H29" s="1852" t="s">
        <v>28</v>
      </c>
      <c r="I29" s="1852" t="s">
        <v>811</v>
      </c>
    </row>
    <row customHeight="1" ht="11.25">
      <c r="A30" s="1852" t="s">
        <v>2251</v>
      </c>
      <c r="B30" s="1852" t="s">
        <v>16</v>
      </c>
      <c r="C30" s="1852" t="s">
        <v>2363</v>
      </c>
      <c r="D30" s="1852" t="s">
        <v>2364</v>
      </c>
      <c r="E30" s="1852" t="s">
        <v>2365</v>
      </c>
      <c r="F30" s="1852" t="s">
        <v>2366</v>
      </c>
      <c r="G30" s="1852" t="s">
        <v>28</v>
      </c>
      <c r="H30" s="1852" t="s">
        <v>28</v>
      </c>
      <c r="I30" s="1852" t="s">
        <v>811</v>
      </c>
    </row>
    <row customHeight="1" ht="11.25">
      <c r="A31" s="1852" t="s">
        <v>2251</v>
      </c>
      <c r="B31" s="1852" t="s">
        <v>16</v>
      </c>
      <c r="C31" s="1852" t="s">
        <v>2367</v>
      </c>
      <c r="D31" s="1852" t="s">
        <v>2368</v>
      </c>
      <c r="E31" s="1852" t="s">
        <v>2369</v>
      </c>
      <c r="F31" s="1852" t="s">
        <v>2275</v>
      </c>
      <c r="G31" s="1852" t="s">
        <v>2370</v>
      </c>
      <c r="H31" s="1852" t="s">
        <v>28</v>
      </c>
      <c r="I31" s="1852" t="s">
        <v>811</v>
      </c>
    </row>
    <row customHeight="1" ht="11.25">
      <c r="A32" s="1852" t="s">
        <v>2251</v>
      </c>
      <c r="B32" s="1852" t="s">
        <v>16</v>
      </c>
      <c r="C32" s="1852" t="s">
        <v>2371</v>
      </c>
      <c r="D32" s="1852" t="s">
        <v>2372</v>
      </c>
      <c r="E32" s="1852" t="s">
        <v>2373</v>
      </c>
      <c r="F32" s="1852" t="s">
        <v>2275</v>
      </c>
      <c r="G32" s="1852" t="s">
        <v>2374</v>
      </c>
      <c r="H32" s="1852" t="s">
        <v>28</v>
      </c>
      <c r="I32" s="1852" t="s">
        <v>811</v>
      </c>
    </row>
    <row customHeight="1" ht="11.25">
      <c r="A33" s="1852" t="s">
        <v>2251</v>
      </c>
      <c r="B33" s="1852" t="s">
        <v>16</v>
      </c>
      <c r="C33" s="1852" t="s">
        <v>2375</v>
      </c>
      <c r="D33" s="1852" t="s">
        <v>2376</v>
      </c>
      <c r="E33" s="1852" t="s">
        <v>2377</v>
      </c>
      <c r="F33" s="1852" t="s">
        <v>2378</v>
      </c>
      <c r="G33" s="1852" t="s">
        <v>28</v>
      </c>
      <c r="H33" s="1852" t="s">
        <v>28</v>
      </c>
      <c r="I33" s="1852" t="s">
        <v>811</v>
      </c>
    </row>
    <row customHeight="1" ht="11.25">
      <c r="A34" s="1852" t="s">
        <v>2251</v>
      </c>
      <c r="B34" s="1852" t="s">
        <v>16</v>
      </c>
      <c r="C34" s="1852" t="s">
        <v>2379</v>
      </c>
      <c r="D34" s="1852" t="s">
        <v>2380</v>
      </c>
      <c r="E34" s="1852" t="s">
        <v>2293</v>
      </c>
      <c r="F34" s="1852" t="s">
        <v>2381</v>
      </c>
      <c r="G34" s="1852" t="s">
        <v>2382</v>
      </c>
      <c r="H34" s="1852" t="s">
        <v>28</v>
      </c>
      <c r="I34" s="1852" t="s">
        <v>811</v>
      </c>
    </row>
    <row customHeight="1" ht="11.25">
      <c r="A35" s="1852" t="s">
        <v>2251</v>
      </c>
      <c r="B35" s="1852" t="s">
        <v>16</v>
      </c>
      <c r="C35" s="1852" t="s">
        <v>2252</v>
      </c>
      <c r="D35" s="1852" t="s">
        <v>2253</v>
      </c>
      <c r="E35" s="1852" t="s">
        <v>2254</v>
      </c>
      <c r="F35" s="1852" t="s">
        <v>2255</v>
      </c>
      <c r="G35" s="1852" t="s">
        <v>2256</v>
      </c>
      <c r="H35" s="1852" t="s">
        <v>28</v>
      </c>
      <c r="I35" s="1852" t="s">
        <v>897</v>
      </c>
    </row>
    <row customHeight="1" ht="11.25">
      <c r="A36" s="1852" t="s">
        <v>2251</v>
      </c>
      <c r="B36" s="1852" t="s">
        <v>16</v>
      </c>
      <c r="C36" s="1852" t="s">
        <v>13</v>
      </c>
      <c r="D36" s="1852" t="s">
        <v>46</v>
      </c>
      <c r="E36" s="1852" t="s">
        <v>49</v>
      </c>
      <c r="F36" s="1852" t="s">
        <v>51</v>
      </c>
      <c r="G36" s="1852" t="s">
        <v>28</v>
      </c>
      <c r="H36" s="1852" t="s">
        <v>28</v>
      </c>
      <c r="I36" s="1852" t="s">
        <v>897</v>
      </c>
    </row>
    <row customHeight="1" ht="11.25">
      <c r="A37" s="1852" t="s">
        <v>2251</v>
      </c>
      <c r="B37" s="1852" t="s">
        <v>16</v>
      </c>
      <c r="C37" s="1852" t="s">
        <v>2272</v>
      </c>
      <c r="D37" s="1852" t="s">
        <v>2273</v>
      </c>
      <c r="E37" s="1852" t="s">
        <v>2274</v>
      </c>
      <c r="F37" s="1852" t="s">
        <v>2275</v>
      </c>
      <c r="G37" s="1852" t="s">
        <v>2276</v>
      </c>
      <c r="H37" s="1852" t="s">
        <v>28</v>
      </c>
      <c r="I37" s="1852" t="s">
        <v>897</v>
      </c>
    </row>
    <row customHeight="1" ht="11.25">
      <c r="A38" s="1852" t="s">
        <v>2251</v>
      </c>
      <c r="B38" s="1852" t="s">
        <v>16</v>
      </c>
      <c r="C38" s="1852" t="s">
        <v>28</v>
      </c>
      <c r="D38" s="1852" t="s">
        <v>2277</v>
      </c>
      <c r="E38" s="1852" t="s">
        <v>2278</v>
      </c>
      <c r="F38" s="1852" t="s">
        <v>2275</v>
      </c>
      <c r="G38" s="1852" t="s">
        <v>28</v>
      </c>
      <c r="H38" s="1852" t="s">
        <v>28</v>
      </c>
      <c r="I38" s="1852" t="s">
        <v>897</v>
      </c>
    </row>
    <row customHeight="1" ht="11.25">
      <c r="A39" s="1852" t="s">
        <v>2251</v>
      </c>
      <c r="B39" s="1852" t="s">
        <v>16</v>
      </c>
      <c r="C39" s="1852" t="s">
        <v>2283</v>
      </c>
      <c r="D39" s="1852" t="s">
        <v>2284</v>
      </c>
      <c r="E39" s="1852" t="s">
        <v>2285</v>
      </c>
      <c r="F39" s="1852" t="s">
        <v>2265</v>
      </c>
      <c r="G39" s="1852" t="s">
        <v>2286</v>
      </c>
      <c r="H39" s="1852" t="s">
        <v>28</v>
      </c>
      <c r="I39" s="1852" t="s">
        <v>897</v>
      </c>
    </row>
    <row customHeight="1" ht="11.25">
      <c r="A40" s="1852" t="s">
        <v>2251</v>
      </c>
      <c r="B40" s="1852" t="s">
        <v>16</v>
      </c>
      <c r="C40" s="1852" t="s">
        <v>2295</v>
      </c>
      <c r="D40" s="1852" t="s">
        <v>2296</v>
      </c>
      <c r="E40" s="1852" t="s">
        <v>2293</v>
      </c>
      <c r="F40" s="1852" t="s">
        <v>2297</v>
      </c>
      <c r="G40" s="1852" t="s">
        <v>2298</v>
      </c>
      <c r="H40" s="1852" t="s">
        <v>28</v>
      </c>
      <c r="I40" s="1852" t="s">
        <v>897</v>
      </c>
    </row>
    <row customHeight="1" ht="11.25">
      <c r="A41" s="1852" t="s">
        <v>2251</v>
      </c>
      <c r="B41" s="1852" t="s">
        <v>16</v>
      </c>
      <c r="C41" s="1852" t="s">
        <v>2340</v>
      </c>
      <c r="D41" s="1852" t="s">
        <v>2341</v>
      </c>
      <c r="E41" s="1852" t="s">
        <v>2342</v>
      </c>
      <c r="F41" s="1852" t="s">
        <v>2310</v>
      </c>
      <c r="G41" s="1852" t="s">
        <v>2343</v>
      </c>
      <c r="H41" s="1852" t="s">
        <v>28</v>
      </c>
      <c r="I41" s="1852" t="s">
        <v>897</v>
      </c>
    </row>
    <row customHeight="1" ht="11.25">
      <c r="A42" s="1852" t="s">
        <v>2251</v>
      </c>
      <c r="B42" s="1852" t="s">
        <v>16</v>
      </c>
      <c r="C42" s="1852" t="s">
        <v>2355</v>
      </c>
      <c r="D42" s="1852" t="s">
        <v>2356</v>
      </c>
      <c r="E42" s="1852" t="s">
        <v>2357</v>
      </c>
      <c r="F42" s="1852" t="s">
        <v>2358</v>
      </c>
      <c r="G42" s="1852" t="s">
        <v>28</v>
      </c>
      <c r="H42" s="1852" t="s">
        <v>28</v>
      </c>
      <c r="I42" s="1852" t="s">
        <v>897</v>
      </c>
    </row>
    <row customHeight="1" ht="11.25">
      <c r="A43" s="1852" t="s">
        <v>2251</v>
      </c>
      <c r="B43" s="1852" t="s">
        <v>16</v>
      </c>
      <c r="C43" s="1852" t="s">
        <v>2359</v>
      </c>
      <c r="D43" s="1852" t="s">
        <v>2360</v>
      </c>
      <c r="E43" s="1852" t="s">
        <v>2357</v>
      </c>
      <c r="F43" s="1852" t="s">
        <v>2361</v>
      </c>
      <c r="G43" s="1852" t="s">
        <v>2362</v>
      </c>
      <c r="H43" s="1852" t="s">
        <v>28</v>
      </c>
      <c r="I43" s="1852" t="s">
        <v>897</v>
      </c>
    </row>
    <row customHeight="1" ht="11.25">
      <c r="A44" s="1852" t="s">
        <v>2251</v>
      </c>
      <c r="B44" s="1852" t="s">
        <v>16</v>
      </c>
      <c r="C44" s="1852" t="s">
        <v>2375</v>
      </c>
      <c r="D44" s="1852" t="s">
        <v>2376</v>
      </c>
      <c r="E44" s="1852" t="s">
        <v>2377</v>
      </c>
      <c r="F44" s="1852" t="s">
        <v>2378</v>
      </c>
      <c r="G44" s="1852" t="s">
        <v>28</v>
      </c>
      <c r="H44" s="1852" t="s">
        <v>28</v>
      </c>
      <c r="I44" s="1852" t="s">
        <v>897</v>
      </c>
    </row>
    <row customHeight="1" ht="11.25">
      <c r="A45" s="1852" t="s">
        <v>2251</v>
      </c>
      <c r="B45" s="1852" t="s">
        <v>16</v>
      </c>
      <c r="C45" s="1852" t="s">
        <v>2252</v>
      </c>
      <c r="D45" s="1852" t="s">
        <v>2253</v>
      </c>
      <c r="E45" s="1852" t="s">
        <v>2254</v>
      </c>
      <c r="F45" s="1852" t="s">
        <v>2255</v>
      </c>
      <c r="G45" s="1852" t="s">
        <v>2256</v>
      </c>
      <c r="H45" s="1852" t="s">
        <v>28</v>
      </c>
      <c r="I45" s="1852" t="s">
        <v>857</v>
      </c>
    </row>
    <row customHeight="1" ht="11.25">
      <c r="A46" s="1852" t="s">
        <v>2251</v>
      </c>
      <c r="B46" s="1852" t="s">
        <v>16</v>
      </c>
      <c r="C46" s="1852" t="s">
        <v>2262</v>
      </c>
      <c r="D46" s="1852" t="s">
        <v>2263</v>
      </c>
      <c r="E46" s="1852" t="s">
        <v>2264</v>
      </c>
      <c r="F46" s="1852" t="s">
        <v>2265</v>
      </c>
      <c r="G46" s="1852" t="s">
        <v>2266</v>
      </c>
      <c r="H46" s="1852" t="s">
        <v>28</v>
      </c>
      <c r="I46" s="1852" t="s">
        <v>857</v>
      </c>
    </row>
    <row customHeight="1" ht="11.25">
      <c r="A47" s="1852" t="s">
        <v>2251</v>
      </c>
      <c r="B47" s="1852" t="s">
        <v>16</v>
      </c>
      <c r="C47" s="1852" t="s">
        <v>2267</v>
      </c>
      <c r="D47" s="1852" t="s">
        <v>2268</v>
      </c>
      <c r="E47" s="1852" t="s">
        <v>2269</v>
      </c>
      <c r="F47" s="1852" t="s">
        <v>2270</v>
      </c>
      <c r="G47" s="1852" t="s">
        <v>2271</v>
      </c>
      <c r="H47" s="1852" t="s">
        <v>28</v>
      </c>
      <c r="I47" s="1852" t="s">
        <v>857</v>
      </c>
    </row>
    <row customHeight="1" ht="11.25">
      <c r="A48" s="1852" t="s">
        <v>2251</v>
      </c>
      <c r="B48" s="1852" t="s">
        <v>16</v>
      </c>
      <c r="C48" s="1852" t="s">
        <v>2272</v>
      </c>
      <c r="D48" s="1852" t="s">
        <v>2273</v>
      </c>
      <c r="E48" s="1852" t="s">
        <v>2274</v>
      </c>
      <c r="F48" s="1852" t="s">
        <v>2275</v>
      </c>
      <c r="G48" s="1852" t="s">
        <v>2276</v>
      </c>
      <c r="H48" s="1852" t="s">
        <v>28</v>
      </c>
      <c r="I48" s="1852" t="s">
        <v>857</v>
      </c>
    </row>
    <row customHeight="1" ht="11.25">
      <c r="A49" s="1852" t="s">
        <v>2251</v>
      </c>
      <c r="B49" s="1852" t="s">
        <v>16</v>
      </c>
      <c r="C49" s="1852" t="s">
        <v>28</v>
      </c>
      <c r="D49" s="1852" t="s">
        <v>2277</v>
      </c>
      <c r="E49" s="1852" t="s">
        <v>2278</v>
      </c>
      <c r="F49" s="1852" t="s">
        <v>2275</v>
      </c>
      <c r="G49" s="1852" t="s">
        <v>28</v>
      </c>
      <c r="H49" s="1852" t="s">
        <v>28</v>
      </c>
      <c r="I49" s="1852" t="s">
        <v>857</v>
      </c>
    </row>
    <row customHeight="1" ht="11.25">
      <c r="A50" s="1852" t="s">
        <v>2251</v>
      </c>
      <c r="B50" s="1852" t="s">
        <v>16</v>
      </c>
      <c r="C50" s="1852" t="s">
        <v>2383</v>
      </c>
      <c r="D50" s="1852" t="s">
        <v>2384</v>
      </c>
      <c r="E50" s="1852" t="s">
        <v>2385</v>
      </c>
      <c r="F50" s="1852" t="s">
        <v>578</v>
      </c>
      <c r="G50" s="1852" t="s">
        <v>28</v>
      </c>
      <c r="H50" s="1852" t="s">
        <v>28</v>
      </c>
      <c r="I50" s="1852" t="s">
        <v>857</v>
      </c>
    </row>
    <row customHeight="1" ht="11.25">
      <c r="A51" s="1852" t="s">
        <v>2251</v>
      </c>
      <c r="B51" s="1852" t="s">
        <v>16</v>
      </c>
      <c r="C51" s="1852" t="s">
        <v>2279</v>
      </c>
      <c r="D51" s="1852" t="s">
        <v>2280</v>
      </c>
      <c r="E51" s="1852" t="s">
        <v>2281</v>
      </c>
      <c r="F51" s="1852" t="s">
        <v>2265</v>
      </c>
      <c r="G51" s="1852" t="s">
        <v>2282</v>
      </c>
      <c r="H51" s="1852" t="s">
        <v>28</v>
      </c>
      <c r="I51" s="1852" t="s">
        <v>857</v>
      </c>
    </row>
    <row customHeight="1" ht="11.25">
      <c r="A52" s="1852" t="s">
        <v>2251</v>
      </c>
      <c r="B52" s="1852" t="s">
        <v>16</v>
      </c>
      <c r="C52" s="1852" t="s">
        <v>2283</v>
      </c>
      <c r="D52" s="1852" t="s">
        <v>2284</v>
      </c>
      <c r="E52" s="1852" t="s">
        <v>2285</v>
      </c>
      <c r="F52" s="1852" t="s">
        <v>2265</v>
      </c>
      <c r="G52" s="1852" t="s">
        <v>2286</v>
      </c>
      <c r="H52" s="1852" t="s">
        <v>28</v>
      </c>
      <c r="I52" s="1852" t="s">
        <v>857</v>
      </c>
    </row>
    <row customHeight="1" ht="11.25">
      <c r="A53" s="1852" t="s">
        <v>2251</v>
      </c>
      <c r="B53" s="1852" t="s">
        <v>16</v>
      </c>
      <c r="C53" s="1852" t="s">
        <v>2287</v>
      </c>
      <c r="D53" s="1852" t="s">
        <v>2288</v>
      </c>
      <c r="E53" s="1852" t="s">
        <v>2289</v>
      </c>
      <c r="F53" s="1852" t="s">
        <v>2270</v>
      </c>
      <c r="G53" s="1852" t="s">
        <v>2290</v>
      </c>
      <c r="H53" s="1852" t="s">
        <v>28</v>
      </c>
      <c r="I53" s="1852" t="s">
        <v>857</v>
      </c>
    </row>
    <row customHeight="1" ht="11.25">
      <c r="A54" s="1852" t="s">
        <v>2251</v>
      </c>
      <c r="B54" s="1852" t="s">
        <v>16</v>
      </c>
      <c r="C54" s="1852" t="s">
        <v>2295</v>
      </c>
      <c r="D54" s="1852" t="s">
        <v>2296</v>
      </c>
      <c r="E54" s="1852" t="s">
        <v>2293</v>
      </c>
      <c r="F54" s="1852" t="s">
        <v>2297</v>
      </c>
      <c r="G54" s="1852" t="s">
        <v>2298</v>
      </c>
      <c r="H54" s="1852" t="s">
        <v>28</v>
      </c>
      <c r="I54" s="1852" t="s">
        <v>857</v>
      </c>
    </row>
    <row customHeight="1" ht="11.25">
      <c r="A55" s="1852" t="s">
        <v>2251</v>
      </c>
      <c r="B55" s="1852" t="s">
        <v>16</v>
      </c>
      <c r="C55" s="1852" t="s">
        <v>2299</v>
      </c>
      <c r="D55" s="1852" t="s">
        <v>2300</v>
      </c>
      <c r="E55" s="1852" t="s">
        <v>2301</v>
      </c>
      <c r="F55" s="1852" t="s">
        <v>2270</v>
      </c>
      <c r="G55" s="1852" t="s">
        <v>2302</v>
      </c>
      <c r="H55" s="1852" t="s">
        <v>28</v>
      </c>
      <c r="I55" s="1852" t="s">
        <v>857</v>
      </c>
    </row>
    <row customHeight="1" ht="11.25">
      <c r="A56" s="1852" t="s">
        <v>2251</v>
      </c>
      <c r="B56" s="1852" t="s">
        <v>16</v>
      </c>
      <c r="C56" s="1852" t="s">
        <v>2386</v>
      </c>
      <c r="D56" s="1852" t="s">
        <v>2387</v>
      </c>
      <c r="E56" s="1852" t="s">
        <v>2388</v>
      </c>
      <c r="F56" s="1852" t="s">
        <v>2389</v>
      </c>
      <c r="G56" s="1852" t="s">
        <v>28</v>
      </c>
      <c r="H56" s="1852" t="s">
        <v>28</v>
      </c>
      <c r="I56" s="1852" t="s">
        <v>857</v>
      </c>
    </row>
    <row customHeight="1" ht="11.25">
      <c r="A57" s="1852" t="s">
        <v>2251</v>
      </c>
      <c r="B57" s="1852" t="s">
        <v>16</v>
      </c>
      <c r="C57" s="1852" t="s">
        <v>2390</v>
      </c>
      <c r="D57" s="1852" t="s">
        <v>2391</v>
      </c>
      <c r="E57" s="1852" t="s">
        <v>2392</v>
      </c>
      <c r="F57" s="1852" t="s">
        <v>2265</v>
      </c>
      <c r="G57" s="1852" t="s">
        <v>2393</v>
      </c>
      <c r="H57" s="1852" t="s">
        <v>28</v>
      </c>
      <c r="I57" s="1852" t="s">
        <v>857</v>
      </c>
    </row>
    <row customHeight="1" ht="11.25">
      <c r="A58" s="1852" t="s">
        <v>2251</v>
      </c>
      <c r="B58" s="1852" t="s">
        <v>16</v>
      </c>
      <c r="C58" s="1852" t="s">
        <v>2394</v>
      </c>
      <c r="D58" s="1852" t="s">
        <v>2395</v>
      </c>
      <c r="E58" s="1852" t="s">
        <v>2396</v>
      </c>
      <c r="F58" s="1852" t="s">
        <v>2397</v>
      </c>
      <c r="G58" s="1852" t="s">
        <v>28</v>
      </c>
      <c r="H58" s="1852" t="s">
        <v>2398</v>
      </c>
      <c r="I58" s="1852" t="s">
        <v>857</v>
      </c>
    </row>
    <row customHeight="1" ht="11.25">
      <c r="A59" s="1852" t="s">
        <v>2251</v>
      </c>
      <c r="B59" s="1852" t="s">
        <v>16</v>
      </c>
      <c r="C59" s="1852" t="s">
        <v>2303</v>
      </c>
      <c r="D59" s="1852" t="s">
        <v>2304</v>
      </c>
      <c r="E59" s="1852" t="s">
        <v>2305</v>
      </c>
      <c r="F59" s="1852" t="s">
        <v>2265</v>
      </c>
      <c r="G59" s="1852" t="s">
        <v>2306</v>
      </c>
      <c r="H59" s="1852" t="s">
        <v>28</v>
      </c>
      <c r="I59" s="1852" t="s">
        <v>857</v>
      </c>
    </row>
    <row customHeight="1" ht="11.25">
      <c r="A60" s="1852" t="s">
        <v>2251</v>
      </c>
      <c r="B60" s="1852" t="s">
        <v>16</v>
      </c>
      <c r="C60" s="1852" t="s">
        <v>2307</v>
      </c>
      <c r="D60" s="1852" t="s">
        <v>2308</v>
      </c>
      <c r="E60" s="1852" t="s">
        <v>2309</v>
      </c>
      <c r="F60" s="1852" t="s">
        <v>2310</v>
      </c>
      <c r="G60" s="1852" t="s">
        <v>2311</v>
      </c>
      <c r="H60" s="1852" t="s">
        <v>28</v>
      </c>
      <c r="I60" s="1852" t="s">
        <v>857</v>
      </c>
    </row>
    <row customHeight="1" ht="11.25">
      <c r="A61" s="1852" t="s">
        <v>2251</v>
      </c>
      <c r="B61" s="1852" t="s">
        <v>16</v>
      </c>
      <c r="C61" s="1852" t="s">
        <v>2399</v>
      </c>
      <c r="D61" s="1852" t="s">
        <v>2400</v>
      </c>
      <c r="E61" s="1852" t="s">
        <v>2401</v>
      </c>
      <c r="F61" s="1852" t="s">
        <v>2310</v>
      </c>
      <c r="G61" s="1852" t="s">
        <v>2402</v>
      </c>
      <c r="H61" s="1852" t="s">
        <v>28</v>
      </c>
      <c r="I61" s="1852" t="s">
        <v>857</v>
      </c>
    </row>
    <row customHeight="1" ht="11.25">
      <c r="A62" s="1852" t="s">
        <v>2251</v>
      </c>
      <c r="B62" s="1852" t="s">
        <v>16</v>
      </c>
      <c r="C62" s="1852" t="s">
        <v>2403</v>
      </c>
      <c r="D62" s="1852" t="s">
        <v>2404</v>
      </c>
      <c r="E62" s="1852" t="s">
        <v>2405</v>
      </c>
      <c r="F62" s="1852" t="s">
        <v>2334</v>
      </c>
      <c r="G62" s="1852" t="s">
        <v>2406</v>
      </c>
      <c r="H62" s="1852" t="s">
        <v>28</v>
      </c>
      <c r="I62" s="1852" t="s">
        <v>857</v>
      </c>
    </row>
    <row customHeight="1" ht="11.25">
      <c r="A63" s="1852" t="s">
        <v>2251</v>
      </c>
      <c r="B63" s="1852" t="s">
        <v>16</v>
      </c>
      <c r="C63" s="1852" t="s">
        <v>2316</v>
      </c>
      <c r="D63" s="1852" t="s">
        <v>2317</v>
      </c>
      <c r="E63" s="1852" t="s">
        <v>2318</v>
      </c>
      <c r="F63" s="1852" t="s">
        <v>2265</v>
      </c>
      <c r="G63" s="1852" t="s">
        <v>2319</v>
      </c>
      <c r="H63" s="1852" t="s">
        <v>28</v>
      </c>
      <c r="I63" s="1852" t="s">
        <v>857</v>
      </c>
    </row>
    <row customHeight="1" ht="11.25">
      <c r="A64" s="1852" t="s">
        <v>2251</v>
      </c>
      <c r="B64" s="1852" t="s">
        <v>16</v>
      </c>
      <c r="C64" s="1852" t="s">
        <v>2407</v>
      </c>
      <c r="D64" s="1852" t="s">
        <v>2408</v>
      </c>
      <c r="E64" s="1852" t="s">
        <v>2409</v>
      </c>
      <c r="F64" s="1852" t="s">
        <v>2389</v>
      </c>
      <c r="G64" s="1852" t="s">
        <v>2410</v>
      </c>
      <c r="H64" s="1852" t="s">
        <v>28</v>
      </c>
      <c r="I64" s="1852" t="s">
        <v>857</v>
      </c>
    </row>
    <row customHeight="1" ht="11.25">
      <c r="A65" s="1852" t="s">
        <v>2251</v>
      </c>
      <c r="B65" s="1852" t="s">
        <v>16</v>
      </c>
      <c r="C65" s="1852" t="s">
        <v>2320</v>
      </c>
      <c r="D65" s="1852" t="s">
        <v>2321</v>
      </c>
      <c r="E65" s="1852" t="s">
        <v>2322</v>
      </c>
      <c r="F65" s="1852" t="s">
        <v>2310</v>
      </c>
      <c r="G65" s="1852" t="s">
        <v>2323</v>
      </c>
      <c r="H65" s="1852" t="s">
        <v>28</v>
      </c>
      <c r="I65" s="1852" t="s">
        <v>857</v>
      </c>
    </row>
    <row customHeight="1" ht="11.25">
      <c r="A66" s="1852" t="s">
        <v>2251</v>
      </c>
      <c r="B66" s="1852" t="s">
        <v>16</v>
      </c>
      <c r="C66" s="1852" t="s">
        <v>2411</v>
      </c>
      <c r="D66" s="1852" t="s">
        <v>2412</v>
      </c>
      <c r="E66" s="1852" t="s">
        <v>2413</v>
      </c>
      <c r="F66" s="1852" t="s">
        <v>2275</v>
      </c>
      <c r="G66" s="1852" t="s">
        <v>28</v>
      </c>
      <c r="H66" s="1852" t="s">
        <v>28</v>
      </c>
      <c r="I66" s="1852" t="s">
        <v>857</v>
      </c>
    </row>
    <row customHeight="1" ht="11.25">
      <c r="A67" s="1852" t="s">
        <v>2251</v>
      </c>
      <c r="B67" s="1852" t="s">
        <v>16</v>
      </c>
      <c r="C67" s="1852" t="s">
        <v>2324</v>
      </c>
      <c r="D67" s="1852" t="s">
        <v>2325</v>
      </c>
      <c r="E67" s="1852" t="s">
        <v>2326</v>
      </c>
      <c r="F67" s="1852" t="s">
        <v>2270</v>
      </c>
      <c r="G67" s="1852" t="s">
        <v>2327</v>
      </c>
      <c r="H67" s="1852" t="s">
        <v>28</v>
      </c>
      <c r="I67" s="1852" t="s">
        <v>857</v>
      </c>
    </row>
    <row customHeight="1" ht="11.25">
      <c r="A68" s="1852" t="s">
        <v>2251</v>
      </c>
      <c r="B68" s="1852" t="s">
        <v>16</v>
      </c>
      <c r="C68" s="1852" t="s">
        <v>2331</v>
      </c>
      <c r="D68" s="1852" t="s">
        <v>2332</v>
      </c>
      <c r="E68" s="1852" t="s">
        <v>2333</v>
      </c>
      <c r="F68" s="1852" t="s">
        <v>2334</v>
      </c>
      <c r="G68" s="1852" t="s">
        <v>2335</v>
      </c>
      <c r="H68" s="1852" t="s">
        <v>28</v>
      </c>
      <c r="I68" s="1852" t="s">
        <v>857</v>
      </c>
    </row>
    <row customHeight="1" ht="11.25">
      <c r="A69" s="1852" t="s">
        <v>2251</v>
      </c>
      <c r="B69" s="1852" t="s">
        <v>16</v>
      </c>
      <c r="C69" s="1852" t="s">
        <v>2336</v>
      </c>
      <c r="D69" s="1852" t="s">
        <v>2337</v>
      </c>
      <c r="E69" s="1852" t="s">
        <v>2338</v>
      </c>
      <c r="F69" s="1852" t="s">
        <v>2270</v>
      </c>
      <c r="G69" s="1852" t="s">
        <v>2339</v>
      </c>
      <c r="H69" s="1852" t="s">
        <v>28</v>
      </c>
      <c r="I69" s="1852" t="s">
        <v>857</v>
      </c>
    </row>
    <row customHeight="1" ht="11.25">
      <c r="A70" s="1852" t="s">
        <v>2251</v>
      </c>
      <c r="B70" s="1852" t="s">
        <v>16</v>
      </c>
      <c r="C70" s="1852" t="s">
        <v>2351</v>
      </c>
      <c r="D70" s="1852" t="s">
        <v>2352</v>
      </c>
      <c r="E70" s="1852" t="s">
        <v>2353</v>
      </c>
      <c r="F70" s="1852" t="s">
        <v>2354</v>
      </c>
      <c r="G70" s="1852" t="s">
        <v>28</v>
      </c>
      <c r="H70" s="1852" t="s">
        <v>28</v>
      </c>
      <c r="I70" s="1852" t="s">
        <v>857</v>
      </c>
    </row>
    <row customHeight="1" ht="11.25">
      <c r="A71" s="1852" t="s">
        <v>2251</v>
      </c>
      <c r="B71" s="1852" t="s">
        <v>16</v>
      </c>
      <c r="C71" s="1852" t="s">
        <v>2355</v>
      </c>
      <c r="D71" s="1852" t="s">
        <v>2356</v>
      </c>
      <c r="E71" s="1852" t="s">
        <v>2357</v>
      </c>
      <c r="F71" s="1852" t="s">
        <v>2358</v>
      </c>
      <c r="G71" s="1852" t="s">
        <v>28</v>
      </c>
      <c r="H71" s="1852" t="s">
        <v>28</v>
      </c>
      <c r="I71" s="1852" t="s">
        <v>857</v>
      </c>
    </row>
    <row customHeight="1" ht="11.25">
      <c r="A72" s="1852" t="s">
        <v>2251</v>
      </c>
      <c r="B72" s="1852" t="s">
        <v>16</v>
      </c>
      <c r="C72" s="1852" t="s">
        <v>2359</v>
      </c>
      <c r="D72" s="1852" t="s">
        <v>2360</v>
      </c>
      <c r="E72" s="1852" t="s">
        <v>2357</v>
      </c>
      <c r="F72" s="1852" t="s">
        <v>2361</v>
      </c>
      <c r="G72" s="1852" t="s">
        <v>2362</v>
      </c>
      <c r="H72" s="1852" t="s">
        <v>28</v>
      </c>
      <c r="I72" s="1852" t="s">
        <v>857</v>
      </c>
    </row>
    <row customHeight="1" ht="11.25">
      <c r="A73" s="1852" t="s">
        <v>2251</v>
      </c>
      <c r="B73" s="1852" t="s">
        <v>16</v>
      </c>
      <c r="C73" s="1852" t="s">
        <v>2252</v>
      </c>
      <c r="D73" s="1852" t="s">
        <v>2253</v>
      </c>
      <c r="E73" s="1852" t="s">
        <v>2254</v>
      </c>
      <c r="F73" s="1852" t="s">
        <v>2255</v>
      </c>
      <c r="G73" s="1852" t="s">
        <v>2256</v>
      </c>
      <c r="H73" s="1852" t="s">
        <v>28</v>
      </c>
      <c r="I73" s="1852" t="s">
        <v>910</v>
      </c>
    </row>
    <row customHeight="1" ht="11.25">
      <c r="A74" s="1852" t="s">
        <v>2251</v>
      </c>
      <c r="B74" s="1852" t="s">
        <v>16</v>
      </c>
      <c r="C74" s="1852" t="s">
        <v>2267</v>
      </c>
      <c r="D74" s="1852" t="s">
        <v>2268</v>
      </c>
      <c r="E74" s="1852" t="s">
        <v>2269</v>
      </c>
      <c r="F74" s="1852" t="s">
        <v>2270</v>
      </c>
      <c r="G74" s="1852" t="s">
        <v>2271</v>
      </c>
      <c r="H74" s="1852" t="s">
        <v>28</v>
      </c>
      <c r="I74" s="1852" t="s">
        <v>910</v>
      </c>
    </row>
    <row customHeight="1" ht="11.25">
      <c r="A75" s="1852" t="s">
        <v>2251</v>
      </c>
      <c r="B75" s="1852" t="s">
        <v>16</v>
      </c>
      <c r="C75" s="1852" t="s">
        <v>2272</v>
      </c>
      <c r="D75" s="1852" t="s">
        <v>2273</v>
      </c>
      <c r="E75" s="1852" t="s">
        <v>2274</v>
      </c>
      <c r="F75" s="1852" t="s">
        <v>2275</v>
      </c>
      <c r="G75" s="1852" t="s">
        <v>2276</v>
      </c>
      <c r="H75" s="1852" t="s">
        <v>28</v>
      </c>
      <c r="I75" s="1852" t="s">
        <v>910</v>
      </c>
    </row>
    <row customHeight="1" ht="11.25">
      <c r="A76" s="1852" t="s">
        <v>2251</v>
      </c>
      <c r="B76" s="1852" t="s">
        <v>16</v>
      </c>
      <c r="C76" s="1852" t="s">
        <v>28</v>
      </c>
      <c r="D76" s="1852" t="s">
        <v>2277</v>
      </c>
      <c r="E76" s="1852" t="s">
        <v>2278</v>
      </c>
      <c r="F76" s="1852" t="s">
        <v>2275</v>
      </c>
      <c r="G76" s="1852" t="s">
        <v>28</v>
      </c>
      <c r="H76" s="1852" t="s">
        <v>28</v>
      </c>
      <c r="I76" s="1852" t="s">
        <v>910</v>
      </c>
    </row>
    <row customHeight="1" ht="11.25">
      <c r="A77" s="1852" t="s">
        <v>2251</v>
      </c>
      <c r="B77" s="1852" t="s">
        <v>16</v>
      </c>
      <c r="C77" s="1852" t="s">
        <v>2279</v>
      </c>
      <c r="D77" s="1852" t="s">
        <v>2280</v>
      </c>
      <c r="E77" s="1852" t="s">
        <v>2281</v>
      </c>
      <c r="F77" s="1852" t="s">
        <v>2265</v>
      </c>
      <c r="G77" s="1852" t="s">
        <v>2282</v>
      </c>
      <c r="H77" s="1852" t="s">
        <v>28</v>
      </c>
      <c r="I77" s="1852" t="s">
        <v>910</v>
      </c>
    </row>
    <row customHeight="1" ht="11.25">
      <c r="A78" s="1852" t="s">
        <v>2251</v>
      </c>
      <c r="B78" s="1852" t="s">
        <v>16</v>
      </c>
      <c r="C78" s="1852" t="s">
        <v>2283</v>
      </c>
      <c r="D78" s="1852" t="s">
        <v>2284</v>
      </c>
      <c r="E78" s="1852" t="s">
        <v>2285</v>
      </c>
      <c r="F78" s="1852" t="s">
        <v>2265</v>
      </c>
      <c r="G78" s="1852" t="s">
        <v>2286</v>
      </c>
      <c r="H78" s="1852" t="s">
        <v>28</v>
      </c>
      <c r="I78" s="1852" t="s">
        <v>910</v>
      </c>
    </row>
    <row customHeight="1" ht="11.25">
      <c r="A79" s="1852" t="s">
        <v>2251</v>
      </c>
      <c r="B79" s="1852" t="s">
        <v>16</v>
      </c>
      <c r="C79" s="1852" t="s">
        <v>2287</v>
      </c>
      <c r="D79" s="1852" t="s">
        <v>2288</v>
      </c>
      <c r="E79" s="1852" t="s">
        <v>2289</v>
      </c>
      <c r="F79" s="1852" t="s">
        <v>2270</v>
      </c>
      <c r="G79" s="1852" t="s">
        <v>2290</v>
      </c>
      <c r="H79" s="1852" t="s">
        <v>28</v>
      </c>
      <c r="I79" s="1852" t="s">
        <v>910</v>
      </c>
    </row>
    <row customHeight="1" ht="11.25">
      <c r="A80" s="1852" t="s">
        <v>2251</v>
      </c>
      <c r="B80" s="1852" t="s">
        <v>16</v>
      </c>
      <c r="C80" s="1852" t="s">
        <v>2299</v>
      </c>
      <c r="D80" s="1852" t="s">
        <v>2300</v>
      </c>
      <c r="E80" s="1852" t="s">
        <v>2301</v>
      </c>
      <c r="F80" s="1852" t="s">
        <v>2270</v>
      </c>
      <c r="G80" s="1852" t="s">
        <v>2302</v>
      </c>
      <c r="H80" s="1852" t="s">
        <v>28</v>
      </c>
      <c r="I80" s="1852" t="s">
        <v>910</v>
      </c>
    </row>
    <row customHeight="1" ht="11.25">
      <c r="A81" s="1852" t="s">
        <v>2251</v>
      </c>
      <c r="B81" s="1852" t="s">
        <v>16</v>
      </c>
      <c r="C81" s="1852" t="s">
        <v>2386</v>
      </c>
      <c r="D81" s="1852" t="s">
        <v>2387</v>
      </c>
      <c r="E81" s="1852" t="s">
        <v>2388</v>
      </c>
      <c r="F81" s="1852" t="s">
        <v>2389</v>
      </c>
      <c r="G81" s="1852" t="s">
        <v>28</v>
      </c>
      <c r="H81" s="1852" t="s">
        <v>28</v>
      </c>
      <c r="I81" s="1852" t="s">
        <v>910</v>
      </c>
    </row>
    <row customHeight="1" ht="11.25">
      <c r="A82" s="1852" t="s">
        <v>2251</v>
      </c>
      <c r="B82" s="1852" t="s">
        <v>16</v>
      </c>
      <c r="C82" s="1852" t="s">
        <v>2394</v>
      </c>
      <c r="D82" s="1852" t="s">
        <v>2395</v>
      </c>
      <c r="E82" s="1852" t="s">
        <v>2396</v>
      </c>
      <c r="F82" s="1852" t="s">
        <v>2397</v>
      </c>
      <c r="G82" s="1852" t="s">
        <v>28</v>
      </c>
      <c r="H82" s="1852" t="s">
        <v>2398</v>
      </c>
      <c r="I82" s="1852" t="s">
        <v>910</v>
      </c>
    </row>
    <row customHeight="1" ht="11.25">
      <c r="A83" s="1852" t="s">
        <v>2251</v>
      </c>
      <c r="B83" s="1852" t="s">
        <v>16</v>
      </c>
      <c r="C83" s="1852" t="s">
        <v>2303</v>
      </c>
      <c r="D83" s="1852" t="s">
        <v>2304</v>
      </c>
      <c r="E83" s="1852" t="s">
        <v>2305</v>
      </c>
      <c r="F83" s="1852" t="s">
        <v>2265</v>
      </c>
      <c r="G83" s="1852" t="s">
        <v>2306</v>
      </c>
      <c r="H83" s="1852" t="s">
        <v>28</v>
      </c>
      <c r="I83" s="1852" t="s">
        <v>910</v>
      </c>
    </row>
    <row customHeight="1" ht="11.25">
      <c r="A84" s="1852" t="s">
        <v>2251</v>
      </c>
      <c r="B84" s="1852" t="s">
        <v>16</v>
      </c>
      <c r="C84" s="1852" t="s">
        <v>2307</v>
      </c>
      <c r="D84" s="1852" t="s">
        <v>2308</v>
      </c>
      <c r="E84" s="1852" t="s">
        <v>2309</v>
      </c>
      <c r="F84" s="1852" t="s">
        <v>2310</v>
      </c>
      <c r="G84" s="1852" t="s">
        <v>2311</v>
      </c>
      <c r="H84" s="1852" t="s">
        <v>28</v>
      </c>
      <c r="I84" s="1852" t="s">
        <v>910</v>
      </c>
    </row>
    <row customHeight="1" ht="11.25">
      <c r="A85" s="1852" t="s">
        <v>2251</v>
      </c>
      <c r="B85" s="1852" t="s">
        <v>16</v>
      </c>
      <c r="C85" s="1852" t="s">
        <v>2403</v>
      </c>
      <c r="D85" s="1852" t="s">
        <v>2404</v>
      </c>
      <c r="E85" s="1852" t="s">
        <v>2405</v>
      </c>
      <c r="F85" s="1852" t="s">
        <v>2334</v>
      </c>
      <c r="G85" s="1852" t="s">
        <v>2406</v>
      </c>
      <c r="H85" s="1852" t="s">
        <v>28</v>
      </c>
      <c r="I85" s="1852" t="s">
        <v>910</v>
      </c>
    </row>
    <row customHeight="1" ht="11.25">
      <c r="A86" s="1852" t="s">
        <v>2251</v>
      </c>
      <c r="B86" s="1852" t="s">
        <v>16</v>
      </c>
      <c r="C86" s="1852" t="s">
        <v>2407</v>
      </c>
      <c r="D86" s="1852" t="s">
        <v>2408</v>
      </c>
      <c r="E86" s="1852" t="s">
        <v>2409</v>
      </c>
      <c r="F86" s="1852" t="s">
        <v>2389</v>
      </c>
      <c r="G86" s="1852" t="s">
        <v>2410</v>
      </c>
      <c r="H86" s="1852" t="s">
        <v>28</v>
      </c>
      <c r="I86" s="1852" t="s">
        <v>910</v>
      </c>
    </row>
    <row customHeight="1" ht="11.25">
      <c r="A87" s="1852" t="s">
        <v>2251</v>
      </c>
      <c r="B87" s="1852" t="s">
        <v>16</v>
      </c>
      <c r="C87" s="1852" t="s">
        <v>2320</v>
      </c>
      <c r="D87" s="1852" t="s">
        <v>2321</v>
      </c>
      <c r="E87" s="1852" t="s">
        <v>2322</v>
      </c>
      <c r="F87" s="1852" t="s">
        <v>2310</v>
      </c>
      <c r="G87" s="1852" t="s">
        <v>2323</v>
      </c>
      <c r="H87" s="1852" t="s">
        <v>28</v>
      </c>
      <c r="I87" s="1852" t="s">
        <v>910</v>
      </c>
    </row>
    <row customHeight="1" ht="11.25">
      <c r="A88" s="1852" t="s">
        <v>2251</v>
      </c>
      <c r="B88" s="1852" t="s">
        <v>16</v>
      </c>
      <c r="C88" s="1852" t="s">
        <v>2411</v>
      </c>
      <c r="D88" s="1852" t="s">
        <v>2412</v>
      </c>
      <c r="E88" s="1852" t="s">
        <v>2413</v>
      </c>
      <c r="F88" s="1852" t="s">
        <v>2275</v>
      </c>
      <c r="G88" s="1852" t="s">
        <v>28</v>
      </c>
      <c r="H88" s="1852" t="s">
        <v>28</v>
      </c>
      <c r="I88" s="1852" t="s">
        <v>910</v>
      </c>
    </row>
    <row customHeight="1" ht="11.25">
      <c r="A89" s="1852" t="s">
        <v>2251</v>
      </c>
      <c r="B89" s="1852" t="s">
        <v>16</v>
      </c>
      <c r="C89" s="1852" t="s">
        <v>2324</v>
      </c>
      <c r="D89" s="1852" t="s">
        <v>2325</v>
      </c>
      <c r="E89" s="1852" t="s">
        <v>2326</v>
      </c>
      <c r="F89" s="1852" t="s">
        <v>2270</v>
      </c>
      <c r="G89" s="1852" t="s">
        <v>2327</v>
      </c>
      <c r="H89" s="1852" t="s">
        <v>28</v>
      </c>
      <c r="I89" s="1852" t="s">
        <v>910</v>
      </c>
    </row>
    <row customHeight="1" ht="11.25">
      <c r="A90" s="1852" t="s">
        <v>2251</v>
      </c>
      <c r="B90" s="1852" t="s">
        <v>16</v>
      </c>
      <c r="C90" s="1852" t="s">
        <v>2331</v>
      </c>
      <c r="D90" s="1852" t="s">
        <v>2332</v>
      </c>
      <c r="E90" s="1852" t="s">
        <v>2333</v>
      </c>
      <c r="F90" s="1852" t="s">
        <v>2334</v>
      </c>
      <c r="G90" s="1852" t="s">
        <v>2335</v>
      </c>
      <c r="H90" s="1852" t="s">
        <v>28</v>
      </c>
      <c r="I90" s="1852" t="s">
        <v>910</v>
      </c>
    </row>
    <row customHeight="1" ht="11.25">
      <c r="A91" s="1852" t="s">
        <v>2251</v>
      </c>
      <c r="B91" s="1852" t="s">
        <v>16</v>
      </c>
      <c r="C91" s="1852" t="s">
        <v>2336</v>
      </c>
      <c r="D91" s="1852" t="s">
        <v>2337</v>
      </c>
      <c r="E91" s="1852" t="s">
        <v>2338</v>
      </c>
      <c r="F91" s="1852" t="s">
        <v>2270</v>
      </c>
      <c r="G91" s="1852" t="s">
        <v>2339</v>
      </c>
      <c r="H91" s="1852" t="s">
        <v>28</v>
      </c>
      <c r="I91" s="1852" t="s">
        <v>910</v>
      </c>
    </row>
    <row customHeight="1" ht="11.25">
      <c r="A92" s="1852" t="s">
        <v>2251</v>
      </c>
      <c r="B92" s="1852" t="s">
        <v>16</v>
      </c>
      <c r="C92" s="1852" t="s">
        <v>2351</v>
      </c>
      <c r="D92" s="1852" t="s">
        <v>2352</v>
      </c>
      <c r="E92" s="1852" t="s">
        <v>2353</v>
      </c>
      <c r="F92" s="1852" t="s">
        <v>2354</v>
      </c>
      <c r="G92" s="1852" t="s">
        <v>28</v>
      </c>
      <c r="H92" s="1852" t="s">
        <v>28</v>
      </c>
      <c r="I92" s="1852" t="s">
        <v>910</v>
      </c>
    </row>
    <row customHeight="1" ht="11.25">
      <c r="A93" s="1852" t="s">
        <v>2251</v>
      </c>
      <c r="B93" s="1852" t="s">
        <v>16</v>
      </c>
      <c r="C93" s="1852" t="s">
        <v>2355</v>
      </c>
      <c r="D93" s="1852" t="s">
        <v>2356</v>
      </c>
      <c r="E93" s="1852" t="s">
        <v>2357</v>
      </c>
      <c r="F93" s="1852" t="s">
        <v>2358</v>
      </c>
      <c r="G93" s="1852" t="s">
        <v>28</v>
      </c>
      <c r="H93" s="1852" t="s">
        <v>28</v>
      </c>
      <c r="I93" s="1852" t="s">
        <v>910</v>
      </c>
    </row>
    <row customHeight="1" ht="11.25">
      <c r="A94" s="1852" t="s">
        <v>2251</v>
      </c>
      <c r="B94" s="1852" t="s">
        <v>16</v>
      </c>
      <c r="C94" s="1852" t="s">
        <v>2359</v>
      </c>
      <c r="D94" s="1852" t="s">
        <v>2360</v>
      </c>
      <c r="E94" s="1852" t="s">
        <v>2357</v>
      </c>
      <c r="F94" s="1852" t="s">
        <v>2361</v>
      </c>
      <c r="G94" s="1852" t="s">
        <v>2362</v>
      </c>
      <c r="H94" s="1852" t="s">
        <v>28</v>
      </c>
      <c r="I94" s="1852" t="s">
        <v>910</v>
      </c>
    </row>
    <row customHeight="1" ht="11.25">
      <c r="A95" s="1852" t="s">
        <v>2251</v>
      </c>
      <c r="B95" s="1852" t="s">
        <v>16</v>
      </c>
      <c r="C95" s="1852" t="s">
        <v>2414</v>
      </c>
      <c r="D95" s="1852" t="s">
        <v>2415</v>
      </c>
      <c r="E95" s="1852" t="s">
        <v>2416</v>
      </c>
      <c r="F95" s="1852" t="s">
        <v>2270</v>
      </c>
      <c r="G95" s="1852" t="s">
        <v>28</v>
      </c>
      <c r="H95" s="1852" t="s">
        <v>28</v>
      </c>
      <c r="I95" s="1852" t="s">
        <v>1624</v>
      </c>
    </row>
    <row customHeight="1" ht="11.25">
      <c r="A96" s="1852" t="s">
        <v>2251</v>
      </c>
      <c r="B96" s="1852" t="s">
        <v>16</v>
      </c>
      <c r="C96" s="1852" t="s">
        <v>28</v>
      </c>
      <c r="D96" s="1852" t="s">
        <v>2277</v>
      </c>
      <c r="E96" s="1852" t="s">
        <v>2278</v>
      </c>
      <c r="F96" s="1852" t="s">
        <v>2275</v>
      </c>
      <c r="G96" s="1852" t="s">
        <v>28</v>
      </c>
      <c r="H96" s="1852" t="s">
        <v>28</v>
      </c>
      <c r="I96" s="1852" t="s">
        <v>1624</v>
      </c>
    </row>
    <row customHeight="1" ht="11.25">
      <c r="A97" s="1852" t="s">
        <v>2251</v>
      </c>
      <c r="B97" s="1852" t="s">
        <v>16</v>
      </c>
      <c r="C97" s="1852" t="s">
        <v>2417</v>
      </c>
      <c r="D97" s="1852" t="s">
        <v>2418</v>
      </c>
      <c r="E97" s="1852" t="s">
        <v>2419</v>
      </c>
      <c r="F97" s="1852" t="s">
        <v>2275</v>
      </c>
      <c r="G97" s="1852" t="s">
        <v>28</v>
      </c>
      <c r="H97" s="1852" t="s">
        <v>28</v>
      </c>
      <c r="I97" s="1852" t="s">
        <v>1624</v>
      </c>
    </row>
    <row customHeight="1" ht="11.25">
      <c r="A98" s="1852" t="s">
        <v>2251</v>
      </c>
      <c r="B98" s="1852" t="s">
        <v>16</v>
      </c>
      <c r="C98" s="1852" t="s">
        <v>2420</v>
      </c>
      <c r="D98" s="1852" t="s">
        <v>2421</v>
      </c>
      <c r="E98" s="1852" t="s">
        <v>2422</v>
      </c>
      <c r="F98" s="1852" t="s">
        <v>2389</v>
      </c>
      <c r="G98" s="1852" t="s">
        <v>2423</v>
      </c>
      <c r="H98" s="1852" t="s">
        <v>28</v>
      </c>
      <c r="I98" s="1852" t="s">
        <v>1624</v>
      </c>
    </row>
    <row customHeight="1" ht="11.25">
      <c r="A99" s="1852" t="s">
        <v>2251</v>
      </c>
      <c r="B99" s="1852" t="s">
        <v>16</v>
      </c>
      <c r="C99" s="1852" t="s">
        <v>2424</v>
      </c>
      <c r="D99" s="1852" t="s">
        <v>2421</v>
      </c>
      <c r="E99" s="1852" t="s">
        <v>2425</v>
      </c>
      <c r="F99" s="1852" t="s">
        <v>2275</v>
      </c>
      <c r="G99" s="1852" t="s">
        <v>28</v>
      </c>
      <c r="H99" s="1852" t="s">
        <v>28</v>
      </c>
      <c r="I99" s="1852" t="s">
        <v>1624</v>
      </c>
    </row>
    <row customHeight="1" ht="11.25">
      <c r="A100" s="1852" t="s">
        <v>2251</v>
      </c>
      <c r="B100" s="1852" t="s">
        <v>16</v>
      </c>
      <c r="C100" s="1852" t="s">
        <v>2426</v>
      </c>
      <c r="D100" s="1852" t="s">
        <v>2421</v>
      </c>
      <c r="E100" s="1852" t="s">
        <v>2425</v>
      </c>
      <c r="F100" s="1852" t="s">
        <v>2427</v>
      </c>
      <c r="G100" s="1852" t="s">
        <v>28</v>
      </c>
      <c r="H100" s="1852" t="s">
        <v>28</v>
      </c>
      <c r="I100" s="1852" t="s">
        <v>1624</v>
      </c>
    </row>
    <row customHeight="1" ht="11.25">
      <c r="A101" s="1852" t="s">
        <v>2251</v>
      </c>
      <c r="B101" s="1852" t="s">
        <v>16</v>
      </c>
      <c r="C101" s="1852" t="s">
        <v>2340</v>
      </c>
      <c r="D101" s="1852" t="s">
        <v>2341</v>
      </c>
      <c r="E101" s="1852" t="s">
        <v>2342</v>
      </c>
      <c r="F101" s="1852" t="s">
        <v>2310</v>
      </c>
      <c r="G101" s="1852" t="s">
        <v>2343</v>
      </c>
      <c r="H101" s="1852" t="s">
        <v>28</v>
      </c>
      <c r="I101" s="1852"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EAB7E-06D9-E63B-226B-0.4D03610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2428</v>
      </c>
      <c r="B1" s="66" t="s">
        <v>2429</v>
      </c>
      <c r="C1" s="66" t="s">
        <v>2430</v>
      </c>
      <c r="D1" s="66" t="s">
        <v>2431</v>
      </c>
      <c r="E1" s="64" t="s">
        <v>2432</v>
      </c>
      <c r="F1" s="64" t="s">
        <v>2433</v>
      </c>
      <c r="G1" s="64" t="s">
        <v>2434</v>
      </c>
    </row>
    <row customHeight="1" ht="11.25">
      <c r="A2" s="375" t="s">
        <v>16</v>
      </c>
      <c r="B2" s="0" t="s">
        <v>2435</v>
      </c>
      <c r="C2" s="0" t="s">
        <v>2436</v>
      </c>
      <c r="D2" s="0" t="s">
        <v>2435</v>
      </c>
      <c r="E2" s="0" t="s">
        <v>2436</v>
      </c>
      <c r="F2" s="0" t="s">
        <v>2437</v>
      </c>
      <c r="G2" s="0" t="s">
        <v>109</v>
      </c>
    </row>
    <row customHeight="1" ht="11.25">
      <c r="A3" s="375" t="s">
        <v>16</v>
      </c>
      <c r="B3" s="0" t="s">
        <v>2435</v>
      </c>
      <c r="C3" s="0" t="s">
        <v>2436</v>
      </c>
      <c r="D3" s="0" t="s">
        <v>2438</v>
      </c>
      <c r="E3" s="0" t="s">
        <v>2439</v>
      </c>
      <c r="F3" s="0" t="s">
        <v>2440</v>
      </c>
      <c r="G3" s="0" t="s">
        <v>110</v>
      </c>
    </row>
    <row customHeight="1" ht="11.25">
      <c r="A4" s="375" t="s">
        <v>16</v>
      </c>
      <c r="B4" s="0" t="s">
        <v>2435</v>
      </c>
      <c r="C4" s="0" t="s">
        <v>2436</v>
      </c>
      <c r="D4" s="0" t="s">
        <v>2441</v>
      </c>
      <c r="E4" s="0" t="s">
        <v>2442</v>
      </c>
      <c r="F4" s="0" t="s">
        <v>2440</v>
      </c>
      <c r="G4" s="0" t="s">
        <v>90</v>
      </c>
    </row>
    <row customHeight="1" ht="11.25">
      <c r="A5" s="375" t="s">
        <v>16</v>
      </c>
      <c r="B5" s="0" t="s">
        <v>2435</v>
      </c>
      <c r="C5" s="0" t="s">
        <v>2436</v>
      </c>
      <c r="D5" s="0" t="s">
        <v>2443</v>
      </c>
      <c r="E5" s="0" t="s">
        <v>2444</v>
      </c>
      <c r="F5" s="0" t="s">
        <v>2440</v>
      </c>
      <c r="G5" s="0" t="s">
        <v>91</v>
      </c>
    </row>
    <row customHeight="1" ht="11.25">
      <c r="A6" s="375" t="s">
        <v>16</v>
      </c>
      <c r="B6" s="0" t="s">
        <v>2435</v>
      </c>
      <c r="C6" s="0" t="s">
        <v>2436</v>
      </c>
      <c r="D6" s="0" t="s">
        <v>2445</v>
      </c>
      <c r="E6" s="0" t="s">
        <v>2446</v>
      </c>
      <c r="F6" s="0" t="s">
        <v>2440</v>
      </c>
      <c r="G6" s="0" t="s">
        <v>111</v>
      </c>
    </row>
    <row customHeight="1" ht="11.25">
      <c r="A7" s="375" t="s">
        <v>16</v>
      </c>
      <c r="B7" s="0" t="s">
        <v>2435</v>
      </c>
      <c r="C7" s="0" t="s">
        <v>2436</v>
      </c>
      <c r="D7" s="0" t="s">
        <v>2447</v>
      </c>
      <c r="E7" s="0" t="s">
        <v>2448</v>
      </c>
      <c r="F7" s="0" t="s">
        <v>2440</v>
      </c>
      <c r="G7" s="0" t="s">
        <v>92</v>
      </c>
    </row>
    <row customHeight="1" ht="11.25">
      <c r="A8" s="375" t="s">
        <v>16</v>
      </c>
      <c r="B8" s="0" t="s">
        <v>2435</v>
      </c>
      <c r="C8" s="0" t="s">
        <v>2436</v>
      </c>
      <c r="D8" s="0" t="s">
        <v>2449</v>
      </c>
      <c r="E8" s="0" t="s">
        <v>2450</v>
      </c>
      <c r="F8" s="0" t="s">
        <v>2440</v>
      </c>
      <c r="G8" s="0" t="s">
        <v>93</v>
      </c>
    </row>
    <row customHeight="1" ht="11.25">
      <c r="A9" s="375" t="s">
        <v>16</v>
      </c>
      <c r="B9" s="0" t="s">
        <v>100</v>
      </c>
      <c r="C9" s="0" t="s">
        <v>101</v>
      </c>
      <c r="D9" s="0" t="s">
        <v>100</v>
      </c>
      <c r="E9" s="0" t="s">
        <v>101</v>
      </c>
      <c r="F9" s="0" t="s">
        <v>2451</v>
      </c>
      <c r="G9" s="0" t="s">
        <v>99</v>
      </c>
    </row>
    <row customHeight="1" ht="11.25">
      <c r="A10" s="375" t="s">
        <v>16</v>
      </c>
      <c r="B10" s="0" t="s">
        <v>2452</v>
      </c>
      <c r="C10" s="0" t="s">
        <v>2453</v>
      </c>
      <c r="D10" s="0" t="s">
        <v>2454</v>
      </c>
      <c r="E10" s="0" t="s">
        <v>2455</v>
      </c>
      <c r="F10" s="0" t="s">
        <v>2440</v>
      </c>
      <c r="G10" s="0" t="s">
        <v>147</v>
      </c>
    </row>
    <row customHeight="1" ht="11.25">
      <c r="A11" s="375" t="s">
        <v>16</v>
      </c>
      <c r="B11" s="0" t="s">
        <v>2452</v>
      </c>
      <c r="C11" s="0" t="s">
        <v>2453</v>
      </c>
      <c r="D11" s="0" t="s">
        <v>2456</v>
      </c>
      <c r="E11" s="0" t="s">
        <v>2457</v>
      </c>
      <c r="F11" s="0" t="s">
        <v>2440</v>
      </c>
      <c r="G11" s="0" t="s">
        <v>148</v>
      </c>
    </row>
    <row customHeight="1" ht="11.25">
      <c r="A12" s="375" t="s">
        <v>16</v>
      </c>
      <c r="B12" s="0" t="s">
        <v>2452</v>
      </c>
      <c r="C12" s="0" t="s">
        <v>2453</v>
      </c>
      <c r="D12" s="0" t="s">
        <v>2458</v>
      </c>
      <c r="E12" s="0" t="s">
        <v>2459</v>
      </c>
      <c r="F12" s="0" t="s">
        <v>2440</v>
      </c>
      <c r="G12" s="0" t="s">
        <v>149</v>
      </c>
    </row>
    <row customHeight="1" ht="11.25">
      <c r="A13" s="375" t="s">
        <v>16</v>
      </c>
      <c r="B13" s="0" t="s">
        <v>2452</v>
      </c>
      <c r="C13" s="0" t="s">
        <v>2453</v>
      </c>
      <c r="D13" s="0" t="s">
        <v>2460</v>
      </c>
      <c r="E13" s="0" t="s">
        <v>2461</v>
      </c>
      <c r="F13" s="0" t="s">
        <v>2440</v>
      </c>
      <c r="G13" s="0" t="s">
        <v>150</v>
      </c>
    </row>
    <row customHeight="1" ht="11.25">
      <c r="A14" s="375" t="s">
        <v>16</v>
      </c>
      <c r="B14" s="0" t="s">
        <v>2452</v>
      </c>
      <c r="C14" s="0" t="s">
        <v>2453</v>
      </c>
      <c r="D14" s="0" t="s">
        <v>2452</v>
      </c>
      <c r="E14" s="0" t="s">
        <v>2453</v>
      </c>
      <c r="F14" s="0" t="s">
        <v>2437</v>
      </c>
      <c r="G14" s="0" t="s">
        <v>151</v>
      </c>
    </row>
    <row customHeight="1" ht="11.25">
      <c r="A15" s="375" t="s">
        <v>16</v>
      </c>
      <c r="B15" s="0" t="s">
        <v>2452</v>
      </c>
      <c r="C15" s="0" t="s">
        <v>2453</v>
      </c>
      <c r="D15" s="0" t="s">
        <v>2462</v>
      </c>
      <c r="E15" s="0" t="s">
        <v>2463</v>
      </c>
      <c r="F15" s="0" t="s">
        <v>2440</v>
      </c>
      <c r="G15" s="0" t="s">
        <v>152</v>
      </c>
    </row>
    <row customHeight="1" ht="11.25">
      <c r="A16" s="375" t="s">
        <v>16</v>
      </c>
      <c r="B16" s="0" t="s">
        <v>2464</v>
      </c>
      <c r="C16" s="0" t="s">
        <v>2465</v>
      </c>
      <c r="D16" s="0" t="s">
        <v>2466</v>
      </c>
      <c r="E16" s="0" t="s">
        <v>2467</v>
      </c>
      <c r="F16" s="0" t="s">
        <v>2468</v>
      </c>
      <c r="G16" s="0" t="s">
        <v>1468</v>
      </c>
    </row>
    <row customHeight="1" ht="11.25">
      <c r="A17" s="375" t="s">
        <v>16</v>
      </c>
      <c r="B17" s="0" t="s">
        <v>2464</v>
      </c>
      <c r="C17" s="0" t="s">
        <v>2465</v>
      </c>
      <c r="D17" s="0" t="s">
        <v>2469</v>
      </c>
      <c r="E17" s="0" t="s">
        <v>2470</v>
      </c>
      <c r="F17" s="0" t="s">
        <v>2468</v>
      </c>
      <c r="G17" s="0" t="s">
        <v>1473</v>
      </c>
    </row>
    <row customHeight="1" ht="11.25">
      <c r="A18" s="375" t="s">
        <v>16</v>
      </c>
      <c r="B18" s="0" t="s">
        <v>2464</v>
      </c>
      <c r="C18" s="0" t="s">
        <v>2465</v>
      </c>
      <c r="D18" s="0" t="s">
        <v>2471</v>
      </c>
      <c r="E18" s="0" t="s">
        <v>2472</v>
      </c>
      <c r="F18" s="0" t="s">
        <v>2468</v>
      </c>
      <c r="G18" s="0" t="s">
        <v>1485</v>
      </c>
    </row>
    <row customHeight="1" ht="11.25">
      <c r="A19" s="375" t="s">
        <v>16</v>
      </c>
      <c r="B19" s="0" t="s">
        <v>2464</v>
      </c>
      <c r="C19" s="0" t="s">
        <v>2465</v>
      </c>
      <c r="D19" s="0" t="s">
        <v>2473</v>
      </c>
      <c r="E19" s="0" t="s">
        <v>2474</v>
      </c>
      <c r="F19" s="0" t="s">
        <v>2468</v>
      </c>
      <c r="G19" s="0" t="s">
        <v>1499</v>
      </c>
    </row>
    <row customHeight="1" ht="11.25">
      <c r="A20" s="375" t="s">
        <v>16</v>
      </c>
      <c r="B20" s="0" t="s">
        <v>2464</v>
      </c>
      <c r="C20" s="0" t="s">
        <v>2465</v>
      </c>
      <c r="D20" s="0" t="s">
        <v>2464</v>
      </c>
      <c r="E20" s="0" t="s">
        <v>2465</v>
      </c>
      <c r="F20" s="0" t="s">
        <v>2437</v>
      </c>
      <c r="G20" s="0" t="s">
        <v>1511</v>
      </c>
    </row>
    <row customHeight="1" ht="11.25">
      <c r="A21" s="375" t="s">
        <v>16</v>
      </c>
      <c r="B21" s="0" t="s">
        <v>2464</v>
      </c>
      <c r="C21" s="0" t="s">
        <v>2465</v>
      </c>
      <c r="D21" s="0" t="s">
        <v>2475</v>
      </c>
      <c r="E21" s="0" t="s">
        <v>2476</v>
      </c>
      <c r="F21" s="0" t="s">
        <v>2477</v>
      </c>
      <c r="G21" s="0" t="s">
        <v>1520</v>
      </c>
    </row>
    <row customHeight="1" ht="11.25">
      <c r="A22" s="375" t="s">
        <v>16</v>
      </c>
      <c r="B22" s="0" t="s">
        <v>2464</v>
      </c>
      <c r="C22" s="0" t="s">
        <v>2465</v>
      </c>
      <c r="D22" s="0" t="s">
        <v>2478</v>
      </c>
      <c r="E22" s="0" t="s">
        <v>2479</v>
      </c>
      <c r="F22" s="0" t="s">
        <v>2440</v>
      </c>
      <c r="G22" s="0" t="s">
        <v>1536</v>
      </c>
    </row>
    <row customHeight="1" ht="11.25">
      <c r="A23" s="375" t="s">
        <v>16</v>
      </c>
      <c r="B23" s="0" t="s">
        <v>2464</v>
      </c>
      <c r="C23" s="0" t="s">
        <v>2465</v>
      </c>
      <c r="D23" s="0" t="s">
        <v>2480</v>
      </c>
      <c r="E23" s="0" t="s">
        <v>2481</v>
      </c>
      <c r="F23" s="0" t="s">
        <v>2468</v>
      </c>
      <c r="G23" s="0" t="s">
        <v>1543</v>
      </c>
    </row>
    <row customHeight="1" ht="11.25">
      <c r="A24" s="375" t="s">
        <v>16</v>
      </c>
      <c r="B24" s="0" t="s">
        <v>2482</v>
      </c>
      <c r="C24" s="0" t="s">
        <v>2483</v>
      </c>
      <c r="D24" s="0" t="s">
        <v>2484</v>
      </c>
      <c r="E24" s="0" t="s">
        <v>2485</v>
      </c>
      <c r="F24" s="0" t="s">
        <v>2440</v>
      </c>
      <c r="G24" s="0" t="s">
        <v>1551</v>
      </c>
    </row>
    <row customHeight="1" ht="11.25">
      <c r="A25" s="375" t="s">
        <v>16</v>
      </c>
      <c r="B25" s="0" t="s">
        <v>2482</v>
      </c>
      <c r="C25" s="0" t="s">
        <v>2483</v>
      </c>
      <c r="D25" s="0" t="s">
        <v>2486</v>
      </c>
      <c r="E25" s="0" t="s">
        <v>2487</v>
      </c>
      <c r="F25" s="0" t="s">
        <v>2440</v>
      </c>
      <c r="G25" s="0" t="s">
        <v>1558</v>
      </c>
    </row>
    <row customHeight="1" ht="11.25">
      <c r="A26" s="375" t="s">
        <v>16</v>
      </c>
      <c r="B26" s="0" t="s">
        <v>2482</v>
      </c>
      <c r="C26" s="0" t="s">
        <v>2483</v>
      </c>
      <c r="D26" s="0" t="s">
        <v>2482</v>
      </c>
      <c r="E26" s="0" t="s">
        <v>2483</v>
      </c>
      <c r="F26" s="0" t="s">
        <v>2437</v>
      </c>
      <c r="G26" s="0" t="s">
        <v>1562</v>
      </c>
    </row>
    <row customHeight="1" ht="11.25">
      <c r="A27" s="375" t="s">
        <v>16</v>
      </c>
      <c r="B27" s="0" t="s">
        <v>2482</v>
      </c>
      <c r="C27" s="0" t="s">
        <v>2483</v>
      </c>
      <c r="D27" s="0" t="s">
        <v>2488</v>
      </c>
      <c r="E27" s="0" t="s">
        <v>2489</v>
      </c>
      <c r="F27" s="0" t="s">
        <v>2440</v>
      </c>
      <c r="G27" s="0" t="s">
        <v>1567</v>
      </c>
    </row>
    <row customHeight="1" ht="11.25">
      <c r="A28" s="375" t="s">
        <v>16</v>
      </c>
      <c r="B28" s="0" t="s">
        <v>2490</v>
      </c>
      <c r="C28" s="0" t="s">
        <v>2491</v>
      </c>
      <c r="D28" s="0" t="s">
        <v>2492</v>
      </c>
      <c r="E28" s="0" t="s">
        <v>2493</v>
      </c>
      <c r="F28" s="0" t="s">
        <v>2468</v>
      </c>
      <c r="G28" s="0" t="s">
        <v>1575</v>
      </c>
    </row>
    <row customHeight="1" ht="11.25">
      <c r="A29" s="375" t="s">
        <v>16</v>
      </c>
      <c r="B29" s="0" t="s">
        <v>2490</v>
      </c>
      <c r="C29" s="0" t="s">
        <v>2491</v>
      </c>
      <c r="D29" s="0" t="s">
        <v>2494</v>
      </c>
      <c r="E29" s="0" t="s">
        <v>2495</v>
      </c>
      <c r="F29" s="0" t="s">
        <v>2440</v>
      </c>
      <c r="G29" s="0" t="s">
        <v>1577</v>
      </c>
    </row>
    <row customHeight="1" ht="11.25">
      <c r="A30" s="375" t="s">
        <v>16</v>
      </c>
      <c r="B30" s="0" t="s">
        <v>2490</v>
      </c>
      <c r="C30" s="0" t="s">
        <v>2491</v>
      </c>
      <c r="D30" s="0" t="s">
        <v>2496</v>
      </c>
      <c r="E30" s="0" t="s">
        <v>2497</v>
      </c>
      <c r="F30" s="0" t="s">
        <v>2440</v>
      </c>
      <c r="G30" s="0" t="s">
        <v>1580</v>
      </c>
    </row>
    <row customHeight="1" ht="11.25">
      <c r="A31" s="375" t="s">
        <v>16</v>
      </c>
      <c r="B31" s="0" t="s">
        <v>2490</v>
      </c>
      <c r="C31" s="0" t="s">
        <v>2491</v>
      </c>
      <c r="D31" s="0" t="s">
        <v>2498</v>
      </c>
      <c r="E31" s="0" t="s">
        <v>2499</v>
      </c>
      <c r="F31" s="0" t="s">
        <v>2468</v>
      </c>
      <c r="G31" s="0" t="s">
        <v>1586</v>
      </c>
    </row>
    <row customHeight="1" ht="11.25">
      <c r="A32" s="375" t="s">
        <v>16</v>
      </c>
      <c r="B32" s="0" t="s">
        <v>2490</v>
      </c>
      <c r="C32" s="0" t="s">
        <v>2491</v>
      </c>
      <c r="D32" s="0" t="s">
        <v>2500</v>
      </c>
      <c r="E32" s="0" t="s">
        <v>2501</v>
      </c>
      <c r="F32" s="0" t="s">
        <v>2468</v>
      </c>
      <c r="G32" s="0" t="s">
        <v>1588</v>
      </c>
    </row>
    <row customHeight="1" ht="11.25">
      <c r="A33" s="375" t="s">
        <v>16</v>
      </c>
      <c r="B33" s="0" t="s">
        <v>2490</v>
      </c>
      <c r="C33" s="0" t="s">
        <v>2491</v>
      </c>
      <c r="D33" s="0" t="s">
        <v>2490</v>
      </c>
      <c r="E33" s="0" t="s">
        <v>2491</v>
      </c>
      <c r="F33" s="0" t="s">
        <v>2437</v>
      </c>
      <c r="G33" s="0" t="s">
        <v>1590</v>
      </c>
    </row>
    <row customHeight="1" ht="11.25">
      <c r="A34" s="375" t="s">
        <v>16</v>
      </c>
      <c r="B34" s="0" t="s">
        <v>2490</v>
      </c>
      <c r="C34" s="0" t="s">
        <v>2491</v>
      </c>
      <c r="D34" s="0" t="s">
        <v>2502</v>
      </c>
      <c r="E34" s="0" t="s">
        <v>2503</v>
      </c>
      <c r="F34" s="0" t="s">
        <v>2468</v>
      </c>
      <c r="G34" s="0" t="s">
        <v>1592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6C3BD-DDAE-82DE-9139-0.70B41092}"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2504</v>
      </c>
      <c r="B1" s="837" t="s">
        <v>2505</v>
      </c>
      <c r="C1" s="1161" t="s">
        <v>2506</v>
      </c>
      <c r="D1" s="837" t="s">
        <v>2507</v>
      </c>
      <c r="E1" s="837" t="s">
        <v>2508</v>
      </c>
      <c r="F1" s="1161" t="s">
        <v>2509</v>
      </c>
      <c r="G1" s="1161" t="s">
        <v>2510</v>
      </c>
      <c r="H1" s="1161" t="s">
        <v>2511</v>
      </c>
      <c r="I1" s="1161" t="s">
        <v>2512</v>
      </c>
    </row>
    <row customHeight="1" ht="11.25">
      <c r="A2" s="1693" t="s">
        <v>109</v>
      </c>
      <c r="B2" s="1693" t="s">
        <v>2513</v>
      </c>
      <c r="C2" s="1693" t="s">
        <v>28</v>
      </c>
      <c r="D2" s="1693" t="s">
        <v>2514</v>
      </c>
      <c r="E2" s="1693" t="s">
        <v>2515</v>
      </c>
      <c r="F2" s="1693" t="s">
        <v>28</v>
      </c>
      <c r="G2" s="1693" t="s">
        <v>28</v>
      </c>
      <c r="H2" s="1693" t="s">
        <v>28</v>
      </c>
      <c r="I2" s="1693" t="s">
        <v>28</v>
      </c>
    </row>
    <row customHeight="1" ht="11.25">
      <c r="A3" s="1693" t="s">
        <v>110</v>
      </c>
      <c r="B3" s="1693" t="s">
        <v>2516</v>
      </c>
      <c r="C3" s="1693" t="s">
        <v>28</v>
      </c>
      <c r="D3" s="1693" t="s">
        <v>2517</v>
      </c>
      <c r="E3" s="1693" t="s">
        <v>2518</v>
      </c>
      <c r="F3" s="1693" t="s">
        <v>28</v>
      </c>
      <c r="G3" s="1693" t="s">
        <v>28</v>
      </c>
      <c r="H3" s="1693" t="s">
        <v>28</v>
      </c>
      <c r="I3" s="1693" t="s">
        <v>28</v>
      </c>
    </row>
    <row customHeight="1" ht="11.25">
      <c r="A4" s="1693" t="s">
        <v>90</v>
      </c>
      <c r="B4" s="1693" t="s">
        <v>2519</v>
      </c>
      <c r="C4" s="1693" t="s">
        <v>28</v>
      </c>
      <c r="D4" s="1693" t="s">
        <v>2517</v>
      </c>
      <c r="E4" s="1693" t="s">
        <v>2518</v>
      </c>
      <c r="F4" s="1693" t="s">
        <v>28</v>
      </c>
      <c r="G4" s="1693" t="s">
        <v>28</v>
      </c>
      <c r="H4" s="1693" t="s">
        <v>28</v>
      </c>
      <c r="I4" s="1693" t="s">
        <v>28</v>
      </c>
    </row>
    <row customHeight="1" ht="11.25">
      <c r="A5" s="1693" t="s">
        <v>91</v>
      </c>
      <c r="B5" s="1693" t="s">
        <v>2520</v>
      </c>
      <c r="C5" s="1693" t="s">
        <v>28</v>
      </c>
      <c r="D5" s="1693" t="s">
        <v>2514</v>
      </c>
      <c r="E5" s="1693" t="s">
        <v>2521</v>
      </c>
      <c r="F5" s="1693" t="s">
        <v>28</v>
      </c>
      <c r="G5" s="1693" t="s">
        <v>28</v>
      </c>
      <c r="H5" s="1693" t="s">
        <v>28</v>
      </c>
      <c r="I5" s="1693" t="s">
        <v>28</v>
      </c>
    </row>
    <row customHeight="1" ht="11.25">
      <c r="A6" s="1693" t="s">
        <v>111</v>
      </c>
      <c r="B6" s="1693" t="s">
        <v>2522</v>
      </c>
      <c r="C6" s="1693" t="s">
        <v>28</v>
      </c>
      <c r="D6" s="1693" t="s">
        <v>2514</v>
      </c>
      <c r="E6" s="1693" t="s">
        <v>2523</v>
      </c>
      <c r="F6" s="1693" t="s">
        <v>28</v>
      </c>
      <c r="G6" s="1693" t="s">
        <v>28</v>
      </c>
      <c r="H6" s="1693" t="s">
        <v>28</v>
      </c>
      <c r="I6" s="1693" t="s">
        <v>28</v>
      </c>
    </row>
    <row customHeight="1" ht="11.25">
      <c r="A7" s="1693" t="s">
        <v>92</v>
      </c>
      <c r="B7" s="1693" t="s">
        <v>2524</v>
      </c>
      <c r="C7" s="1693" t="s">
        <v>28</v>
      </c>
      <c r="D7" s="1693" t="s">
        <v>2525</v>
      </c>
      <c r="E7" s="1693" t="s">
        <v>2526</v>
      </c>
      <c r="F7" s="1693" t="s">
        <v>28</v>
      </c>
      <c r="G7" s="1693" t="s">
        <v>28</v>
      </c>
      <c r="H7" s="1693" t="s">
        <v>28</v>
      </c>
      <c r="I7" s="1693" t="s">
        <v>28</v>
      </c>
    </row>
    <row customHeight="1" ht="11.25">
      <c r="A8" s="1693" t="s">
        <v>93</v>
      </c>
      <c r="B8" s="1693" t="s">
        <v>2527</v>
      </c>
      <c r="C8" s="1693" t="s">
        <v>28</v>
      </c>
      <c r="D8" s="1693" t="s">
        <v>2528</v>
      </c>
      <c r="E8" s="1693" t="s">
        <v>2529</v>
      </c>
      <c r="F8" s="1693" t="s">
        <v>28</v>
      </c>
      <c r="G8" s="1693" t="s">
        <v>28</v>
      </c>
      <c r="H8" s="1693" t="s">
        <v>28</v>
      </c>
      <c r="I8" s="1693" t="s">
        <v>28</v>
      </c>
    </row>
    <row customHeight="1" ht="11.25">
      <c r="A9" s="1693" t="s">
        <v>99</v>
      </c>
      <c r="B9" s="1693" t="s">
        <v>2530</v>
      </c>
      <c r="C9" s="1693" t="s">
        <v>28</v>
      </c>
      <c r="D9" s="1693" t="s">
        <v>2528</v>
      </c>
      <c r="E9" s="1693" t="s">
        <v>2529</v>
      </c>
      <c r="F9" s="1693" t="s">
        <v>28</v>
      </c>
      <c r="G9" s="1693" t="s">
        <v>28</v>
      </c>
      <c r="H9" s="1693" t="s">
        <v>28</v>
      </c>
      <c r="I9" s="1693" t="s">
        <v>28</v>
      </c>
    </row>
    <row customHeight="1" ht="11.25">
      <c r="A10" s="1693" t="s">
        <v>147</v>
      </c>
      <c r="B10" s="1693" t="s">
        <v>2531</v>
      </c>
      <c r="C10" s="1693" t="s">
        <v>28</v>
      </c>
      <c r="D10" s="1693" t="s">
        <v>2528</v>
      </c>
      <c r="E10" s="1693" t="s">
        <v>2529</v>
      </c>
      <c r="F10" s="1693" t="s">
        <v>28</v>
      </c>
      <c r="G10" s="1693" t="s">
        <v>28</v>
      </c>
      <c r="H10" s="1693" t="s">
        <v>28</v>
      </c>
      <c r="I10" s="1693" t="s">
        <v>28</v>
      </c>
    </row>
    <row customHeight="1" ht="11.25">
      <c r="A11" s="1693" t="s">
        <v>148</v>
      </c>
      <c r="B11" s="1693" t="s">
        <v>2532</v>
      </c>
      <c r="C11" s="1693" t="s">
        <v>28</v>
      </c>
      <c r="D11" s="1693" t="s">
        <v>2528</v>
      </c>
      <c r="E11" s="1693" t="s">
        <v>2529</v>
      </c>
      <c r="F11" s="1693" t="s">
        <v>28</v>
      </c>
      <c r="G11" s="1693" t="s">
        <v>28</v>
      </c>
      <c r="H11" s="1693" t="s">
        <v>28</v>
      </c>
      <c r="I11" s="1693" t="s">
        <v>28</v>
      </c>
    </row>
    <row customHeight="1" ht="11.25">
      <c r="A12" s="1693" t="s">
        <v>149</v>
      </c>
      <c r="B12" s="1693" t="s">
        <v>2533</v>
      </c>
      <c r="C12" s="1693" t="s">
        <v>28</v>
      </c>
      <c r="D12" s="1693" t="s">
        <v>2534</v>
      </c>
      <c r="E12" s="1693" t="s">
        <v>2526</v>
      </c>
      <c r="F12" s="1693" t="s">
        <v>28</v>
      </c>
      <c r="G12" s="1693" t="s">
        <v>28</v>
      </c>
      <c r="H12" s="1693" t="s">
        <v>28</v>
      </c>
      <c r="I12" s="1693" t="s">
        <v>28</v>
      </c>
    </row>
    <row customHeight="1" ht="11.25">
      <c r="A13" s="1693" t="s">
        <v>150</v>
      </c>
      <c r="B13" s="1693" t="s">
        <v>2535</v>
      </c>
      <c r="C13" s="1693" t="s">
        <v>28</v>
      </c>
      <c r="D13" s="1693" t="s">
        <v>2525</v>
      </c>
      <c r="E13" s="1693" t="s">
        <v>2526</v>
      </c>
      <c r="F13" s="1693" t="s">
        <v>28</v>
      </c>
      <c r="G13" s="1693" t="s">
        <v>28</v>
      </c>
      <c r="H13" s="1693" t="s">
        <v>28</v>
      </c>
      <c r="I13"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7F96F-0EAB-8F1D-5FB5-0.3A77760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4E691-7AF9-3468-780A-0.1FE3D61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 СП "Биробиджанская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6BC6E-8467-0FF4-EA48-0.2C3ADBF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2536</v>
      </c>
    </row>
    <row customHeight="1" ht="11.25">
      <c r="A2" s="66" t="s">
        <v>98</v>
      </c>
      <c r="B2" s="66" t="s">
        <v>2537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2BF97-8BFA-8C54-24AE-0.CDE38D8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2538</v>
      </c>
      <c r="B1" s="837" t="s">
        <v>2539</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1393</v>
      </c>
    </row>
    <row customHeight="1" ht="11.25">
      <c r="A10" s="837">
        <v>4213783</v>
      </c>
      <c r="B10" s="837" t="s">
        <v>1408</v>
      </c>
    </row>
    <row customHeight="1" ht="11.25">
      <c r="A11" s="837">
        <v>4213782</v>
      </c>
      <c r="B11" s="837"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341BD-AA04-625D-06D1-0.B09DB2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2538</v>
      </c>
      <c r="B1" s="837" t="s">
        <v>2540</v>
      </c>
    </row>
    <row customHeight="1" ht="11.25">
      <c r="A2" s="837" t="s">
        <v>2541</v>
      </c>
      <c r="B2" s="837" t="s">
        <v>1505</v>
      </c>
    </row>
    <row customHeight="1" ht="11.25">
      <c r="A3" s="837" t="s">
        <v>2542</v>
      </c>
      <c r="B3" s="837" t="s">
        <v>1515</v>
      </c>
    </row>
    <row customHeight="1" ht="11.25">
      <c r="A4" s="837" t="s">
        <v>2543</v>
      </c>
      <c r="B4" s="837" t="s">
        <v>1524</v>
      </c>
    </row>
    <row customHeight="1" ht="11.25">
      <c r="A5" s="837" t="s">
        <v>2544</v>
      </c>
      <c r="B5" s="837" t="s">
        <v>1533</v>
      </c>
    </row>
    <row customHeight="1" ht="11.25">
      <c r="A6" s="837" t="s">
        <v>2545</v>
      </c>
      <c r="B6" s="837" t="s">
        <v>1539</v>
      </c>
    </row>
    <row customHeight="1" ht="11.25">
      <c r="A7" s="837" t="s">
        <v>2546</v>
      </c>
      <c r="B7" s="837" t="s">
        <v>1547</v>
      </c>
    </row>
    <row customHeight="1" ht="11.25">
      <c r="A8" s="837" t="s">
        <v>2547</v>
      </c>
      <c r="B8" s="837" t="s">
        <v>1554</v>
      </c>
    </row>
    <row customHeight="1" ht="11.25">
      <c r="A9" s="837" t="s">
        <v>2548</v>
      </c>
      <c r="B9" s="837" t="s">
        <v>1560</v>
      </c>
    </row>
    <row customHeight="1" ht="11.25">
      <c r="A10" s="837" t="s">
        <v>2549</v>
      </c>
      <c r="B10" s="837" t="s">
        <v>1564</v>
      </c>
    </row>
    <row customHeight="1" ht="11.25">
      <c r="A11" s="837" t="s">
        <v>2550</v>
      </c>
      <c r="B11" s="837" t="s">
        <v>1571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BCBC-C951-C9FF-B3A3-0.73DA3363}"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2428</v>
      </c>
      <c r="B1" s="375" t="s">
        <v>2429</v>
      </c>
      <c r="C1" s="375" t="s">
        <v>2430</v>
      </c>
      <c r="D1" s="375" t="s">
        <v>2431</v>
      </c>
      <c r="E1" s="0" t="s">
        <v>2432</v>
      </c>
      <c r="F1" s="0" t="s">
        <v>2433</v>
      </c>
      <c r="G1" s="0" t="s">
        <v>2434</v>
      </c>
    </row>
    <row customHeight="1" ht="11.25">
      <c r="A2" s="0" t="s">
        <v>16</v>
      </c>
      <c r="B2" s="0" t="s">
        <v>2435</v>
      </c>
      <c r="C2" s="0" t="s">
        <v>2436</v>
      </c>
      <c r="D2" s="0" t="s">
        <v>2435</v>
      </c>
      <c r="E2" s="0" t="s">
        <v>2436</v>
      </c>
      <c r="F2" s="0" t="s">
        <v>2437</v>
      </c>
      <c r="G2" s="0" t="s">
        <v>109</v>
      </c>
    </row>
    <row customHeight="1" ht="11.25">
      <c r="A3" s="0" t="s">
        <v>16</v>
      </c>
      <c r="B3" s="0" t="s">
        <v>2435</v>
      </c>
      <c r="C3" s="0" t="s">
        <v>2436</v>
      </c>
      <c r="D3" s="0" t="s">
        <v>2438</v>
      </c>
      <c r="E3" s="0" t="s">
        <v>2439</v>
      </c>
      <c r="F3" s="0" t="s">
        <v>2440</v>
      </c>
      <c r="G3" s="0" t="s">
        <v>110</v>
      </c>
    </row>
    <row customHeight="1" ht="11.25">
      <c r="A4" s="0" t="s">
        <v>16</v>
      </c>
      <c r="B4" s="0" t="s">
        <v>2435</v>
      </c>
      <c r="C4" s="0" t="s">
        <v>2436</v>
      </c>
      <c r="D4" s="0" t="s">
        <v>2441</v>
      </c>
      <c r="E4" s="0" t="s">
        <v>2442</v>
      </c>
      <c r="F4" s="0" t="s">
        <v>2440</v>
      </c>
      <c r="G4" s="0" t="s">
        <v>90</v>
      </c>
    </row>
    <row customHeight="1" ht="11.25">
      <c r="A5" s="0" t="s">
        <v>16</v>
      </c>
      <c r="B5" s="0" t="s">
        <v>2435</v>
      </c>
      <c r="C5" s="0" t="s">
        <v>2436</v>
      </c>
      <c r="D5" s="0" t="s">
        <v>2443</v>
      </c>
      <c r="E5" s="0" t="s">
        <v>2444</v>
      </c>
      <c r="F5" s="0" t="s">
        <v>2440</v>
      </c>
      <c r="G5" s="0" t="s">
        <v>91</v>
      </c>
    </row>
    <row customHeight="1" ht="11.25">
      <c r="A6" s="0" t="s">
        <v>16</v>
      </c>
      <c r="B6" s="0" t="s">
        <v>2435</v>
      </c>
      <c r="C6" s="0" t="s">
        <v>2436</v>
      </c>
      <c r="D6" s="0" t="s">
        <v>2445</v>
      </c>
      <c r="E6" s="0" t="s">
        <v>2446</v>
      </c>
      <c r="F6" s="0" t="s">
        <v>2440</v>
      </c>
      <c r="G6" s="0" t="s">
        <v>111</v>
      </c>
    </row>
    <row customHeight="1" ht="11.25">
      <c r="A7" s="0" t="s">
        <v>16</v>
      </c>
      <c r="B7" s="0" t="s">
        <v>2435</v>
      </c>
      <c r="C7" s="0" t="s">
        <v>2436</v>
      </c>
      <c r="D7" s="0" t="s">
        <v>2447</v>
      </c>
      <c r="E7" s="0" t="s">
        <v>2448</v>
      </c>
      <c r="F7" s="0" t="s">
        <v>2440</v>
      </c>
      <c r="G7" s="0" t="s">
        <v>92</v>
      </c>
    </row>
    <row customHeight="1" ht="11.25">
      <c r="A8" s="0" t="s">
        <v>16</v>
      </c>
      <c r="B8" s="0" t="s">
        <v>2435</v>
      </c>
      <c r="C8" s="0" t="s">
        <v>2436</v>
      </c>
      <c r="D8" s="0" t="s">
        <v>2449</v>
      </c>
      <c r="E8" s="0" t="s">
        <v>2450</v>
      </c>
      <c r="F8" s="0" t="s">
        <v>2440</v>
      </c>
      <c r="G8" s="0" t="s">
        <v>93</v>
      </c>
    </row>
    <row customHeight="1" ht="11.25">
      <c r="A9" s="0" t="s">
        <v>16</v>
      </c>
      <c r="B9" s="0" t="s">
        <v>100</v>
      </c>
      <c r="C9" s="0" t="s">
        <v>101</v>
      </c>
      <c r="D9" s="0" t="s">
        <v>100</v>
      </c>
      <c r="E9" s="0" t="s">
        <v>101</v>
      </c>
      <c r="F9" s="0" t="s">
        <v>2451</v>
      </c>
      <c r="G9" s="0" t="s">
        <v>99</v>
      </c>
    </row>
    <row customHeight="1" ht="11.25">
      <c r="A10" s="0" t="s">
        <v>16</v>
      </c>
      <c r="B10" s="0" t="s">
        <v>2452</v>
      </c>
      <c r="C10" s="0" t="s">
        <v>2453</v>
      </c>
      <c r="D10" s="0" t="s">
        <v>2454</v>
      </c>
      <c r="E10" s="0" t="s">
        <v>2455</v>
      </c>
      <c r="F10" s="0" t="s">
        <v>2440</v>
      </c>
      <c r="G10" s="0" t="s">
        <v>147</v>
      </c>
    </row>
    <row customHeight="1" ht="11.25">
      <c r="A11" s="0" t="s">
        <v>16</v>
      </c>
      <c r="B11" s="0" t="s">
        <v>2452</v>
      </c>
      <c r="C11" s="0" t="s">
        <v>2453</v>
      </c>
      <c r="D11" s="0" t="s">
        <v>2456</v>
      </c>
      <c r="E11" s="0" t="s">
        <v>2457</v>
      </c>
      <c r="F11" s="0" t="s">
        <v>2440</v>
      </c>
      <c r="G11" s="0" t="s">
        <v>148</v>
      </c>
    </row>
    <row customHeight="1" ht="11.25">
      <c r="A12" s="0" t="s">
        <v>16</v>
      </c>
      <c r="B12" s="0" t="s">
        <v>2452</v>
      </c>
      <c r="C12" s="0" t="s">
        <v>2453</v>
      </c>
      <c r="D12" s="0" t="s">
        <v>2458</v>
      </c>
      <c r="E12" s="0" t="s">
        <v>2459</v>
      </c>
      <c r="F12" s="0" t="s">
        <v>2440</v>
      </c>
      <c r="G12" s="0" t="s">
        <v>149</v>
      </c>
    </row>
    <row customHeight="1" ht="11.25">
      <c r="A13" s="0" t="s">
        <v>16</v>
      </c>
      <c r="B13" s="0" t="s">
        <v>2452</v>
      </c>
      <c r="C13" s="0" t="s">
        <v>2453</v>
      </c>
      <c r="D13" s="0" t="s">
        <v>2460</v>
      </c>
      <c r="E13" s="0" t="s">
        <v>2461</v>
      </c>
      <c r="F13" s="0" t="s">
        <v>2440</v>
      </c>
      <c r="G13" s="0" t="s">
        <v>150</v>
      </c>
    </row>
    <row customHeight="1" ht="11.25">
      <c r="A14" s="0" t="s">
        <v>16</v>
      </c>
      <c r="B14" s="0" t="s">
        <v>2452</v>
      </c>
      <c r="C14" s="0" t="s">
        <v>2453</v>
      </c>
      <c r="D14" s="0" t="s">
        <v>2452</v>
      </c>
      <c r="E14" s="0" t="s">
        <v>2453</v>
      </c>
      <c r="F14" s="0" t="s">
        <v>2437</v>
      </c>
      <c r="G14" s="0" t="s">
        <v>151</v>
      </c>
    </row>
    <row customHeight="1" ht="11.25">
      <c r="A15" s="0" t="s">
        <v>16</v>
      </c>
      <c r="B15" s="0" t="s">
        <v>2452</v>
      </c>
      <c r="C15" s="0" t="s">
        <v>2453</v>
      </c>
      <c r="D15" s="0" t="s">
        <v>2462</v>
      </c>
      <c r="E15" s="0" t="s">
        <v>2463</v>
      </c>
      <c r="F15" s="0" t="s">
        <v>2440</v>
      </c>
      <c r="G15" s="0" t="s">
        <v>152</v>
      </c>
    </row>
    <row customHeight="1" ht="11.25">
      <c r="A16" s="0" t="s">
        <v>16</v>
      </c>
      <c r="B16" s="0" t="s">
        <v>2464</v>
      </c>
      <c r="C16" s="0" t="s">
        <v>2465</v>
      </c>
      <c r="D16" s="0" t="s">
        <v>2466</v>
      </c>
      <c r="E16" s="0" t="s">
        <v>2467</v>
      </c>
      <c r="F16" s="0" t="s">
        <v>2468</v>
      </c>
      <c r="G16" s="0" t="s">
        <v>1468</v>
      </c>
    </row>
    <row customHeight="1" ht="11.25">
      <c r="A17" s="0" t="s">
        <v>16</v>
      </c>
      <c r="B17" s="0" t="s">
        <v>2464</v>
      </c>
      <c r="C17" s="0" t="s">
        <v>2465</v>
      </c>
      <c r="D17" s="0" t="s">
        <v>2469</v>
      </c>
      <c r="E17" s="0" t="s">
        <v>2470</v>
      </c>
      <c r="F17" s="0" t="s">
        <v>2468</v>
      </c>
      <c r="G17" s="0" t="s">
        <v>1473</v>
      </c>
    </row>
    <row customHeight="1" ht="11.25">
      <c r="A18" s="0" t="s">
        <v>16</v>
      </c>
      <c r="B18" s="0" t="s">
        <v>2464</v>
      </c>
      <c r="C18" s="0" t="s">
        <v>2465</v>
      </c>
      <c r="D18" s="0" t="s">
        <v>2471</v>
      </c>
      <c r="E18" s="0" t="s">
        <v>2472</v>
      </c>
      <c r="F18" s="0" t="s">
        <v>2468</v>
      </c>
      <c r="G18" s="0" t="s">
        <v>1485</v>
      </c>
    </row>
    <row customHeight="1" ht="11.25">
      <c r="A19" s="0" t="s">
        <v>16</v>
      </c>
      <c r="B19" s="0" t="s">
        <v>2464</v>
      </c>
      <c r="C19" s="0" t="s">
        <v>2465</v>
      </c>
      <c r="D19" s="0" t="s">
        <v>2473</v>
      </c>
      <c r="E19" s="0" t="s">
        <v>2474</v>
      </c>
      <c r="F19" s="0" t="s">
        <v>2468</v>
      </c>
      <c r="G19" s="0" t="s">
        <v>1499</v>
      </c>
    </row>
    <row customHeight="1" ht="11.25">
      <c r="A20" s="0" t="s">
        <v>16</v>
      </c>
      <c r="B20" s="0" t="s">
        <v>2464</v>
      </c>
      <c r="C20" s="0" t="s">
        <v>2465</v>
      </c>
      <c r="D20" s="0" t="s">
        <v>2464</v>
      </c>
      <c r="E20" s="0" t="s">
        <v>2465</v>
      </c>
      <c r="F20" s="0" t="s">
        <v>2437</v>
      </c>
      <c r="G20" s="0" t="s">
        <v>1511</v>
      </c>
    </row>
    <row customHeight="1" ht="11.25">
      <c r="A21" s="0" t="s">
        <v>16</v>
      </c>
      <c r="B21" s="0" t="s">
        <v>2464</v>
      </c>
      <c r="C21" s="0" t="s">
        <v>2465</v>
      </c>
      <c r="D21" s="0" t="s">
        <v>2475</v>
      </c>
      <c r="E21" s="0" t="s">
        <v>2476</v>
      </c>
      <c r="F21" s="0" t="s">
        <v>2477</v>
      </c>
      <c r="G21" s="0" t="s">
        <v>1520</v>
      </c>
    </row>
    <row customHeight="1" ht="11.25">
      <c r="A22" s="0" t="s">
        <v>16</v>
      </c>
      <c r="B22" s="0" t="s">
        <v>2464</v>
      </c>
      <c r="C22" s="0" t="s">
        <v>2465</v>
      </c>
      <c r="D22" s="0" t="s">
        <v>2478</v>
      </c>
      <c r="E22" s="0" t="s">
        <v>2479</v>
      </c>
      <c r="F22" s="0" t="s">
        <v>2440</v>
      </c>
      <c r="G22" s="0" t="s">
        <v>1536</v>
      </c>
    </row>
    <row customHeight="1" ht="11.25">
      <c r="A23" s="0" t="s">
        <v>16</v>
      </c>
      <c r="B23" s="0" t="s">
        <v>2464</v>
      </c>
      <c r="C23" s="0" t="s">
        <v>2465</v>
      </c>
      <c r="D23" s="0" t="s">
        <v>2480</v>
      </c>
      <c r="E23" s="0" t="s">
        <v>2481</v>
      </c>
      <c r="F23" s="0" t="s">
        <v>2468</v>
      </c>
      <c r="G23" s="0" t="s">
        <v>1543</v>
      </c>
    </row>
    <row customHeight="1" ht="11.25">
      <c r="A24" s="0" t="s">
        <v>16</v>
      </c>
      <c r="B24" s="0" t="s">
        <v>2482</v>
      </c>
      <c r="C24" s="0" t="s">
        <v>2483</v>
      </c>
      <c r="D24" s="0" t="s">
        <v>2484</v>
      </c>
      <c r="E24" s="0" t="s">
        <v>2485</v>
      </c>
      <c r="F24" s="0" t="s">
        <v>2440</v>
      </c>
      <c r="G24" s="0" t="s">
        <v>1551</v>
      </c>
    </row>
    <row customHeight="1" ht="11.25">
      <c r="A25" s="0" t="s">
        <v>16</v>
      </c>
      <c r="B25" s="0" t="s">
        <v>2482</v>
      </c>
      <c r="C25" s="0" t="s">
        <v>2483</v>
      </c>
      <c r="D25" s="0" t="s">
        <v>2486</v>
      </c>
      <c r="E25" s="0" t="s">
        <v>2487</v>
      </c>
      <c r="F25" s="0" t="s">
        <v>2440</v>
      </c>
      <c r="G25" s="0" t="s">
        <v>1558</v>
      </c>
    </row>
    <row customHeight="1" ht="11.25">
      <c r="A26" s="0" t="s">
        <v>16</v>
      </c>
      <c r="B26" s="0" t="s">
        <v>2482</v>
      </c>
      <c r="C26" s="0" t="s">
        <v>2483</v>
      </c>
      <c r="D26" s="0" t="s">
        <v>2482</v>
      </c>
      <c r="E26" s="0" t="s">
        <v>2483</v>
      </c>
      <c r="F26" s="0" t="s">
        <v>2437</v>
      </c>
      <c r="G26" s="0" t="s">
        <v>1562</v>
      </c>
    </row>
    <row customHeight="1" ht="11.25">
      <c r="A27" s="0" t="s">
        <v>16</v>
      </c>
      <c r="B27" s="0" t="s">
        <v>2482</v>
      </c>
      <c r="C27" s="0" t="s">
        <v>2483</v>
      </c>
      <c r="D27" s="0" t="s">
        <v>2488</v>
      </c>
      <c r="E27" s="0" t="s">
        <v>2489</v>
      </c>
      <c r="F27" s="0" t="s">
        <v>2440</v>
      </c>
      <c r="G27" s="0" t="s">
        <v>1567</v>
      </c>
    </row>
    <row customHeight="1" ht="11.25">
      <c r="A28" s="0" t="s">
        <v>16</v>
      </c>
      <c r="B28" s="0" t="s">
        <v>2490</v>
      </c>
      <c r="C28" s="0" t="s">
        <v>2491</v>
      </c>
      <c r="D28" s="0" t="s">
        <v>2492</v>
      </c>
      <c r="E28" s="0" t="s">
        <v>2493</v>
      </c>
      <c r="F28" s="0" t="s">
        <v>2468</v>
      </c>
      <c r="G28" s="0" t="s">
        <v>1575</v>
      </c>
    </row>
    <row customHeight="1" ht="11.25">
      <c r="A29" s="0" t="s">
        <v>16</v>
      </c>
      <c r="B29" s="0" t="s">
        <v>2490</v>
      </c>
      <c r="C29" s="0" t="s">
        <v>2491</v>
      </c>
      <c r="D29" s="0" t="s">
        <v>2494</v>
      </c>
      <c r="E29" s="0" t="s">
        <v>2495</v>
      </c>
      <c r="F29" s="0" t="s">
        <v>2440</v>
      </c>
      <c r="G29" s="0" t="s">
        <v>1577</v>
      </c>
    </row>
    <row customHeight="1" ht="11.25">
      <c r="A30" s="0" t="s">
        <v>16</v>
      </c>
      <c r="B30" s="0" t="s">
        <v>2490</v>
      </c>
      <c r="C30" s="0" t="s">
        <v>2491</v>
      </c>
      <c r="D30" s="0" t="s">
        <v>2496</v>
      </c>
      <c r="E30" s="0" t="s">
        <v>2497</v>
      </c>
      <c r="F30" s="0" t="s">
        <v>2440</v>
      </c>
      <c r="G30" s="0" t="s">
        <v>1580</v>
      </c>
    </row>
    <row customHeight="1" ht="11.25">
      <c r="A31" s="0" t="s">
        <v>16</v>
      </c>
      <c r="B31" s="0" t="s">
        <v>2490</v>
      </c>
      <c r="C31" s="0" t="s">
        <v>2491</v>
      </c>
      <c r="D31" s="0" t="s">
        <v>2498</v>
      </c>
      <c r="E31" s="0" t="s">
        <v>2499</v>
      </c>
      <c r="F31" s="0" t="s">
        <v>2468</v>
      </c>
      <c r="G31" s="0" t="s">
        <v>1586</v>
      </c>
    </row>
    <row customHeight="1" ht="11.25">
      <c r="A32" s="0" t="s">
        <v>16</v>
      </c>
      <c r="B32" s="0" t="s">
        <v>2490</v>
      </c>
      <c r="C32" s="0" t="s">
        <v>2491</v>
      </c>
      <c r="D32" s="0" t="s">
        <v>2500</v>
      </c>
      <c r="E32" s="0" t="s">
        <v>2501</v>
      </c>
      <c r="F32" s="0" t="s">
        <v>2468</v>
      </c>
      <c r="G32" s="0" t="s">
        <v>1588</v>
      </c>
    </row>
    <row customHeight="1" ht="11.25">
      <c r="A33" s="0" t="s">
        <v>16</v>
      </c>
      <c r="B33" s="0" t="s">
        <v>2490</v>
      </c>
      <c r="C33" s="0" t="s">
        <v>2491</v>
      </c>
      <c r="D33" s="0" t="s">
        <v>2490</v>
      </c>
      <c r="E33" s="0" t="s">
        <v>2491</v>
      </c>
      <c r="F33" s="0" t="s">
        <v>2437</v>
      </c>
      <c r="G33" s="0" t="s">
        <v>1590</v>
      </c>
    </row>
    <row customHeight="1" ht="11.25">
      <c r="A34" s="0" t="s">
        <v>16</v>
      </c>
      <c r="B34" s="0" t="s">
        <v>2490</v>
      </c>
      <c r="C34" s="0" t="s">
        <v>2491</v>
      </c>
      <c r="D34" s="0" t="s">
        <v>2502</v>
      </c>
      <c r="E34" s="0" t="s">
        <v>2503</v>
      </c>
      <c r="F34" s="0" t="s">
        <v>2468</v>
      </c>
      <c r="G34" s="0" t="s">
        <v>1592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40FE5-838B-6F52-47B8-0.56FCF6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2551</v>
      </c>
      <c r="B1" s="837" t="s">
        <v>2552</v>
      </c>
      <c r="C1" s="837" t="s">
        <v>1171</v>
      </c>
    </row>
    <row customHeight="1" ht="11.25">
      <c r="A2" s="837">
        <v>4189678</v>
      </c>
      <c r="B2" s="837" t="s">
        <v>2553</v>
      </c>
      <c r="C2" s="837" t="s">
        <v>2554</v>
      </c>
    </row>
    <row customHeight="1" ht="11.25">
      <c r="A3" s="837">
        <v>4190415</v>
      </c>
      <c r="B3" s="837" t="s">
        <v>2555</v>
      </c>
      <c r="C3" s="837" t="s">
        <v>2554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50536-7DC2-BEA1-3B49-0.A20C77F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2556</v>
      </c>
      <c r="B1" s="165" t="s">
        <v>2557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66884-8119-428D-1F6A-0.E3CC759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2558</v>
      </c>
      <c r="B1" s="0" t="b">
        <v>1</v>
      </c>
    </row>
    <row customHeight="1" ht="11.25">
      <c r="A2" s="0" t="s">
        <v>2559</v>
      </c>
      <c r="B2" s="0" t="b">
        <v>0</v>
      </c>
    </row>
    <row customHeight="1" ht="11.25">
      <c r="A3" s="0" t="s">
        <v>2560</v>
      </c>
      <c r="B3" s="0" t="b">
        <v>1</v>
      </c>
    </row>
    <row customHeight="1" ht="11.25">
      <c r="A4" s="0" t="s">
        <v>2561</v>
      </c>
      <c r="B4" s="0" t="b">
        <v>0</v>
      </c>
    </row>
    <row customHeight="1" ht="11.25">
      <c r="A5" s="0" t="s">
        <v>2562</v>
      </c>
      <c r="B5" s="0" t="b">
        <v>0</v>
      </c>
    </row>
    <row customHeight="1" ht="11.25">
      <c r="A6" s="0" t="s">
        <v>2563</v>
      </c>
      <c r="B6" s="0" t="b">
        <v>0</v>
      </c>
    </row>
    <row customHeight="1" ht="11.25">
      <c r="A7" s="0" t="s">
        <v>2564</v>
      </c>
      <c r="B7" s="0" t="b">
        <v>0</v>
      </c>
    </row>
    <row customHeight="1" ht="11.25">
      <c r="A8" s="0" t="s">
        <v>2565</v>
      </c>
      <c r="B8" s="0" t="b">
        <v>0</v>
      </c>
    </row>
    <row customHeight="1" ht="11.25">
      <c r="A9" s="0" t="s">
        <v>2566</v>
      </c>
      <c r="B9" s="0" t="b">
        <v>0</v>
      </c>
    </row>
    <row customHeight="1" ht="11.25">
      <c r="A10" s="0" t="s">
        <v>2567</v>
      </c>
      <c r="B10" s="0" t="b">
        <v>0</v>
      </c>
    </row>
    <row customHeight="1" ht="11.25">
      <c r="A11" s="0" t="s">
        <v>2568</v>
      </c>
      <c r="B11" s="0" t="b">
        <v>0</v>
      </c>
    </row>
    <row customHeight="1" ht="11.25">
      <c r="A12" s="0" t="s">
        <v>2569</v>
      </c>
      <c r="B12" s="0" t="b">
        <v>0</v>
      </c>
    </row>
    <row customHeight="1" ht="11.25">
      <c r="A13" s="0" t="s">
        <v>2570</v>
      </c>
      <c r="B13" s="0" t="b">
        <v>0</v>
      </c>
    </row>
    <row customHeight="1" ht="11.25">
      <c r="A14" s="0" t="s">
        <v>2571</v>
      </c>
      <c r="B14" s="0" t="b">
        <v>1</v>
      </c>
    </row>
    <row customHeight="1" ht="11.25">
      <c r="A15" s="0" t="s">
        <v>2572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0C11C-4B52-780C-0ACC-0.8CCAA84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E30AE-D2ED-EED9-A059-0.0F8348D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2573</v>
      </c>
      <c r="B1" s="69" t="s">
        <v>2574</v>
      </c>
    </row>
    <row customHeight="1" ht="11.25">
      <c r="A2" s="66" t="s">
        <v>2575</v>
      </c>
      <c r="B2" s="66" t="s">
        <v>2576</v>
      </c>
    </row>
    <row customHeight="1" ht="11.25">
      <c r="A3" s="66" t="s">
        <v>2577</v>
      </c>
      <c r="B3" s="66" t="s">
        <v>2578</v>
      </c>
    </row>
    <row customHeight="1" ht="11.25">
      <c r="A4" s="66" t="s">
        <v>2579</v>
      </c>
      <c r="B4" s="66" t="s">
        <v>2580</v>
      </c>
    </row>
    <row customHeight="1" ht="11.25">
      <c r="A5" s="66" t="s">
        <v>2581</v>
      </c>
      <c r="B5" s="66" t="s">
        <v>2582</v>
      </c>
    </row>
    <row customHeight="1" ht="11.25">
      <c r="A6" s="66" t="s">
        <v>2583</v>
      </c>
      <c r="B6" s="66" t="s">
        <v>2584</v>
      </c>
    </row>
    <row customHeight="1" ht="11.25">
      <c r="A7" s="66" t="s">
        <v>2585</v>
      </c>
      <c r="B7" s="66" t="s">
        <v>2586</v>
      </c>
    </row>
    <row customHeight="1" ht="11.25">
      <c r="A8" s="66" t="s">
        <v>2587</v>
      </c>
      <c r="B8" s="66" t="s">
        <v>2588</v>
      </c>
    </row>
    <row customHeight="1" ht="11.25">
      <c r="A9" s="66" t="s">
        <v>2589</v>
      </c>
      <c r="B9" s="66" t="s">
        <v>2590</v>
      </c>
    </row>
    <row customHeight="1" ht="11.25">
      <c r="A10" s="66" t="s">
        <v>2591</v>
      </c>
      <c r="B10" s="66" t="s">
        <v>2592</v>
      </c>
    </row>
    <row customHeight="1" ht="11.25">
      <c r="A11" s="66" t="s">
        <v>2593</v>
      </c>
      <c r="B11" s="66" t="s">
        <v>2594</v>
      </c>
    </row>
    <row customHeight="1" ht="11.25">
      <c r="A12" s="66" t="s">
        <v>2595</v>
      </c>
      <c r="B12" s="66" t="s">
        <v>2596</v>
      </c>
    </row>
    <row customHeight="1" ht="11.25">
      <c r="A13" s="66" t="s">
        <v>2597</v>
      </c>
      <c r="B13" s="66" t="s">
        <v>2598</v>
      </c>
    </row>
    <row customHeight="1" ht="11.25">
      <c r="A14" s="66" t="s">
        <v>2599</v>
      </c>
      <c r="B14" s="66" t="s">
        <v>2600</v>
      </c>
    </row>
    <row customHeight="1" ht="11.25">
      <c r="A15" s="66" t="s">
        <v>2601</v>
      </c>
      <c r="B15" s="66" t="s">
        <v>2602</v>
      </c>
    </row>
    <row customHeight="1" ht="11.25">
      <c r="A16" s="66" t="s">
        <v>2603</v>
      </c>
      <c r="B16" s="66" t="s">
        <v>2604</v>
      </c>
    </row>
    <row customHeight="1" ht="11.25">
      <c r="A17" s="66" t="s">
        <v>2605</v>
      </c>
      <c r="B17" s="66" t="s">
        <v>2606</v>
      </c>
    </row>
    <row customHeight="1" ht="11.25">
      <c r="A18" s="66" t="s">
        <v>2607</v>
      </c>
      <c r="B18" s="66" t="s">
        <v>2608</v>
      </c>
    </row>
    <row customHeight="1" ht="11.25">
      <c r="A19" s="66" t="s">
        <v>2609</v>
      </c>
      <c r="B19" s="66" t="s">
        <v>2610</v>
      </c>
    </row>
    <row customHeight="1" ht="11.25">
      <c r="A20" s="66" t="s">
        <v>2611</v>
      </c>
      <c r="B20" s="66" t="s">
        <v>2612</v>
      </c>
    </row>
    <row customHeight="1" ht="11.25">
      <c r="A21" s="66" t="s">
        <v>2613</v>
      </c>
      <c r="B21" s="66" t="s">
        <v>2614</v>
      </c>
    </row>
    <row customHeight="1" ht="11.25">
      <c r="A22" s="66" t="s">
        <v>2615</v>
      </c>
      <c r="B22" s="66" t="s">
        <v>2616</v>
      </c>
    </row>
    <row customHeight="1" ht="11.25">
      <c r="A23" s="66" t="s">
        <v>2617</v>
      </c>
      <c r="B23" s="66" t="s">
        <v>2618</v>
      </c>
    </row>
    <row customHeight="1" ht="11.25">
      <c r="A24" s="66" t="s">
        <v>2619</v>
      </c>
      <c r="B24" s="66" t="s">
        <v>2620</v>
      </c>
    </row>
    <row customHeight="1" ht="11.25">
      <c r="A25" s="66" t="s">
        <v>2621</v>
      </c>
      <c r="B25" s="66" t="s">
        <v>2622</v>
      </c>
    </row>
    <row customHeight="1" ht="11.25">
      <c r="A26" s="66" t="s">
        <v>2623</v>
      </c>
      <c r="B26" s="66" t="s">
        <v>2624</v>
      </c>
    </row>
    <row customHeight="1" ht="11.25">
      <c r="A27" s="66" t="s">
        <v>2625</v>
      </c>
      <c r="B27" s="66" t="s">
        <v>2626</v>
      </c>
    </row>
    <row customHeight="1" ht="11.25">
      <c r="A28" s="66" t="s">
        <v>2627</v>
      </c>
      <c r="B28" s="66" t="s">
        <v>2628</v>
      </c>
    </row>
    <row customHeight="1" ht="11.25">
      <c r="A29" s="66" t="s">
        <v>2629</v>
      </c>
      <c r="B29" s="66" t="s">
        <v>2630</v>
      </c>
    </row>
    <row customHeight="1" ht="11.25">
      <c r="A30" s="66" t="s">
        <v>2631</v>
      </c>
      <c r="B30" s="66" t="s">
        <v>2632</v>
      </c>
    </row>
    <row customHeight="1" ht="11.25">
      <c r="A31" s="66" t="s">
        <v>2633</v>
      </c>
      <c r="B31" s="66" t="s">
        <v>2634</v>
      </c>
    </row>
    <row customHeight="1" ht="11.25">
      <c r="A32" s="66" t="s">
        <v>2635</v>
      </c>
      <c r="B32" s="66" t="s">
        <v>2636</v>
      </c>
    </row>
    <row customHeight="1" ht="11.25">
      <c r="A33" s="66" t="s">
        <v>2637</v>
      </c>
      <c r="B33" s="66" t="s">
        <v>2638</v>
      </c>
    </row>
    <row customHeight="1" ht="11.25">
      <c r="A34" s="66" t="s">
        <v>2639</v>
      </c>
      <c r="B34" s="66" t="s">
        <v>2640</v>
      </c>
    </row>
    <row customHeight="1" ht="11.25">
      <c r="A35" s="66" t="s">
        <v>2641</v>
      </c>
      <c r="B35" s="66" t="s">
        <v>2642</v>
      </c>
    </row>
    <row customHeight="1" ht="11.25">
      <c r="A36" s="66" t="s">
        <v>2643</v>
      </c>
      <c r="B36" s="66" t="s">
        <v>2644</v>
      </c>
    </row>
    <row customHeight="1" ht="11.25">
      <c r="A37" s="66" t="s">
        <v>2645</v>
      </c>
      <c r="B37" s="66" t="s">
        <v>2646</v>
      </c>
    </row>
    <row customHeight="1" ht="11.25">
      <c r="A38" s="66" t="s">
        <v>2647</v>
      </c>
      <c r="B38" s="66" t="s">
        <v>2648</v>
      </c>
    </row>
    <row customHeight="1" ht="11.25">
      <c r="A39" s="66" t="s">
        <v>2649</v>
      </c>
      <c r="B39" s="66" t="s">
        <v>2650</v>
      </c>
    </row>
    <row customHeight="1" ht="11.25">
      <c r="A40" s="66" t="s">
        <v>2651</v>
      </c>
      <c r="B40" s="66" t="s">
        <v>2652</v>
      </c>
    </row>
    <row customHeight="1" ht="11.25">
      <c r="A41" s="66" t="s">
        <v>2653</v>
      </c>
      <c r="B41" s="66" t="s">
        <v>2654</v>
      </c>
    </row>
    <row customHeight="1" ht="11.25">
      <c r="A42" s="66" t="s">
        <v>2655</v>
      </c>
      <c r="B42" s="66" t="s">
        <v>2656</v>
      </c>
    </row>
    <row customHeight="1" ht="11.25">
      <c r="A43" s="66" t="s">
        <v>2657</v>
      </c>
      <c r="B43" s="66" t="s">
        <v>2658</v>
      </c>
    </row>
    <row customHeight="1" ht="11.25">
      <c r="A44" s="66" t="s">
        <v>2659</v>
      </c>
      <c r="B44" s="66" t="s">
        <v>2660</v>
      </c>
    </row>
    <row customHeight="1" ht="11.25">
      <c r="A45" s="66" t="s">
        <v>2661</v>
      </c>
      <c r="B45" s="66" t="s">
        <v>2662</v>
      </c>
    </row>
    <row customHeight="1" ht="11.25">
      <c r="A46" s="66" t="s">
        <v>2663</v>
      </c>
      <c r="B46" s="66" t="s">
        <v>2664</v>
      </c>
    </row>
    <row customHeight="1" ht="11.25">
      <c r="A47" s="66" t="s">
        <v>2665</v>
      </c>
      <c r="B47" s="66" t="s">
        <v>2666</v>
      </c>
    </row>
    <row customHeight="1" ht="11.25">
      <c r="A48" s="66" t="s">
        <v>2667</v>
      </c>
      <c r="B48" s="66" t="s">
        <v>2668</v>
      </c>
    </row>
    <row customHeight="1" ht="11.25">
      <c r="A49" s="66" t="s">
        <v>2669</v>
      </c>
      <c r="B49" s="66" t="s">
        <v>2670</v>
      </c>
    </row>
    <row customHeight="1" ht="11.25">
      <c r="A50" s="66" t="s">
        <v>2671</v>
      </c>
      <c r="B50" s="66" t="s">
        <v>2672</v>
      </c>
    </row>
    <row customHeight="1" ht="11.25">
      <c r="A51" s="66" t="s">
        <v>2673</v>
      </c>
      <c r="B51" s="66" t="s">
        <v>2674</v>
      </c>
    </row>
    <row customHeight="1" ht="11.25">
      <c r="A52" s="66" t="s">
        <v>2675</v>
      </c>
      <c r="B52" s="66" t="s">
        <v>2676</v>
      </c>
    </row>
    <row customHeight="1" ht="11.25">
      <c r="A53" s="66" t="s">
        <v>2677</v>
      </c>
      <c r="B53" s="66" t="s">
        <v>2678</v>
      </c>
    </row>
    <row customHeight="1" ht="11.25">
      <c r="A54" s="66" t="s">
        <v>2679</v>
      </c>
      <c r="B54" s="66" t="s">
        <v>2680</v>
      </c>
    </row>
    <row customHeight="1" ht="11.25">
      <c r="A55" s="66" t="s">
        <v>2681</v>
      </c>
      <c r="B55" s="66" t="s">
        <v>2682</v>
      </c>
    </row>
    <row customHeight="1" ht="11.25">
      <c r="A56" s="66" t="s">
        <v>2683</v>
      </c>
      <c r="B56" s="66" t="s">
        <v>2684</v>
      </c>
    </row>
    <row customHeight="1" ht="11.25">
      <c r="A57" s="66" t="s">
        <v>2685</v>
      </c>
      <c r="B57" s="66" t="s">
        <v>2686</v>
      </c>
    </row>
    <row customHeight="1" ht="11.25">
      <c r="A58" s="66" t="s">
        <v>2687</v>
      </c>
      <c r="B58" s="66" t="s">
        <v>2688</v>
      </c>
    </row>
    <row customHeight="1" ht="11.25">
      <c r="A59" s="66" t="s">
        <v>2689</v>
      </c>
      <c r="B59" s="66" t="s">
        <v>2690</v>
      </c>
    </row>
    <row customHeight="1" ht="11.25">
      <c r="A60" s="66" t="s">
        <v>2691</v>
      </c>
      <c r="B60" s="66" t="s">
        <v>2692</v>
      </c>
    </row>
    <row customHeight="1" ht="11.25">
      <c r="A61" s="66"/>
      <c r="B61" s="66" t="s">
        <v>2693</v>
      </c>
    </row>
    <row customHeight="1" ht="11.25">
      <c r="A62" s="66"/>
      <c r="B62" s="66" t="s">
        <v>2694</v>
      </c>
    </row>
    <row customHeight="1" ht="11.25">
      <c r="A63" s="66"/>
      <c r="B63" s="66" t="s">
        <v>2695</v>
      </c>
    </row>
    <row customHeight="1" ht="11.25">
      <c r="A64" s="66"/>
      <c r="B64" s="66" t="s">
        <v>2696</v>
      </c>
    </row>
    <row customHeight="1" ht="11.25">
      <c r="A65" s="66"/>
      <c r="B65" s="66" t="s">
        <v>2697</v>
      </c>
    </row>
    <row customHeight="1" ht="11.25">
      <c r="A66" s="66"/>
      <c r="B66" s="66" t="s">
        <v>2698</v>
      </c>
    </row>
    <row customHeight="1" ht="11.25">
      <c r="A67" s="66"/>
      <c r="B67" s="66" t="s">
        <v>2699</v>
      </c>
    </row>
    <row customHeight="1" ht="11.25">
      <c r="A68" s="66"/>
      <c r="B68" s="66" t="s">
        <v>2700</v>
      </c>
    </row>
    <row customHeight="1" ht="11.25">
      <c r="A69" s="66"/>
      <c r="B69" s="66" t="s">
        <v>2701</v>
      </c>
    </row>
    <row customHeight="1" ht="11.25">
      <c r="A70" s="66"/>
      <c r="B70" s="66" t="s">
        <v>2702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EAD8B-6177-15F2-1639-0.48734EF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2703</v>
      </c>
    </row>
    <row customHeight="1" ht="90">
      <c r="B2" s="96" t="s">
        <v>2704</v>
      </c>
    </row>
    <row customHeight="1" ht="67.5">
      <c r="B3" s="96" t="s">
        <v>2705</v>
      </c>
    </row>
    <row customHeight="1" ht="33.75">
      <c r="B4" s="96" t="s">
        <v>2706</v>
      </c>
    </row>
    <row customHeight="1" ht="11.25">
      <c r="B5" s="96" t="s">
        <v>2707</v>
      </c>
    </row>
    <row customHeight="1" ht="22.5">
      <c r="B6" s="96" t="s">
        <v>2708</v>
      </c>
    </row>
    <row customHeight="1" ht="22.5">
      <c r="B7" s="96" t="s">
        <v>2709</v>
      </c>
    </row>
    <row customHeight="1" ht="22.5">
      <c r="B8" s="96" t="s">
        <v>2710</v>
      </c>
    </row>
    <row customHeight="1" ht="22.5">
      <c r="B9" s="96" t="s">
        <v>2711</v>
      </c>
    </row>
    <row customHeight="1" ht="56.25">
      <c r="B10" s="96" t="s">
        <v>2712</v>
      </c>
    </row>
    <row customHeight="1" ht="12.75">
      <c r="B11" s="161" t="s">
        <v>2713</v>
      </c>
    </row>
    <row customHeight="1" ht="11.25">
      <c r="B12" s="95" t="s">
        <v>2714</v>
      </c>
    </row>
    <row customHeight="1" ht="22.5">
      <c r="B13" s="96" t="s">
        <v>2715</v>
      </c>
    </row>
    <row customHeight="1" ht="67.5">
      <c r="B14" s="96" t="s">
        <v>2716</v>
      </c>
    </row>
    <row customHeight="1" ht="22.5">
      <c r="B15" s="96" t="s">
        <v>2717</v>
      </c>
    </row>
    <row customHeight="1" ht="11.25">
      <c r="B16" s="95" t="s">
        <v>2718</v>
      </c>
      <c r="D16" s="102"/>
    </row>
    <row customHeight="1" ht="33.75">
      <c r="B17" s="96" t="s">
        <v>2719</v>
      </c>
    </row>
    <row customHeight="1" ht="33.75">
      <c r="B18" s="96" t="s">
        <v>2720</v>
      </c>
    </row>
    <row customHeight="1" ht="11.25">
      <c r="B19" s="96" t="s">
        <v>2721</v>
      </c>
    </row>
    <row customHeight="1" ht="33.75">
      <c r="B20" s="96" t="s">
        <v>2722</v>
      </c>
    </row>
    <row customHeight="1" ht="11.25">
      <c r="B21" s="95" t="s">
        <v>2723</v>
      </c>
    </row>
    <row customHeight="1" ht="11.25">
      <c r="B22" s="96" t="s">
        <v>2724</v>
      </c>
    </row>
    <row r="24" customHeight="1" ht="22.5">
      <c r="B24" s="163" t="s">
        <v>2725</v>
      </c>
    </row>
    <row r="26" customHeight="1" ht="11.25">
      <c r="B26" s="95" t="s">
        <v>2726</v>
      </c>
    </row>
    <row customHeight="1" ht="22.5">
      <c r="B27" s="162" t="s">
        <v>400</v>
      </c>
    </row>
    <row customHeight="1" ht="56.25">
      <c r="B28" s="162" t="s">
        <v>2727</v>
      </c>
    </row>
    <row customHeight="1" ht="11.25">
      <c r="B29" s="212" t="s">
        <v>2728</v>
      </c>
    </row>
    <row customHeight="1" ht="22.5">
      <c r="B30" s="162" t="s">
        <v>2729</v>
      </c>
    </row>
    <row r="32" customHeight="1" ht="11.25">
      <c r="A32" s="190"/>
      <c r="B32" s="191" t="s">
        <v>2730</v>
      </c>
    </row>
    <row customHeight="1" ht="14.25">
      <c r="A33" s="192">
        <v>1</v>
      </c>
      <c r="B33" s="193" t="s">
        <v>2731</v>
      </c>
    </row>
    <row customHeight="1" ht="14.25">
      <c r="A34" s="192">
        <v>2</v>
      </c>
      <c r="B34" s="193" t="s">
        <v>2732</v>
      </c>
    </row>
    <row customHeight="1" ht="11.25">
      <c r="B35" s="191" t="s">
        <v>2733</v>
      </c>
    </row>
    <row customHeight="1" ht="11.25">
      <c r="B36" s="193" t="s">
        <v>2734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F8E2C-7591-2271-E1B8-0.7BABF81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"ДГК" СП "Биробиджанская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105</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