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0\Отчет 4 квартал\Годовой\Папка 1_Отчетность АО ДГК за 2020 год\"/>
    </mc:Choice>
  </mc:AlternateContent>
  <bookViews>
    <workbookView xWindow="0" yWindow="0" windowWidth="28800" windowHeight="10200"/>
  </bookViews>
  <sheets>
    <sheet name="3 Г ОС" sheetId="1" r:id="rId1"/>
  </sheets>
  <externalReferences>
    <externalReference r:id="rId2"/>
  </externalReferences>
  <definedNames>
    <definedName name="_xlnm._FilterDatabase" localSheetId="0" hidden="1">'3 Г ОС'!$A$20:$BZ$630</definedName>
    <definedName name="Z_312F225E_EFE3_455A_A167_B1F3199E1635_.wvu.FilterData" localSheetId="0" hidden="1">'3 Г ОС'!$A$21:$AI$522</definedName>
    <definedName name="Z_312F225E_EFE3_455A_A167_B1F3199E1635_.wvu.PrintArea" localSheetId="0" hidden="1">'3 Г ОС'!$A$1:$AI$522</definedName>
    <definedName name="_xlnm.Print_Area" localSheetId="0">'3 Г ОС'!$A$1:$AI$630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30" i="1" l="1"/>
  <c r="AH630" i="1" s="1"/>
  <c r="AE630" i="1"/>
  <c r="AH629" i="1"/>
  <c r="AG629" i="1"/>
  <c r="AE629" i="1"/>
  <c r="AG628" i="1"/>
  <c r="AE628" i="1"/>
  <c r="AD627" i="1"/>
  <c r="AC627" i="1"/>
  <c r="AB627" i="1"/>
  <c r="AA627" i="1"/>
  <c r="Z627" i="1"/>
  <c r="Y627" i="1"/>
  <c r="X627" i="1"/>
  <c r="W627" i="1"/>
  <c r="V627" i="1"/>
  <c r="U627" i="1"/>
  <c r="T627" i="1"/>
  <c r="S627" i="1"/>
  <c r="R627" i="1"/>
  <c r="Q627" i="1"/>
  <c r="P627" i="1"/>
  <c r="O627" i="1"/>
  <c r="N627" i="1"/>
  <c r="M627" i="1"/>
  <c r="L627" i="1"/>
  <c r="K627" i="1"/>
  <c r="J627" i="1"/>
  <c r="I627" i="1"/>
  <c r="H627" i="1"/>
  <c r="G627" i="1"/>
  <c r="F627" i="1"/>
  <c r="E627" i="1"/>
  <c r="D627" i="1"/>
  <c r="AG621" i="1"/>
  <c r="AE621" i="1"/>
  <c r="AD621" i="1"/>
  <c r="AC621" i="1"/>
  <c r="AB621" i="1"/>
  <c r="AA621" i="1"/>
  <c r="Z621" i="1"/>
  <c r="Y621" i="1"/>
  <c r="X621" i="1"/>
  <c r="W621" i="1"/>
  <c r="V621" i="1"/>
  <c r="U621" i="1"/>
  <c r="T621" i="1"/>
  <c r="S621" i="1"/>
  <c r="R621" i="1"/>
  <c r="Q621" i="1"/>
  <c r="P621" i="1"/>
  <c r="O621" i="1"/>
  <c r="N621" i="1"/>
  <c r="M621" i="1"/>
  <c r="L621" i="1"/>
  <c r="K621" i="1"/>
  <c r="J621" i="1"/>
  <c r="I621" i="1"/>
  <c r="H621" i="1"/>
  <c r="G621" i="1"/>
  <c r="F621" i="1"/>
  <c r="E621" i="1"/>
  <c r="D621" i="1"/>
  <c r="AG613" i="1"/>
  <c r="AH613" i="1" s="1"/>
  <c r="AE613" i="1"/>
  <c r="AG612" i="1"/>
  <c r="AE612" i="1"/>
  <c r="AG611" i="1"/>
  <c r="AH611" i="1" s="1"/>
  <c r="AE611" i="1"/>
  <c r="AG610" i="1"/>
  <c r="AD610" i="1"/>
  <c r="AD606" i="1" s="1"/>
  <c r="AC610" i="1"/>
  <c r="AB610" i="1"/>
  <c r="AB606" i="1" s="1"/>
  <c r="AA610" i="1"/>
  <c r="Z610" i="1"/>
  <c r="Z606" i="1" s="1"/>
  <c r="Y610" i="1"/>
  <c r="Y606" i="1" s="1"/>
  <c r="X610" i="1"/>
  <c r="X606" i="1" s="1"/>
  <c r="W610" i="1"/>
  <c r="V610" i="1"/>
  <c r="V606" i="1" s="1"/>
  <c r="U610" i="1"/>
  <c r="U606" i="1" s="1"/>
  <c r="T610" i="1"/>
  <c r="T606" i="1" s="1"/>
  <c r="S610" i="1"/>
  <c r="R610" i="1"/>
  <c r="R606" i="1" s="1"/>
  <c r="Q610" i="1"/>
  <c r="Q606" i="1" s="1"/>
  <c r="P610" i="1"/>
  <c r="P606" i="1" s="1"/>
  <c r="O610" i="1"/>
  <c r="N610" i="1"/>
  <c r="M610" i="1"/>
  <c r="L610" i="1"/>
  <c r="L606" i="1" s="1"/>
  <c r="K610" i="1"/>
  <c r="J610" i="1"/>
  <c r="J606" i="1" s="1"/>
  <c r="I610" i="1"/>
  <c r="I606" i="1" s="1"/>
  <c r="H610" i="1"/>
  <c r="H606" i="1" s="1"/>
  <c r="G610" i="1"/>
  <c r="F610" i="1"/>
  <c r="F606" i="1" s="1"/>
  <c r="E610" i="1"/>
  <c r="E606" i="1" s="1"/>
  <c r="D610" i="1"/>
  <c r="AC606" i="1"/>
  <c r="AA606" i="1"/>
  <c r="W606" i="1"/>
  <c r="S606" i="1"/>
  <c r="O606" i="1"/>
  <c r="N606" i="1"/>
  <c r="M606" i="1"/>
  <c r="K606" i="1"/>
  <c r="G606" i="1"/>
  <c r="AG605" i="1"/>
  <c r="AE605" i="1"/>
  <c r="AE604" i="1" s="1"/>
  <c r="AD604" i="1"/>
  <c r="AC604" i="1"/>
  <c r="AB604" i="1"/>
  <c r="AA604" i="1"/>
  <c r="Z604" i="1"/>
  <c r="Y604" i="1"/>
  <c r="X604" i="1"/>
  <c r="W604" i="1"/>
  <c r="V604" i="1"/>
  <c r="U604" i="1"/>
  <c r="T604" i="1"/>
  <c r="S604" i="1"/>
  <c r="R604" i="1"/>
  <c r="Q604" i="1"/>
  <c r="P604" i="1"/>
  <c r="O604" i="1"/>
  <c r="N604" i="1"/>
  <c r="M604" i="1"/>
  <c r="L604" i="1"/>
  <c r="K604" i="1"/>
  <c r="J604" i="1"/>
  <c r="I604" i="1"/>
  <c r="H604" i="1"/>
  <c r="G604" i="1"/>
  <c r="F604" i="1"/>
  <c r="E604" i="1"/>
  <c r="D604" i="1"/>
  <c r="AG602" i="1"/>
  <c r="AG601" i="1" s="1"/>
  <c r="AE602" i="1"/>
  <c r="AD601" i="1"/>
  <c r="AC601" i="1"/>
  <c r="AC599" i="1" s="1"/>
  <c r="AB601" i="1"/>
  <c r="AA601" i="1"/>
  <c r="Z601" i="1"/>
  <c r="Y601" i="1"/>
  <c r="Y599" i="1" s="1"/>
  <c r="X601" i="1"/>
  <c r="W601" i="1"/>
  <c r="V601" i="1"/>
  <c r="U601" i="1"/>
  <c r="U599" i="1" s="1"/>
  <c r="T601" i="1"/>
  <c r="S601" i="1"/>
  <c r="R601" i="1"/>
  <c r="Q601" i="1"/>
  <c r="Q599" i="1" s="1"/>
  <c r="P601" i="1"/>
  <c r="O601" i="1"/>
  <c r="N601" i="1"/>
  <c r="M601" i="1"/>
  <c r="M599" i="1" s="1"/>
  <c r="L601" i="1"/>
  <c r="K601" i="1"/>
  <c r="J601" i="1"/>
  <c r="I601" i="1"/>
  <c r="I599" i="1" s="1"/>
  <c r="H601" i="1"/>
  <c r="G601" i="1"/>
  <c r="F601" i="1"/>
  <c r="E601" i="1"/>
  <c r="E599" i="1" s="1"/>
  <c r="D601" i="1"/>
  <c r="X599" i="1"/>
  <c r="AG597" i="1"/>
  <c r="AG596" i="1" s="1"/>
  <c r="AE597" i="1"/>
  <c r="AD596" i="1"/>
  <c r="AD591" i="1" s="1"/>
  <c r="AC596" i="1"/>
  <c r="AC591" i="1" s="1"/>
  <c r="AB596" i="1"/>
  <c r="AA596" i="1"/>
  <c r="Z596" i="1"/>
  <c r="Z591" i="1" s="1"/>
  <c r="Y596" i="1"/>
  <c r="Y591" i="1" s="1"/>
  <c r="X596" i="1"/>
  <c r="W596" i="1"/>
  <c r="V596" i="1"/>
  <c r="V591" i="1" s="1"/>
  <c r="U596" i="1"/>
  <c r="U591" i="1" s="1"/>
  <c r="T596" i="1"/>
  <c r="S596" i="1"/>
  <c r="R596" i="1"/>
  <c r="R591" i="1" s="1"/>
  <c r="Q596" i="1"/>
  <c r="Q591" i="1" s="1"/>
  <c r="P596" i="1"/>
  <c r="O596" i="1"/>
  <c r="N596" i="1"/>
  <c r="N591" i="1" s="1"/>
  <c r="M596" i="1"/>
  <c r="M591" i="1" s="1"/>
  <c r="L596" i="1"/>
  <c r="K596" i="1"/>
  <c r="J596" i="1"/>
  <c r="J591" i="1" s="1"/>
  <c r="I596" i="1"/>
  <c r="I591" i="1" s="1"/>
  <c r="H596" i="1"/>
  <c r="G596" i="1"/>
  <c r="F596" i="1"/>
  <c r="F591" i="1" s="1"/>
  <c r="E596" i="1"/>
  <c r="D596" i="1"/>
  <c r="AB591" i="1"/>
  <c r="AA591" i="1"/>
  <c r="X591" i="1"/>
  <c r="W591" i="1"/>
  <c r="T591" i="1"/>
  <c r="S591" i="1"/>
  <c r="P591" i="1"/>
  <c r="O591" i="1"/>
  <c r="L591" i="1"/>
  <c r="K591" i="1"/>
  <c r="H591" i="1"/>
  <c r="G591" i="1"/>
  <c r="E591" i="1"/>
  <c r="D591" i="1"/>
  <c r="AG588" i="1"/>
  <c r="AE588" i="1"/>
  <c r="AD588" i="1"/>
  <c r="AC588" i="1"/>
  <c r="AB588" i="1"/>
  <c r="AA588" i="1"/>
  <c r="Z588" i="1"/>
  <c r="Y588" i="1"/>
  <c r="X588" i="1"/>
  <c r="W588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E588" i="1"/>
  <c r="D588" i="1"/>
  <c r="AG585" i="1"/>
  <c r="AE585" i="1"/>
  <c r="AD585" i="1"/>
  <c r="AC585" i="1"/>
  <c r="AB585" i="1"/>
  <c r="AB584" i="1" s="1"/>
  <c r="AA585" i="1"/>
  <c r="Z585" i="1"/>
  <c r="Y585" i="1"/>
  <c r="X585" i="1"/>
  <c r="W585" i="1"/>
  <c r="V585" i="1"/>
  <c r="U585" i="1"/>
  <c r="T585" i="1"/>
  <c r="T584" i="1" s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E585" i="1"/>
  <c r="D585" i="1"/>
  <c r="AG582" i="1"/>
  <c r="AH582" i="1" s="1"/>
  <c r="AE582" i="1"/>
  <c r="AG581" i="1"/>
  <c r="AH581" i="1" s="1"/>
  <c r="AE581" i="1"/>
  <c r="AG580" i="1"/>
  <c r="AH580" i="1" s="1"/>
  <c r="AE580" i="1"/>
  <c r="AG579" i="1"/>
  <c r="AH579" i="1" s="1"/>
  <c r="AE579" i="1"/>
  <c r="AG578" i="1"/>
  <c r="AH578" i="1" s="1"/>
  <c r="AE578" i="1"/>
  <c r="AG577" i="1"/>
  <c r="AH577" i="1" s="1"/>
  <c r="AE577" i="1"/>
  <c r="AG576" i="1"/>
  <c r="AH576" i="1" s="1"/>
  <c r="AE576" i="1"/>
  <c r="AG575" i="1"/>
  <c r="AH575" i="1" s="1"/>
  <c r="AE575" i="1"/>
  <c r="AH574" i="1"/>
  <c r="AG574" i="1"/>
  <c r="AE574" i="1"/>
  <c r="AG573" i="1"/>
  <c r="AE573" i="1"/>
  <c r="AG572" i="1"/>
  <c r="AH572" i="1" s="1"/>
  <c r="AE572" i="1"/>
  <c r="AG571" i="1"/>
  <c r="AH571" i="1" s="1"/>
  <c r="AE571" i="1"/>
  <c r="AG570" i="1"/>
  <c r="AH570" i="1" s="1"/>
  <c r="AE570" i="1"/>
  <c r="AG569" i="1"/>
  <c r="AE569" i="1"/>
  <c r="AG568" i="1"/>
  <c r="AH568" i="1" s="1"/>
  <c r="AE568" i="1"/>
  <c r="AG567" i="1"/>
  <c r="AH567" i="1" s="1"/>
  <c r="AE567" i="1"/>
  <c r="AG566" i="1"/>
  <c r="AE566" i="1"/>
  <c r="AD564" i="1"/>
  <c r="AC564" i="1"/>
  <c r="AB564" i="1"/>
  <c r="AA564" i="1"/>
  <c r="Z564" i="1"/>
  <c r="Y564" i="1"/>
  <c r="X564" i="1"/>
  <c r="W564" i="1"/>
  <c r="V564" i="1"/>
  <c r="U564" i="1"/>
  <c r="T564" i="1"/>
  <c r="S564" i="1"/>
  <c r="R564" i="1"/>
  <c r="Q564" i="1"/>
  <c r="P564" i="1"/>
  <c r="O564" i="1"/>
  <c r="N564" i="1"/>
  <c r="M564" i="1"/>
  <c r="L564" i="1"/>
  <c r="K564" i="1"/>
  <c r="J564" i="1"/>
  <c r="I564" i="1"/>
  <c r="H564" i="1"/>
  <c r="G564" i="1"/>
  <c r="F564" i="1"/>
  <c r="E564" i="1"/>
  <c r="D564" i="1"/>
  <c r="AG562" i="1"/>
  <c r="AE562" i="1"/>
  <c r="AE561" i="1" s="1"/>
  <c r="AD561" i="1"/>
  <c r="AC561" i="1"/>
  <c r="AC557" i="1" s="1"/>
  <c r="AB561" i="1"/>
  <c r="AA561" i="1"/>
  <c r="AA557" i="1" s="1"/>
  <c r="Z561" i="1"/>
  <c r="Y561" i="1"/>
  <c r="Y557" i="1" s="1"/>
  <c r="X561" i="1"/>
  <c r="X557" i="1" s="1"/>
  <c r="W561" i="1"/>
  <c r="W557" i="1" s="1"/>
  <c r="V561" i="1"/>
  <c r="U561" i="1"/>
  <c r="U557" i="1" s="1"/>
  <c r="T561" i="1"/>
  <c r="T557" i="1" s="1"/>
  <c r="S561" i="1"/>
  <c r="S557" i="1" s="1"/>
  <c r="R561" i="1"/>
  <c r="Q561" i="1"/>
  <c r="P561" i="1"/>
  <c r="O561" i="1"/>
  <c r="O557" i="1" s="1"/>
  <c r="N561" i="1"/>
  <c r="M561" i="1"/>
  <c r="M557" i="1" s="1"/>
  <c r="L561" i="1"/>
  <c r="K561" i="1"/>
  <c r="K557" i="1" s="1"/>
  <c r="J561" i="1"/>
  <c r="I561" i="1"/>
  <c r="I557" i="1" s="1"/>
  <c r="H561" i="1"/>
  <c r="H557" i="1" s="1"/>
  <c r="G561" i="1"/>
  <c r="G557" i="1" s="1"/>
  <c r="F561" i="1"/>
  <c r="E561" i="1"/>
  <c r="E557" i="1" s="1"/>
  <c r="D561" i="1"/>
  <c r="D557" i="1" s="1"/>
  <c r="AD557" i="1"/>
  <c r="AB557" i="1"/>
  <c r="Z557" i="1"/>
  <c r="V557" i="1"/>
  <c r="R557" i="1"/>
  <c r="Q557" i="1"/>
  <c r="P557" i="1"/>
  <c r="N557" i="1"/>
  <c r="L557" i="1"/>
  <c r="J557" i="1"/>
  <c r="F557" i="1"/>
  <c r="AG551" i="1"/>
  <c r="AE551" i="1"/>
  <c r="AE550" i="1" s="1"/>
  <c r="AD551" i="1"/>
  <c r="AC551" i="1"/>
  <c r="AA551" i="1"/>
  <c r="AA550" i="1" s="1"/>
  <c r="W551" i="1"/>
  <c r="W550" i="1" s="1"/>
  <c r="U551" i="1"/>
  <c r="O551" i="1"/>
  <c r="O550" i="1" s="1"/>
  <c r="M551" i="1"/>
  <c r="M550" i="1" s="1"/>
  <c r="I551" i="1"/>
  <c r="I550" i="1" s="1"/>
  <c r="G551" i="1"/>
  <c r="AG550" i="1"/>
  <c r="AD550" i="1"/>
  <c r="AC550" i="1"/>
  <c r="AB550" i="1"/>
  <c r="Z550" i="1"/>
  <c r="Y550" i="1"/>
  <c r="X550" i="1"/>
  <c r="V550" i="1"/>
  <c r="U550" i="1"/>
  <c r="T550" i="1"/>
  <c r="S550" i="1"/>
  <c r="R550" i="1"/>
  <c r="Q550" i="1"/>
  <c r="P550" i="1"/>
  <c r="N550" i="1"/>
  <c r="L550" i="1"/>
  <c r="K550" i="1"/>
  <c r="J550" i="1"/>
  <c r="H550" i="1"/>
  <c r="G550" i="1"/>
  <c r="F550" i="1"/>
  <c r="E550" i="1"/>
  <c r="D550" i="1"/>
  <c r="AG549" i="1"/>
  <c r="AH549" i="1" s="1"/>
  <c r="AE549" i="1"/>
  <c r="AG548" i="1"/>
  <c r="AH548" i="1" s="1"/>
  <c r="AE548" i="1"/>
  <c r="AG547" i="1"/>
  <c r="AH547" i="1" s="1"/>
  <c r="AE547" i="1"/>
  <c r="AG546" i="1"/>
  <c r="AE546" i="1"/>
  <c r="AG545" i="1"/>
  <c r="AE545" i="1"/>
  <c r="AG544" i="1"/>
  <c r="AE544" i="1"/>
  <c r="AH543" i="1"/>
  <c r="AG543" i="1"/>
  <c r="AE543" i="1"/>
  <c r="AG542" i="1"/>
  <c r="AH542" i="1" s="1"/>
  <c r="AE542" i="1"/>
  <c r="AG541" i="1"/>
  <c r="AH541" i="1" s="1"/>
  <c r="AE541" i="1"/>
  <c r="AG540" i="1"/>
  <c r="AE540" i="1"/>
  <c r="AG539" i="1"/>
  <c r="AE539" i="1"/>
  <c r="AG538" i="1"/>
  <c r="AE538" i="1"/>
  <c r="AH537" i="1"/>
  <c r="AG537" i="1"/>
  <c r="AE537" i="1"/>
  <c r="AG536" i="1"/>
  <c r="AH536" i="1" s="1"/>
  <c r="AE536" i="1"/>
  <c r="AD535" i="1"/>
  <c r="AC535" i="1"/>
  <c r="AB535" i="1"/>
  <c r="AA535" i="1"/>
  <c r="Z535" i="1"/>
  <c r="Y535" i="1"/>
  <c r="X535" i="1"/>
  <c r="W535" i="1"/>
  <c r="V535" i="1"/>
  <c r="U535" i="1"/>
  <c r="T535" i="1"/>
  <c r="S535" i="1"/>
  <c r="R535" i="1"/>
  <c r="Q535" i="1"/>
  <c r="P535" i="1"/>
  <c r="O535" i="1"/>
  <c r="N535" i="1"/>
  <c r="M535" i="1"/>
  <c r="L535" i="1"/>
  <c r="K535" i="1"/>
  <c r="J535" i="1"/>
  <c r="I535" i="1"/>
  <c r="H535" i="1"/>
  <c r="G535" i="1"/>
  <c r="F535" i="1"/>
  <c r="E535" i="1"/>
  <c r="D535" i="1"/>
  <c r="AG532" i="1"/>
  <c r="AE532" i="1"/>
  <c r="AG531" i="1"/>
  <c r="AE531" i="1"/>
  <c r="AE530" i="1" s="1"/>
  <c r="AD530" i="1"/>
  <c r="AD529" i="1" s="1"/>
  <c r="AC530" i="1"/>
  <c r="AB530" i="1"/>
  <c r="AB529" i="1" s="1"/>
  <c r="AA530" i="1"/>
  <c r="Z530" i="1"/>
  <c r="Z529" i="1" s="1"/>
  <c r="Y530" i="1"/>
  <c r="X530" i="1"/>
  <c r="X529" i="1" s="1"/>
  <c r="W530" i="1"/>
  <c r="V530" i="1"/>
  <c r="V529" i="1" s="1"/>
  <c r="U530" i="1"/>
  <c r="T530" i="1"/>
  <c r="T529" i="1" s="1"/>
  <c r="S530" i="1"/>
  <c r="R530" i="1"/>
  <c r="R529" i="1" s="1"/>
  <c r="Q530" i="1"/>
  <c r="P530" i="1"/>
  <c r="P529" i="1" s="1"/>
  <c r="O530" i="1"/>
  <c r="N530" i="1"/>
  <c r="N529" i="1" s="1"/>
  <c r="M530" i="1"/>
  <c r="L530" i="1"/>
  <c r="L529" i="1" s="1"/>
  <c r="K530" i="1"/>
  <c r="J530" i="1"/>
  <c r="J529" i="1" s="1"/>
  <c r="I530" i="1"/>
  <c r="H530" i="1"/>
  <c r="H529" i="1" s="1"/>
  <c r="G530" i="1"/>
  <c r="F530" i="1"/>
  <c r="F529" i="1" s="1"/>
  <c r="E530" i="1"/>
  <c r="D530" i="1"/>
  <c r="D529" i="1" s="1"/>
  <c r="AC529" i="1"/>
  <c r="Y529" i="1"/>
  <c r="U529" i="1"/>
  <c r="Q529" i="1"/>
  <c r="M529" i="1"/>
  <c r="I529" i="1"/>
  <c r="E529" i="1"/>
  <c r="AG528" i="1"/>
  <c r="AH528" i="1" s="1"/>
  <c r="AE528" i="1"/>
  <c r="AG527" i="1"/>
  <c r="AE527" i="1"/>
  <c r="AG526" i="1"/>
  <c r="AE526" i="1"/>
  <c r="AD525" i="1"/>
  <c r="AC525" i="1"/>
  <c r="AB525" i="1"/>
  <c r="AA525" i="1"/>
  <c r="Z525" i="1"/>
  <c r="Y525" i="1"/>
  <c r="X525" i="1"/>
  <c r="W525" i="1"/>
  <c r="V525" i="1"/>
  <c r="U525" i="1"/>
  <c r="T525" i="1"/>
  <c r="S525" i="1"/>
  <c r="R525" i="1"/>
  <c r="Q525" i="1"/>
  <c r="P525" i="1"/>
  <c r="O525" i="1"/>
  <c r="N525" i="1"/>
  <c r="M525" i="1"/>
  <c r="L525" i="1"/>
  <c r="K525" i="1"/>
  <c r="J525" i="1"/>
  <c r="I525" i="1"/>
  <c r="H525" i="1"/>
  <c r="G525" i="1"/>
  <c r="F525" i="1"/>
  <c r="E525" i="1"/>
  <c r="D525" i="1"/>
  <c r="AG524" i="1"/>
  <c r="AG523" i="1" s="1"/>
  <c r="AE524" i="1"/>
  <c r="AE523" i="1"/>
  <c r="AD523" i="1"/>
  <c r="AC523" i="1"/>
  <c r="AB523" i="1"/>
  <c r="AA523" i="1"/>
  <c r="Z523" i="1"/>
  <c r="Y523" i="1"/>
  <c r="X523" i="1"/>
  <c r="W523" i="1"/>
  <c r="V523" i="1"/>
  <c r="U523" i="1"/>
  <c r="T523" i="1"/>
  <c r="S523" i="1"/>
  <c r="R523" i="1"/>
  <c r="Q523" i="1"/>
  <c r="P523" i="1"/>
  <c r="O523" i="1"/>
  <c r="N523" i="1"/>
  <c r="M523" i="1"/>
  <c r="L523" i="1"/>
  <c r="K523" i="1"/>
  <c r="J523" i="1"/>
  <c r="I523" i="1"/>
  <c r="H523" i="1"/>
  <c r="G523" i="1"/>
  <c r="G512" i="1" s="1"/>
  <c r="F523" i="1"/>
  <c r="E523" i="1"/>
  <c r="D523" i="1"/>
  <c r="AH522" i="1"/>
  <c r="AG522" i="1"/>
  <c r="AG521" i="1" s="1"/>
  <c r="AE522" i="1"/>
  <c r="AE521" i="1" s="1"/>
  <c r="AD521" i="1"/>
  <c r="AC521" i="1"/>
  <c r="AB521" i="1"/>
  <c r="AA521" i="1"/>
  <c r="Z521" i="1"/>
  <c r="Y521" i="1"/>
  <c r="X521" i="1"/>
  <c r="W521" i="1"/>
  <c r="V521" i="1"/>
  <c r="U521" i="1"/>
  <c r="T521" i="1"/>
  <c r="S521" i="1"/>
  <c r="R521" i="1"/>
  <c r="R512" i="1" s="1"/>
  <c r="Q521" i="1"/>
  <c r="P521" i="1"/>
  <c r="O521" i="1"/>
  <c r="N521" i="1"/>
  <c r="M521" i="1"/>
  <c r="L521" i="1"/>
  <c r="K521" i="1"/>
  <c r="J521" i="1"/>
  <c r="I521" i="1"/>
  <c r="H521" i="1"/>
  <c r="G521" i="1"/>
  <c r="F521" i="1"/>
  <c r="E521" i="1"/>
  <c r="D521" i="1"/>
  <c r="AG520" i="1"/>
  <c r="AE520" i="1"/>
  <c r="AG519" i="1"/>
  <c r="AE519" i="1"/>
  <c r="AG518" i="1"/>
  <c r="AE518" i="1"/>
  <c r="AG517" i="1"/>
  <c r="AE517" i="1"/>
  <c r="AG516" i="1"/>
  <c r="AH516" i="1" s="1"/>
  <c r="AE516" i="1"/>
  <c r="AG515" i="1"/>
  <c r="AE515" i="1"/>
  <c r="AG514" i="1"/>
  <c r="AG513" i="1" s="1"/>
  <c r="AE514" i="1"/>
  <c r="AD513" i="1"/>
  <c r="AC513" i="1"/>
  <c r="AB513" i="1"/>
  <c r="AB512" i="1" s="1"/>
  <c r="AA513" i="1"/>
  <c r="Z513" i="1"/>
  <c r="Y513" i="1"/>
  <c r="X513" i="1"/>
  <c r="W513" i="1"/>
  <c r="V513" i="1"/>
  <c r="U513" i="1"/>
  <c r="T513" i="1"/>
  <c r="S513" i="1"/>
  <c r="R513" i="1"/>
  <c r="Q513" i="1"/>
  <c r="P513" i="1"/>
  <c r="O513" i="1"/>
  <c r="N513" i="1"/>
  <c r="M513" i="1"/>
  <c r="L513" i="1"/>
  <c r="K513" i="1"/>
  <c r="J513" i="1"/>
  <c r="I513" i="1"/>
  <c r="H513" i="1"/>
  <c r="G513" i="1"/>
  <c r="F513" i="1"/>
  <c r="E513" i="1"/>
  <c r="D513" i="1"/>
  <c r="AG510" i="1"/>
  <c r="AH510" i="1" s="1"/>
  <c r="AE510" i="1"/>
  <c r="AG509" i="1"/>
  <c r="AH509" i="1" s="1"/>
  <c r="AE509" i="1"/>
  <c r="AG508" i="1"/>
  <c r="AE508" i="1"/>
  <c r="AE507" i="1" s="1"/>
  <c r="AD507" i="1"/>
  <c r="AC507" i="1"/>
  <c r="AB507" i="1"/>
  <c r="AA507" i="1"/>
  <c r="AA502" i="1" s="1"/>
  <c r="Z507" i="1"/>
  <c r="Z502" i="1" s="1"/>
  <c r="Y507" i="1"/>
  <c r="X507" i="1"/>
  <c r="W507" i="1"/>
  <c r="W502" i="1" s="1"/>
  <c r="V507" i="1"/>
  <c r="V502" i="1" s="1"/>
  <c r="U507" i="1"/>
  <c r="T507" i="1"/>
  <c r="S507" i="1"/>
  <c r="S502" i="1" s="1"/>
  <c r="R507" i="1"/>
  <c r="R502" i="1" s="1"/>
  <c r="Q507" i="1"/>
  <c r="P507" i="1"/>
  <c r="O507" i="1"/>
  <c r="O502" i="1" s="1"/>
  <c r="N507" i="1"/>
  <c r="M507" i="1"/>
  <c r="L507" i="1"/>
  <c r="K507" i="1"/>
  <c r="K502" i="1" s="1"/>
  <c r="J507" i="1"/>
  <c r="J502" i="1" s="1"/>
  <c r="I507" i="1"/>
  <c r="H507" i="1"/>
  <c r="G507" i="1"/>
  <c r="G502" i="1" s="1"/>
  <c r="F507" i="1"/>
  <c r="F502" i="1" s="1"/>
  <c r="E507" i="1"/>
  <c r="D507" i="1"/>
  <c r="AD502" i="1"/>
  <c r="AC502" i="1"/>
  <c r="AB502" i="1"/>
  <c r="Y502" i="1"/>
  <c r="X502" i="1"/>
  <c r="U502" i="1"/>
  <c r="T502" i="1"/>
  <c r="Q502" i="1"/>
  <c r="P502" i="1"/>
  <c r="N502" i="1"/>
  <c r="M502" i="1"/>
  <c r="L502" i="1"/>
  <c r="I502" i="1"/>
  <c r="H502" i="1"/>
  <c r="E502" i="1"/>
  <c r="D502" i="1"/>
  <c r="AG496" i="1"/>
  <c r="AE496" i="1"/>
  <c r="AD496" i="1"/>
  <c r="AC496" i="1"/>
  <c r="AC495" i="1" s="1"/>
  <c r="AB496" i="1"/>
  <c r="AB495" i="1" s="1"/>
  <c r="AA496" i="1"/>
  <c r="Z496" i="1"/>
  <c r="Y496" i="1"/>
  <c r="Y495" i="1" s="1"/>
  <c r="X496" i="1"/>
  <c r="X495" i="1" s="1"/>
  <c r="W496" i="1"/>
  <c r="V496" i="1"/>
  <c r="U496" i="1"/>
  <c r="U495" i="1" s="1"/>
  <c r="T496" i="1"/>
  <c r="S496" i="1"/>
  <c r="R496" i="1"/>
  <c r="Q496" i="1"/>
  <c r="Q495" i="1" s="1"/>
  <c r="P496" i="1"/>
  <c r="P495" i="1" s="1"/>
  <c r="O496" i="1"/>
  <c r="N496" i="1"/>
  <c r="M496" i="1"/>
  <c r="M495" i="1" s="1"/>
  <c r="L496" i="1"/>
  <c r="L495" i="1" s="1"/>
  <c r="K496" i="1"/>
  <c r="J496" i="1"/>
  <c r="I496" i="1"/>
  <c r="H496" i="1"/>
  <c r="H495" i="1" s="1"/>
  <c r="G496" i="1"/>
  <c r="F496" i="1"/>
  <c r="E496" i="1"/>
  <c r="E495" i="1" s="1"/>
  <c r="D496" i="1"/>
  <c r="AG493" i="1"/>
  <c r="AE493" i="1"/>
  <c r="AH492" i="1"/>
  <c r="AG492" i="1"/>
  <c r="AE492" i="1"/>
  <c r="AG491" i="1"/>
  <c r="AH491" i="1" s="1"/>
  <c r="AE491" i="1"/>
  <c r="AG490" i="1"/>
  <c r="AH490" i="1" s="1"/>
  <c r="AE490" i="1"/>
  <c r="AG489" i="1"/>
  <c r="AH489" i="1" s="1"/>
  <c r="AE489" i="1"/>
  <c r="AG488" i="1"/>
  <c r="AH488" i="1" s="1"/>
  <c r="AE488" i="1"/>
  <c r="AG487" i="1"/>
  <c r="AH487" i="1" s="1"/>
  <c r="AE487" i="1"/>
  <c r="AG486" i="1"/>
  <c r="AH486" i="1" s="1"/>
  <c r="AE486" i="1"/>
  <c r="AG485" i="1"/>
  <c r="AH485" i="1" s="1"/>
  <c r="AE485" i="1"/>
  <c r="AG484" i="1"/>
  <c r="AH484" i="1" s="1"/>
  <c r="AE484" i="1"/>
  <c r="AG483" i="1"/>
  <c r="AH483" i="1" s="1"/>
  <c r="AE483" i="1"/>
  <c r="AG482" i="1"/>
  <c r="AH482" i="1" s="1"/>
  <c r="AE482" i="1"/>
  <c r="AG481" i="1"/>
  <c r="AH481" i="1" s="1"/>
  <c r="AE481" i="1"/>
  <c r="AG480" i="1"/>
  <c r="AH480" i="1" s="1"/>
  <c r="AE480" i="1"/>
  <c r="AG479" i="1"/>
  <c r="AH479" i="1" s="1"/>
  <c r="AE479" i="1"/>
  <c r="AG478" i="1"/>
  <c r="AH478" i="1" s="1"/>
  <c r="AE478" i="1"/>
  <c r="AG477" i="1"/>
  <c r="AH477" i="1" s="1"/>
  <c r="AE477" i="1"/>
  <c r="AH476" i="1"/>
  <c r="AG476" i="1"/>
  <c r="AE476" i="1"/>
  <c r="AG475" i="1"/>
  <c r="AH475" i="1" s="1"/>
  <c r="AE475" i="1"/>
  <c r="AG474" i="1"/>
  <c r="AH474" i="1" s="1"/>
  <c r="AE474" i="1"/>
  <c r="AG473" i="1"/>
  <c r="AH473" i="1" s="1"/>
  <c r="AE473" i="1"/>
  <c r="AG472" i="1"/>
  <c r="AH472" i="1" s="1"/>
  <c r="AE472" i="1"/>
  <c r="AG471" i="1"/>
  <c r="AH471" i="1" s="1"/>
  <c r="AE471" i="1"/>
  <c r="AG470" i="1"/>
  <c r="AH470" i="1" s="1"/>
  <c r="AE470" i="1"/>
  <c r="AG469" i="1"/>
  <c r="AH469" i="1" s="1"/>
  <c r="AE469" i="1"/>
  <c r="AH468" i="1"/>
  <c r="AG468" i="1"/>
  <c r="AE468" i="1"/>
  <c r="AG467" i="1"/>
  <c r="AH467" i="1" s="1"/>
  <c r="AE467" i="1"/>
  <c r="AG466" i="1"/>
  <c r="AH466" i="1" s="1"/>
  <c r="AE466" i="1"/>
  <c r="AG465" i="1"/>
  <c r="AH465" i="1" s="1"/>
  <c r="AE465" i="1"/>
  <c r="AG464" i="1"/>
  <c r="AH464" i="1" s="1"/>
  <c r="AE464" i="1"/>
  <c r="AG463" i="1"/>
  <c r="AH463" i="1" s="1"/>
  <c r="AE463" i="1"/>
  <c r="AG462" i="1"/>
  <c r="AH462" i="1" s="1"/>
  <c r="AE462" i="1"/>
  <c r="AH461" i="1"/>
  <c r="AG461" i="1"/>
  <c r="AE461" i="1"/>
  <c r="AG460" i="1"/>
  <c r="AH460" i="1" s="1"/>
  <c r="AE460" i="1"/>
  <c r="AG459" i="1"/>
  <c r="AH459" i="1" s="1"/>
  <c r="AE459" i="1"/>
  <c r="AG458" i="1"/>
  <c r="AH458" i="1" s="1"/>
  <c r="AE458" i="1"/>
  <c r="AG456" i="1"/>
  <c r="AH456" i="1" s="1"/>
  <c r="AE456" i="1"/>
  <c r="AH455" i="1"/>
  <c r="AG455" i="1"/>
  <c r="AE455" i="1"/>
  <c r="AG454" i="1"/>
  <c r="AH454" i="1" s="1"/>
  <c r="AE454" i="1"/>
  <c r="AG453" i="1"/>
  <c r="AH453" i="1" s="1"/>
  <c r="AE453" i="1"/>
  <c r="AG452" i="1"/>
  <c r="AH452" i="1" s="1"/>
  <c r="AE452" i="1"/>
  <c r="AG451" i="1"/>
  <c r="AH451" i="1" s="1"/>
  <c r="AE451" i="1"/>
  <c r="AG450" i="1"/>
  <c r="AH450" i="1" s="1"/>
  <c r="AE450" i="1"/>
  <c r="AG449" i="1"/>
  <c r="AH449" i="1" s="1"/>
  <c r="AE449" i="1"/>
  <c r="AG448" i="1"/>
  <c r="AH448" i="1" s="1"/>
  <c r="AE448" i="1"/>
  <c r="AH447" i="1"/>
  <c r="AG447" i="1"/>
  <c r="AE447" i="1"/>
  <c r="AG446" i="1"/>
  <c r="AH446" i="1" s="1"/>
  <c r="AE446" i="1"/>
  <c r="AG445" i="1"/>
  <c r="AH445" i="1" s="1"/>
  <c r="AE445" i="1"/>
  <c r="AG444" i="1"/>
  <c r="AH444" i="1" s="1"/>
  <c r="AE444" i="1"/>
  <c r="AG443" i="1"/>
  <c r="AH443" i="1" s="1"/>
  <c r="AE443" i="1"/>
  <c r="AG442" i="1"/>
  <c r="AH442" i="1" s="1"/>
  <c r="AE442" i="1"/>
  <c r="AG441" i="1"/>
  <c r="AH441" i="1" s="1"/>
  <c r="AE441" i="1"/>
  <c r="AG440" i="1"/>
  <c r="AH440" i="1" s="1"/>
  <c r="AE440" i="1"/>
  <c r="AH439" i="1"/>
  <c r="AG439" i="1"/>
  <c r="AE439" i="1"/>
  <c r="AG438" i="1"/>
  <c r="AH438" i="1" s="1"/>
  <c r="AE438" i="1"/>
  <c r="AG437" i="1"/>
  <c r="AH437" i="1" s="1"/>
  <c r="AE437" i="1"/>
  <c r="AG436" i="1"/>
  <c r="AH436" i="1" s="1"/>
  <c r="AE436" i="1"/>
  <c r="AG435" i="1"/>
  <c r="AH435" i="1" s="1"/>
  <c r="AE435" i="1"/>
  <c r="AG434" i="1"/>
  <c r="AH434" i="1" s="1"/>
  <c r="AE434" i="1"/>
  <c r="AG433" i="1"/>
  <c r="AH433" i="1" s="1"/>
  <c r="AE433" i="1"/>
  <c r="AG432" i="1"/>
  <c r="AH432" i="1" s="1"/>
  <c r="AE432" i="1"/>
  <c r="AH431" i="1"/>
  <c r="AG431" i="1"/>
  <c r="AE431" i="1"/>
  <c r="AG430" i="1"/>
  <c r="AH430" i="1" s="1"/>
  <c r="AE430" i="1"/>
  <c r="AG429" i="1"/>
  <c r="AH429" i="1" s="1"/>
  <c r="AE429" i="1"/>
  <c r="AG428" i="1"/>
  <c r="AH428" i="1" s="1"/>
  <c r="AE428" i="1"/>
  <c r="AG427" i="1"/>
  <c r="AH427" i="1" s="1"/>
  <c r="AE427" i="1"/>
  <c r="AG426" i="1"/>
  <c r="AH426" i="1" s="1"/>
  <c r="AE426" i="1"/>
  <c r="AG425" i="1"/>
  <c r="AE425" i="1"/>
  <c r="AG424" i="1"/>
  <c r="AE424" i="1"/>
  <c r="AD423" i="1"/>
  <c r="AC423" i="1"/>
  <c r="AB423" i="1"/>
  <c r="AA423" i="1"/>
  <c r="Z423" i="1"/>
  <c r="Y423" i="1"/>
  <c r="X423" i="1"/>
  <c r="W423" i="1"/>
  <c r="V423" i="1"/>
  <c r="U423" i="1"/>
  <c r="T423" i="1"/>
  <c r="S423" i="1"/>
  <c r="R423" i="1"/>
  <c r="Q423" i="1"/>
  <c r="P423" i="1"/>
  <c r="O423" i="1"/>
  <c r="N423" i="1"/>
  <c r="M423" i="1"/>
  <c r="L423" i="1"/>
  <c r="K423" i="1"/>
  <c r="J423" i="1"/>
  <c r="I423" i="1"/>
  <c r="H423" i="1"/>
  <c r="G423" i="1"/>
  <c r="F423" i="1"/>
  <c r="E423" i="1"/>
  <c r="D423" i="1"/>
  <c r="AG421" i="1"/>
  <c r="AE421" i="1"/>
  <c r="AG420" i="1"/>
  <c r="AG419" i="1" s="1"/>
  <c r="AG415" i="1" s="1"/>
  <c r="AE420" i="1"/>
  <c r="AD419" i="1"/>
  <c r="AD415" i="1" s="1"/>
  <c r="AC419" i="1"/>
  <c r="AC415" i="1" s="1"/>
  <c r="AB419" i="1"/>
  <c r="AB415" i="1" s="1"/>
  <c r="AA419" i="1"/>
  <c r="Z419" i="1"/>
  <c r="Z415" i="1" s="1"/>
  <c r="Y419" i="1"/>
  <c r="Y415" i="1" s="1"/>
  <c r="X419" i="1"/>
  <c r="W419" i="1"/>
  <c r="V419" i="1"/>
  <c r="V415" i="1" s="1"/>
  <c r="U419" i="1"/>
  <c r="U415" i="1" s="1"/>
  <c r="T419" i="1"/>
  <c r="T415" i="1" s="1"/>
  <c r="S419" i="1"/>
  <c r="R419" i="1"/>
  <c r="R415" i="1" s="1"/>
  <c r="Q419" i="1"/>
  <c r="Q415" i="1" s="1"/>
  <c r="P419" i="1"/>
  <c r="O419" i="1"/>
  <c r="N419" i="1"/>
  <c r="N415" i="1" s="1"/>
  <c r="M419" i="1"/>
  <c r="M415" i="1" s="1"/>
  <c r="L419" i="1"/>
  <c r="L415" i="1" s="1"/>
  <c r="K419" i="1"/>
  <c r="J419" i="1"/>
  <c r="J415" i="1" s="1"/>
  <c r="I419" i="1"/>
  <c r="I415" i="1" s="1"/>
  <c r="H419" i="1"/>
  <c r="G419" i="1"/>
  <c r="F419" i="1"/>
  <c r="E419" i="1"/>
  <c r="E415" i="1" s="1"/>
  <c r="D419" i="1"/>
  <c r="D415" i="1" s="1"/>
  <c r="AA415" i="1"/>
  <c r="X415" i="1"/>
  <c r="W415" i="1"/>
  <c r="S415" i="1"/>
  <c r="P415" i="1"/>
  <c r="O415" i="1"/>
  <c r="K415" i="1"/>
  <c r="H415" i="1"/>
  <c r="G415" i="1"/>
  <c r="AG411" i="1"/>
  <c r="AG409" i="1" s="1"/>
  <c r="AE411" i="1"/>
  <c r="AD411" i="1"/>
  <c r="AD409" i="1" s="1"/>
  <c r="AC411" i="1"/>
  <c r="AC409" i="1" s="1"/>
  <c r="AC408" i="1" s="1"/>
  <c r="AB411" i="1"/>
  <c r="AB409" i="1" s="1"/>
  <c r="AB408" i="1" s="1"/>
  <c r="AA411" i="1"/>
  <c r="Z411" i="1"/>
  <c r="Z409" i="1" s="1"/>
  <c r="Y411" i="1"/>
  <c r="Y409" i="1" s="1"/>
  <c r="Y408" i="1" s="1"/>
  <c r="X411" i="1"/>
  <c r="X409" i="1" s="1"/>
  <c r="X408" i="1" s="1"/>
  <c r="W411" i="1"/>
  <c r="V411" i="1"/>
  <c r="V409" i="1" s="1"/>
  <c r="U411" i="1"/>
  <c r="U409" i="1" s="1"/>
  <c r="U408" i="1" s="1"/>
  <c r="T411" i="1"/>
  <c r="T409" i="1" s="1"/>
  <c r="T408" i="1" s="1"/>
  <c r="S411" i="1"/>
  <c r="R411" i="1"/>
  <c r="R409" i="1" s="1"/>
  <c r="R408" i="1" s="1"/>
  <c r="Q411" i="1"/>
  <c r="Q409" i="1" s="1"/>
  <c r="Q408" i="1" s="1"/>
  <c r="P411" i="1"/>
  <c r="P409" i="1" s="1"/>
  <c r="P408" i="1" s="1"/>
  <c r="O411" i="1"/>
  <c r="N411" i="1"/>
  <c r="N409" i="1" s="1"/>
  <c r="M411" i="1"/>
  <c r="M409" i="1" s="1"/>
  <c r="M408" i="1" s="1"/>
  <c r="L411" i="1"/>
  <c r="K411" i="1"/>
  <c r="J411" i="1"/>
  <c r="J409" i="1" s="1"/>
  <c r="I411" i="1"/>
  <c r="I409" i="1" s="1"/>
  <c r="I408" i="1" s="1"/>
  <c r="H411" i="1"/>
  <c r="H409" i="1" s="1"/>
  <c r="H408" i="1" s="1"/>
  <c r="G411" i="1"/>
  <c r="F411" i="1"/>
  <c r="F409" i="1" s="1"/>
  <c r="E411" i="1"/>
  <c r="E409" i="1" s="1"/>
  <c r="E408" i="1" s="1"/>
  <c r="D411" i="1"/>
  <c r="D409" i="1" s="1"/>
  <c r="AE409" i="1"/>
  <c r="AA409" i="1"/>
  <c r="AA408" i="1" s="1"/>
  <c r="W409" i="1"/>
  <c r="W408" i="1" s="1"/>
  <c r="S409" i="1"/>
  <c r="S408" i="1" s="1"/>
  <c r="O409" i="1"/>
  <c r="O408" i="1" s="1"/>
  <c r="L409" i="1"/>
  <c r="L408" i="1" s="1"/>
  <c r="K409" i="1"/>
  <c r="K408" i="1" s="1"/>
  <c r="G409" i="1"/>
  <c r="G408" i="1" s="1"/>
  <c r="AD408" i="1"/>
  <c r="Z408" i="1"/>
  <c r="V408" i="1"/>
  <c r="N408" i="1"/>
  <c r="J408" i="1"/>
  <c r="F408" i="1"/>
  <c r="AG407" i="1"/>
  <c r="AE407" i="1"/>
  <c r="AG406" i="1"/>
  <c r="AE406" i="1"/>
  <c r="AG405" i="1"/>
  <c r="AE405" i="1"/>
  <c r="AG404" i="1"/>
  <c r="AE404" i="1"/>
  <c r="AG403" i="1"/>
  <c r="AE403" i="1"/>
  <c r="AG402" i="1"/>
  <c r="AE402" i="1"/>
  <c r="AG401" i="1"/>
  <c r="AE401" i="1"/>
  <c r="AG400" i="1"/>
  <c r="AE400" i="1"/>
  <c r="AG399" i="1"/>
  <c r="AE399" i="1"/>
  <c r="AG398" i="1"/>
  <c r="AE398" i="1"/>
  <c r="AG397" i="1"/>
  <c r="AE397" i="1"/>
  <c r="AG396" i="1"/>
  <c r="AE396" i="1"/>
  <c r="AG395" i="1"/>
  <c r="AE395" i="1"/>
  <c r="AG394" i="1"/>
  <c r="AE394" i="1"/>
  <c r="AG393" i="1"/>
  <c r="AE393" i="1"/>
  <c r="AH392" i="1"/>
  <c r="AG392" i="1"/>
  <c r="AE392" i="1"/>
  <c r="AG391" i="1"/>
  <c r="AH391" i="1" s="1"/>
  <c r="AE391" i="1"/>
  <c r="AG390" i="1"/>
  <c r="AH390" i="1" s="1"/>
  <c r="AE390" i="1"/>
  <c r="AG389" i="1"/>
  <c r="AH389" i="1" s="1"/>
  <c r="AE389" i="1"/>
  <c r="AH388" i="1"/>
  <c r="AG388" i="1"/>
  <c r="AE388" i="1"/>
  <c r="AG387" i="1"/>
  <c r="AH387" i="1" s="1"/>
  <c r="AE387" i="1"/>
  <c r="AG386" i="1"/>
  <c r="AH386" i="1" s="1"/>
  <c r="AE386" i="1"/>
  <c r="AG385" i="1"/>
  <c r="AH385" i="1" s="1"/>
  <c r="AE385" i="1"/>
  <c r="AH384" i="1"/>
  <c r="AG384" i="1"/>
  <c r="AE384" i="1"/>
  <c r="AG383" i="1"/>
  <c r="AE383" i="1"/>
  <c r="AG382" i="1"/>
  <c r="AE382" i="1"/>
  <c r="AG381" i="1"/>
  <c r="AE381" i="1"/>
  <c r="AD380" i="1"/>
  <c r="AC380" i="1"/>
  <c r="AB380" i="1"/>
  <c r="AA380" i="1"/>
  <c r="Z380" i="1"/>
  <c r="Y380" i="1"/>
  <c r="X380" i="1"/>
  <c r="W380" i="1"/>
  <c r="V380" i="1"/>
  <c r="U380" i="1"/>
  <c r="T380" i="1"/>
  <c r="S380" i="1"/>
  <c r="R380" i="1"/>
  <c r="Q380" i="1"/>
  <c r="P380" i="1"/>
  <c r="O380" i="1"/>
  <c r="N380" i="1"/>
  <c r="M380" i="1"/>
  <c r="L380" i="1"/>
  <c r="K380" i="1"/>
  <c r="J380" i="1"/>
  <c r="I380" i="1"/>
  <c r="H380" i="1"/>
  <c r="G380" i="1"/>
  <c r="F380" i="1"/>
  <c r="E380" i="1"/>
  <c r="D380" i="1"/>
  <c r="AG379" i="1"/>
  <c r="AH379" i="1" s="1"/>
  <c r="AE379" i="1"/>
  <c r="AG378" i="1"/>
  <c r="AH378" i="1" s="1"/>
  <c r="AE378" i="1"/>
  <c r="AG377" i="1"/>
  <c r="AE377" i="1"/>
  <c r="AG376" i="1"/>
  <c r="AH376" i="1" s="1"/>
  <c r="AE376" i="1"/>
  <c r="AG375" i="1"/>
  <c r="AE375" i="1"/>
  <c r="AG374" i="1"/>
  <c r="AE374" i="1"/>
  <c r="AG373" i="1"/>
  <c r="AE373" i="1"/>
  <c r="AG372" i="1"/>
  <c r="AE372" i="1"/>
  <c r="AG371" i="1"/>
  <c r="AE371" i="1"/>
  <c r="AG370" i="1"/>
  <c r="AE370" i="1"/>
  <c r="AG369" i="1"/>
  <c r="AE369" i="1"/>
  <c r="AG368" i="1"/>
  <c r="AE368" i="1"/>
  <c r="AG367" i="1"/>
  <c r="AE367" i="1"/>
  <c r="AG366" i="1"/>
  <c r="AE366" i="1"/>
  <c r="AG365" i="1"/>
  <c r="AE365" i="1"/>
  <c r="AG364" i="1"/>
  <c r="AE364" i="1"/>
  <c r="AG363" i="1"/>
  <c r="AE363" i="1"/>
  <c r="AG362" i="1"/>
  <c r="AE362" i="1"/>
  <c r="AG361" i="1"/>
  <c r="AH361" i="1" s="1"/>
  <c r="AE361" i="1"/>
  <c r="AG360" i="1"/>
  <c r="AE360" i="1"/>
  <c r="AD359" i="1"/>
  <c r="AC359" i="1"/>
  <c r="AB359" i="1"/>
  <c r="AA359" i="1"/>
  <c r="Z359" i="1"/>
  <c r="Y359" i="1"/>
  <c r="X359" i="1"/>
  <c r="W359" i="1"/>
  <c r="V359" i="1"/>
  <c r="U359" i="1"/>
  <c r="T359" i="1"/>
  <c r="S359" i="1"/>
  <c r="R359" i="1"/>
  <c r="Q359" i="1"/>
  <c r="P359" i="1"/>
  <c r="O359" i="1"/>
  <c r="N359" i="1"/>
  <c r="M359" i="1"/>
  <c r="L359" i="1"/>
  <c r="K359" i="1"/>
  <c r="J359" i="1"/>
  <c r="I359" i="1"/>
  <c r="H359" i="1"/>
  <c r="G359" i="1"/>
  <c r="F359" i="1"/>
  <c r="E359" i="1"/>
  <c r="D359" i="1"/>
  <c r="AG358" i="1"/>
  <c r="AE358" i="1"/>
  <c r="AE357" i="1" s="1"/>
  <c r="AD357" i="1"/>
  <c r="AC357" i="1"/>
  <c r="AC341" i="1" s="1"/>
  <c r="AB357" i="1"/>
  <c r="AA357" i="1"/>
  <c r="Z357" i="1"/>
  <c r="Y357" i="1"/>
  <c r="Y341" i="1" s="1"/>
  <c r="X357" i="1"/>
  <c r="W357" i="1"/>
  <c r="V357" i="1"/>
  <c r="U357" i="1"/>
  <c r="U341" i="1" s="1"/>
  <c r="T357" i="1"/>
  <c r="S357" i="1"/>
  <c r="R357" i="1"/>
  <c r="Q357" i="1"/>
  <c r="Q341" i="1" s="1"/>
  <c r="P357" i="1"/>
  <c r="O357" i="1"/>
  <c r="N357" i="1"/>
  <c r="M357" i="1"/>
  <c r="M341" i="1" s="1"/>
  <c r="L357" i="1"/>
  <c r="K357" i="1"/>
  <c r="J357" i="1"/>
  <c r="I357" i="1"/>
  <c r="I341" i="1" s="1"/>
  <c r="H357" i="1"/>
  <c r="G357" i="1"/>
  <c r="F357" i="1"/>
  <c r="E357" i="1"/>
  <c r="E341" i="1" s="1"/>
  <c r="D357" i="1"/>
  <c r="AG356" i="1"/>
  <c r="AE356" i="1"/>
  <c r="AG355" i="1"/>
  <c r="AE355" i="1"/>
  <c r="AG354" i="1"/>
  <c r="AE354" i="1"/>
  <c r="AG353" i="1"/>
  <c r="AE353" i="1"/>
  <c r="AG352" i="1"/>
  <c r="AE352" i="1"/>
  <c r="AG351" i="1"/>
  <c r="AE351" i="1"/>
  <c r="AG350" i="1"/>
  <c r="AE350" i="1"/>
  <c r="AG349" i="1"/>
  <c r="AE349" i="1"/>
  <c r="AG348" i="1"/>
  <c r="AE348" i="1"/>
  <c r="AG347" i="1"/>
  <c r="AE347" i="1"/>
  <c r="AG346" i="1"/>
  <c r="AE346" i="1"/>
  <c r="AG345" i="1"/>
  <c r="AE345" i="1"/>
  <c r="AG344" i="1"/>
  <c r="AE344" i="1"/>
  <c r="AG343" i="1"/>
  <c r="AE343" i="1"/>
  <c r="AD342" i="1"/>
  <c r="AC342" i="1"/>
  <c r="AB342" i="1"/>
  <c r="AA342" i="1"/>
  <c r="Z342" i="1"/>
  <c r="Y342" i="1"/>
  <c r="X342" i="1"/>
  <c r="W342" i="1"/>
  <c r="V342" i="1"/>
  <c r="U342" i="1"/>
  <c r="T342" i="1"/>
  <c r="S342" i="1"/>
  <c r="R342" i="1"/>
  <c r="Q342" i="1"/>
  <c r="P342" i="1"/>
  <c r="O342" i="1"/>
  <c r="N342" i="1"/>
  <c r="M342" i="1"/>
  <c r="L342" i="1"/>
  <c r="K342" i="1"/>
  <c r="J342" i="1"/>
  <c r="I342" i="1"/>
  <c r="H342" i="1"/>
  <c r="G342" i="1"/>
  <c r="F342" i="1"/>
  <c r="E342" i="1"/>
  <c r="D342" i="1"/>
  <c r="AD341" i="1"/>
  <c r="V341" i="1"/>
  <c r="R341" i="1"/>
  <c r="N341" i="1"/>
  <c r="F341" i="1"/>
  <c r="AH340" i="1"/>
  <c r="AG340" i="1"/>
  <c r="AE340" i="1"/>
  <c r="AG339" i="1"/>
  <c r="AH339" i="1" s="1"/>
  <c r="AE339" i="1"/>
  <c r="AG338" i="1"/>
  <c r="AH338" i="1" s="1"/>
  <c r="AE338" i="1"/>
  <c r="AE334" i="1" s="1"/>
  <c r="AG337" i="1"/>
  <c r="AH337" i="1" s="1"/>
  <c r="AE337" i="1"/>
  <c r="AG336" i="1"/>
  <c r="AE336" i="1"/>
  <c r="AG335" i="1"/>
  <c r="AH335" i="1" s="1"/>
  <c r="AE335" i="1"/>
  <c r="AD334" i="1"/>
  <c r="AC334" i="1"/>
  <c r="AB334" i="1"/>
  <c r="AA334" i="1"/>
  <c r="Z334" i="1"/>
  <c r="Y334" i="1"/>
  <c r="X334" i="1"/>
  <c r="W334" i="1"/>
  <c r="V334" i="1"/>
  <c r="U334" i="1"/>
  <c r="T334" i="1"/>
  <c r="S334" i="1"/>
  <c r="R334" i="1"/>
  <c r="Q334" i="1"/>
  <c r="P334" i="1"/>
  <c r="O334" i="1"/>
  <c r="N334" i="1"/>
  <c r="M334" i="1"/>
  <c r="L334" i="1"/>
  <c r="K334" i="1"/>
  <c r="J334" i="1"/>
  <c r="I334" i="1"/>
  <c r="H334" i="1"/>
  <c r="G334" i="1"/>
  <c r="F334" i="1"/>
  <c r="E334" i="1"/>
  <c r="D334" i="1"/>
  <c r="AG331" i="1"/>
  <c r="AE331" i="1"/>
  <c r="AG330" i="1"/>
  <c r="AE330" i="1"/>
  <c r="AD329" i="1"/>
  <c r="AD328" i="1" s="1"/>
  <c r="AC329" i="1"/>
  <c r="AC328" i="1" s="1"/>
  <c r="AB329" i="1"/>
  <c r="AA329" i="1"/>
  <c r="Z329" i="1"/>
  <c r="Z328" i="1" s="1"/>
  <c r="Y329" i="1"/>
  <c r="X329" i="1"/>
  <c r="W329" i="1"/>
  <c r="V329" i="1"/>
  <c r="V328" i="1" s="1"/>
  <c r="U329" i="1"/>
  <c r="T329" i="1"/>
  <c r="S329" i="1"/>
  <c r="R329" i="1"/>
  <c r="R328" i="1" s="1"/>
  <c r="Q329" i="1"/>
  <c r="Q328" i="1" s="1"/>
  <c r="P329" i="1"/>
  <c r="O329" i="1"/>
  <c r="N329" i="1"/>
  <c r="N328" i="1" s="1"/>
  <c r="M329" i="1"/>
  <c r="M328" i="1" s="1"/>
  <c r="L329" i="1"/>
  <c r="K329" i="1"/>
  <c r="J329" i="1"/>
  <c r="J328" i="1" s="1"/>
  <c r="I329" i="1"/>
  <c r="H329" i="1"/>
  <c r="G329" i="1"/>
  <c r="F329" i="1"/>
  <c r="F328" i="1" s="1"/>
  <c r="E329" i="1"/>
  <c r="E328" i="1" s="1"/>
  <c r="D329" i="1"/>
  <c r="Y328" i="1"/>
  <c r="U328" i="1"/>
  <c r="I328" i="1"/>
  <c r="AG326" i="1"/>
  <c r="AH326" i="1" s="1"/>
  <c r="AE326" i="1"/>
  <c r="AG325" i="1"/>
  <c r="AH325" i="1" s="1"/>
  <c r="AE325" i="1"/>
  <c r="AH324" i="1"/>
  <c r="AG324" i="1"/>
  <c r="AE324" i="1"/>
  <c r="AG323" i="1"/>
  <c r="AH323" i="1" s="1"/>
  <c r="AE323" i="1"/>
  <c r="AG322" i="1"/>
  <c r="AH322" i="1" s="1"/>
  <c r="AE322" i="1"/>
  <c r="AH321" i="1"/>
  <c r="AG321" i="1"/>
  <c r="AE321" i="1"/>
  <c r="AH320" i="1"/>
  <c r="AG320" i="1"/>
  <c r="AE320" i="1"/>
  <c r="AG319" i="1"/>
  <c r="AH319" i="1" s="1"/>
  <c r="AE319" i="1"/>
  <c r="AG318" i="1"/>
  <c r="AH318" i="1" s="1"/>
  <c r="AE318" i="1"/>
  <c r="AG317" i="1"/>
  <c r="AE317" i="1"/>
  <c r="AG316" i="1"/>
  <c r="AE316" i="1"/>
  <c r="AG315" i="1"/>
  <c r="AE315" i="1"/>
  <c r="AG314" i="1"/>
  <c r="AH314" i="1" s="1"/>
  <c r="AE314" i="1"/>
  <c r="AG313" i="1"/>
  <c r="AE313" i="1"/>
  <c r="AG312" i="1"/>
  <c r="AE312" i="1"/>
  <c r="AG311" i="1"/>
  <c r="AE311" i="1"/>
  <c r="AG310" i="1"/>
  <c r="AE310" i="1"/>
  <c r="AG309" i="1"/>
  <c r="AE309" i="1"/>
  <c r="AG308" i="1"/>
  <c r="AH308" i="1" s="1"/>
  <c r="AE308" i="1"/>
  <c r="AD307" i="1"/>
  <c r="AD300" i="1" s="1"/>
  <c r="AD293" i="1" s="1"/>
  <c r="AD292" i="1" s="1"/>
  <c r="AC307" i="1"/>
  <c r="AB307" i="1"/>
  <c r="AA307" i="1"/>
  <c r="Z307" i="1"/>
  <c r="Y307" i="1"/>
  <c r="X307" i="1"/>
  <c r="W307" i="1"/>
  <c r="V307" i="1"/>
  <c r="V300" i="1" s="1"/>
  <c r="V293" i="1" s="1"/>
  <c r="V292" i="1" s="1"/>
  <c r="U307" i="1"/>
  <c r="T307" i="1"/>
  <c r="S307" i="1"/>
  <c r="R307" i="1"/>
  <c r="R300" i="1" s="1"/>
  <c r="R293" i="1" s="1"/>
  <c r="Q307" i="1"/>
  <c r="P307" i="1"/>
  <c r="O307" i="1"/>
  <c r="N307" i="1"/>
  <c r="N300" i="1" s="1"/>
  <c r="N293" i="1" s="1"/>
  <c r="N292" i="1" s="1"/>
  <c r="M307" i="1"/>
  <c r="L307" i="1"/>
  <c r="L300" i="1" s="1"/>
  <c r="L293" i="1" s="1"/>
  <c r="K307" i="1"/>
  <c r="J307" i="1"/>
  <c r="I307" i="1"/>
  <c r="H307" i="1"/>
  <c r="H300" i="1" s="1"/>
  <c r="H293" i="1" s="1"/>
  <c r="G307" i="1"/>
  <c r="F307" i="1"/>
  <c r="F300" i="1" s="1"/>
  <c r="F293" i="1" s="1"/>
  <c r="E307" i="1"/>
  <c r="D307" i="1"/>
  <c r="D300" i="1" s="1"/>
  <c r="D293" i="1" s="1"/>
  <c r="AG304" i="1"/>
  <c r="AH304" i="1" s="1"/>
  <c r="AE304" i="1"/>
  <c r="AG303" i="1"/>
  <c r="AE303" i="1"/>
  <c r="AD302" i="1"/>
  <c r="AC302" i="1"/>
  <c r="AC300" i="1" s="1"/>
  <c r="AC293" i="1" s="1"/>
  <c r="AB302" i="1"/>
  <c r="AA302" i="1"/>
  <c r="AA300" i="1" s="1"/>
  <c r="AA293" i="1" s="1"/>
  <c r="Z302" i="1"/>
  <c r="Y302" i="1"/>
  <c r="Y300" i="1" s="1"/>
  <c r="Y293" i="1" s="1"/>
  <c r="X302" i="1"/>
  <c r="W302" i="1"/>
  <c r="W300" i="1" s="1"/>
  <c r="W293" i="1" s="1"/>
  <c r="V302" i="1"/>
  <c r="U302" i="1"/>
  <c r="U300" i="1" s="1"/>
  <c r="U293" i="1" s="1"/>
  <c r="T302" i="1"/>
  <c r="S302" i="1"/>
  <c r="S300" i="1" s="1"/>
  <c r="S293" i="1" s="1"/>
  <c r="R302" i="1"/>
  <c r="Q302" i="1"/>
  <c r="Q300" i="1" s="1"/>
  <c r="Q293" i="1" s="1"/>
  <c r="P302" i="1"/>
  <c r="O302" i="1"/>
  <c r="O300" i="1" s="1"/>
  <c r="O293" i="1" s="1"/>
  <c r="N302" i="1"/>
  <c r="M302" i="1"/>
  <c r="M300" i="1" s="1"/>
  <c r="M293" i="1" s="1"/>
  <c r="L302" i="1"/>
  <c r="K302" i="1"/>
  <c r="K300" i="1" s="1"/>
  <c r="K293" i="1" s="1"/>
  <c r="J302" i="1"/>
  <c r="I302" i="1"/>
  <c r="I300" i="1" s="1"/>
  <c r="I293" i="1" s="1"/>
  <c r="H302" i="1"/>
  <c r="G302" i="1"/>
  <c r="G300" i="1" s="1"/>
  <c r="G293" i="1" s="1"/>
  <c r="F302" i="1"/>
  <c r="E302" i="1"/>
  <c r="E300" i="1" s="1"/>
  <c r="E293" i="1" s="1"/>
  <c r="D302" i="1"/>
  <c r="X300" i="1"/>
  <c r="X293" i="1" s="1"/>
  <c r="AH291" i="1"/>
  <c r="AG291" i="1"/>
  <c r="AE291" i="1"/>
  <c r="AG290" i="1"/>
  <c r="AH290" i="1" s="1"/>
  <c r="AE290" i="1"/>
  <c r="AG289" i="1"/>
  <c r="AH289" i="1" s="1"/>
  <c r="AE289" i="1"/>
  <c r="AG288" i="1"/>
  <c r="AH288" i="1" s="1"/>
  <c r="AE288" i="1"/>
  <c r="AH287" i="1"/>
  <c r="AG287" i="1"/>
  <c r="AE287" i="1"/>
  <c r="AG286" i="1"/>
  <c r="AH286" i="1" s="1"/>
  <c r="AE286" i="1"/>
  <c r="AH285" i="1"/>
  <c r="AG285" i="1"/>
  <c r="AE285" i="1"/>
  <c r="AG284" i="1"/>
  <c r="AH284" i="1" s="1"/>
  <c r="AE284" i="1"/>
  <c r="AG283" i="1"/>
  <c r="AH283" i="1" s="1"/>
  <c r="AE283" i="1"/>
  <c r="AH282" i="1"/>
  <c r="AG282" i="1"/>
  <c r="AE282" i="1"/>
  <c r="AG281" i="1"/>
  <c r="AH281" i="1" s="1"/>
  <c r="AE281" i="1"/>
  <c r="AG280" i="1"/>
  <c r="AH280" i="1" s="1"/>
  <c r="AE280" i="1"/>
  <c r="AH279" i="1"/>
  <c r="AG279" i="1"/>
  <c r="AE279" i="1"/>
  <c r="AG278" i="1"/>
  <c r="AH278" i="1" s="1"/>
  <c r="AE278" i="1"/>
  <c r="AH277" i="1"/>
  <c r="AG277" i="1"/>
  <c r="AE277" i="1"/>
  <c r="AG276" i="1"/>
  <c r="AE276" i="1"/>
  <c r="AD275" i="1"/>
  <c r="AC275" i="1"/>
  <c r="AB275" i="1"/>
  <c r="AA275" i="1"/>
  <c r="AA28" i="1" s="1"/>
  <c r="Z275" i="1"/>
  <c r="Y275" i="1"/>
  <c r="X275" i="1"/>
  <c r="W275" i="1"/>
  <c r="W28" i="1" s="1"/>
  <c r="V275" i="1"/>
  <c r="U275" i="1"/>
  <c r="T275" i="1"/>
  <c r="S275" i="1"/>
  <c r="S28" i="1" s="1"/>
  <c r="R275" i="1"/>
  <c r="Q275" i="1"/>
  <c r="P275" i="1"/>
  <c r="O275" i="1"/>
  <c r="O28" i="1" s="1"/>
  <c r="N275" i="1"/>
  <c r="M275" i="1"/>
  <c r="L275" i="1"/>
  <c r="K275" i="1"/>
  <c r="K28" i="1" s="1"/>
  <c r="J275" i="1"/>
  <c r="I275" i="1"/>
  <c r="H275" i="1"/>
  <c r="G275" i="1"/>
  <c r="G28" i="1" s="1"/>
  <c r="F275" i="1"/>
  <c r="E275" i="1"/>
  <c r="D275" i="1"/>
  <c r="AG273" i="1"/>
  <c r="AE273" i="1"/>
  <c r="AE272" i="1" s="1"/>
  <c r="AD272" i="1"/>
  <c r="AD268" i="1" s="1"/>
  <c r="AC272" i="1"/>
  <c r="AC268" i="1" s="1"/>
  <c r="AB272" i="1"/>
  <c r="AB268" i="1" s="1"/>
  <c r="AA272" i="1"/>
  <c r="AA268" i="1" s="1"/>
  <c r="Z272" i="1"/>
  <c r="Y272" i="1"/>
  <c r="Y268" i="1" s="1"/>
  <c r="X272" i="1"/>
  <c r="X268" i="1" s="1"/>
  <c r="W272" i="1"/>
  <c r="W268" i="1" s="1"/>
  <c r="V272" i="1"/>
  <c r="V268" i="1" s="1"/>
  <c r="U272" i="1"/>
  <c r="U268" i="1" s="1"/>
  <c r="T272" i="1"/>
  <c r="T268" i="1" s="1"/>
  <c r="S272" i="1"/>
  <c r="S268" i="1" s="1"/>
  <c r="R272" i="1"/>
  <c r="Q272" i="1"/>
  <c r="Q268" i="1" s="1"/>
  <c r="P272" i="1"/>
  <c r="P268" i="1" s="1"/>
  <c r="O272" i="1"/>
  <c r="O268" i="1" s="1"/>
  <c r="N272" i="1"/>
  <c r="N268" i="1" s="1"/>
  <c r="M272" i="1"/>
  <c r="M268" i="1" s="1"/>
  <c r="L272" i="1"/>
  <c r="L268" i="1" s="1"/>
  <c r="K272" i="1"/>
  <c r="K268" i="1" s="1"/>
  <c r="J272" i="1"/>
  <c r="I272" i="1"/>
  <c r="I268" i="1" s="1"/>
  <c r="H272" i="1"/>
  <c r="H268" i="1" s="1"/>
  <c r="G272" i="1"/>
  <c r="G268" i="1" s="1"/>
  <c r="F272" i="1"/>
  <c r="F268" i="1" s="1"/>
  <c r="E272" i="1"/>
  <c r="E268" i="1" s="1"/>
  <c r="D272" i="1"/>
  <c r="Z268" i="1"/>
  <c r="R268" i="1"/>
  <c r="J268" i="1"/>
  <c r="AG262" i="1"/>
  <c r="AG261" i="1" s="1"/>
  <c r="AE262" i="1"/>
  <c r="AE261" i="1" s="1"/>
  <c r="AD262" i="1"/>
  <c r="AD261" i="1" s="1"/>
  <c r="AC262" i="1"/>
  <c r="AC261" i="1" s="1"/>
  <c r="AB262" i="1"/>
  <c r="AB261" i="1" s="1"/>
  <c r="AA262" i="1"/>
  <c r="Z262" i="1"/>
  <c r="Z261" i="1" s="1"/>
  <c r="Y262" i="1"/>
  <c r="Y261" i="1" s="1"/>
  <c r="X262" i="1"/>
  <c r="X261" i="1" s="1"/>
  <c r="X25" i="1" s="1"/>
  <c r="W262" i="1"/>
  <c r="W261" i="1" s="1"/>
  <c r="V262" i="1"/>
  <c r="V261" i="1" s="1"/>
  <c r="U262" i="1"/>
  <c r="U261" i="1" s="1"/>
  <c r="T262" i="1"/>
  <c r="T261" i="1" s="1"/>
  <c r="T25" i="1" s="1"/>
  <c r="S262" i="1"/>
  <c r="R262" i="1"/>
  <c r="R261" i="1" s="1"/>
  <c r="Q262" i="1"/>
  <c r="Q261" i="1" s="1"/>
  <c r="P262" i="1"/>
  <c r="P261" i="1" s="1"/>
  <c r="P25" i="1" s="1"/>
  <c r="O262" i="1"/>
  <c r="O261" i="1" s="1"/>
  <c r="N262" i="1"/>
  <c r="N261" i="1" s="1"/>
  <c r="M262" i="1"/>
  <c r="M261" i="1" s="1"/>
  <c r="L262" i="1"/>
  <c r="L261" i="1" s="1"/>
  <c r="L25" i="1" s="1"/>
  <c r="K262" i="1"/>
  <c r="J262" i="1"/>
  <c r="J261" i="1" s="1"/>
  <c r="I262" i="1"/>
  <c r="I261" i="1" s="1"/>
  <c r="H262" i="1"/>
  <c r="H261" i="1" s="1"/>
  <c r="H25" i="1" s="1"/>
  <c r="G262" i="1"/>
  <c r="G261" i="1" s="1"/>
  <c r="F262" i="1"/>
  <c r="F261" i="1" s="1"/>
  <c r="E262" i="1"/>
  <c r="E261" i="1" s="1"/>
  <c r="D262" i="1"/>
  <c r="D261" i="1" s="1"/>
  <c r="AA261" i="1"/>
  <c r="S261" i="1"/>
  <c r="K261" i="1"/>
  <c r="AG260" i="1"/>
  <c r="AE260" i="1"/>
  <c r="AG259" i="1"/>
  <c r="AH259" i="1" s="1"/>
  <c r="AE259" i="1"/>
  <c r="AH258" i="1"/>
  <c r="AG258" i="1"/>
  <c r="AE258" i="1"/>
  <c r="AG257" i="1"/>
  <c r="AE257" i="1"/>
  <c r="AG256" i="1"/>
  <c r="AH256" i="1" s="1"/>
  <c r="AE256" i="1"/>
  <c r="AG255" i="1"/>
  <c r="AE255" i="1"/>
  <c r="AG254" i="1"/>
  <c r="AH254" i="1" s="1"/>
  <c r="AE254" i="1"/>
  <c r="AG253" i="1"/>
  <c r="AH253" i="1" s="1"/>
  <c r="AE253" i="1"/>
  <c r="AG252" i="1"/>
  <c r="AH252" i="1" s="1"/>
  <c r="AE252" i="1"/>
  <c r="AG251" i="1"/>
  <c r="AE251" i="1"/>
  <c r="AG250" i="1"/>
  <c r="AH250" i="1" s="1"/>
  <c r="AE250" i="1"/>
  <c r="AD249" i="1"/>
  <c r="AC249" i="1"/>
  <c r="AC241" i="1" s="1"/>
  <c r="AB249" i="1"/>
  <c r="AA249" i="1"/>
  <c r="Z249" i="1"/>
  <c r="Y249" i="1"/>
  <c r="X249" i="1"/>
  <c r="W249" i="1"/>
  <c r="V249" i="1"/>
  <c r="U249" i="1"/>
  <c r="U241" i="1" s="1"/>
  <c r="T249" i="1"/>
  <c r="S249" i="1"/>
  <c r="R249" i="1"/>
  <c r="Q249" i="1"/>
  <c r="Q241" i="1" s="1"/>
  <c r="P249" i="1"/>
  <c r="O249" i="1"/>
  <c r="N249" i="1"/>
  <c r="M249" i="1"/>
  <c r="M241" i="1" s="1"/>
  <c r="L249" i="1"/>
  <c r="K249" i="1"/>
  <c r="J249" i="1"/>
  <c r="I249" i="1"/>
  <c r="I241" i="1" s="1"/>
  <c r="H249" i="1"/>
  <c r="G249" i="1"/>
  <c r="F249" i="1"/>
  <c r="E249" i="1"/>
  <c r="E241" i="1" s="1"/>
  <c r="D249" i="1"/>
  <c r="AG246" i="1"/>
  <c r="AE246" i="1"/>
  <c r="AG245" i="1"/>
  <c r="AH245" i="1" s="1"/>
  <c r="AE245" i="1"/>
  <c r="AG244" i="1"/>
  <c r="AH244" i="1" s="1"/>
  <c r="AE244" i="1"/>
  <c r="AG243" i="1"/>
  <c r="AE243" i="1"/>
  <c r="AE242" i="1"/>
  <c r="AD242" i="1"/>
  <c r="AC242" i="1"/>
  <c r="AB242" i="1"/>
  <c r="AB241" i="1" s="1"/>
  <c r="AA242" i="1"/>
  <c r="Z242" i="1"/>
  <c r="Y242" i="1"/>
  <c r="X242" i="1"/>
  <c r="X241" i="1" s="1"/>
  <c r="W242" i="1"/>
  <c r="V242" i="1"/>
  <c r="U242" i="1"/>
  <c r="T242" i="1"/>
  <c r="T241" i="1" s="1"/>
  <c r="S242" i="1"/>
  <c r="R242" i="1"/>
  <c r="Q242" i="1"/>
  <c r="P242" i="1"/>
  <c r="P241" i="1" s="1"/>
  <c r="O242" i="1"/>
  <c r="N242" i="1"/>
  <c r="M242" i="1"/>
  <c r="L242" i="1"/>
  <c r="L241" i="1" s="1"/>
  <c r="K242" i="1"/>
  <c r="J242" i="1"/>
  <c r="I242" i="1"/>
  <c r="H242" i="1"/>
  <c r="H241" i="1" s="1"/>
  <c r="G242" i="1"/>
  <c r="F242" i="1"/>
  <c r="E242" i="1"/>
  <c r="D242" i="1"/>
  <c r="D241" i="1" s="1"/>
  <c r="Y241" i="1"/>
  <c r="AG240" i="1"/>
  <c r="AE240" i="1"/>
  <c r="AG239" i="1"/>
  <c r="AE239" i="1"/>
  <c r="AG238" i="1"/>
  <c r="AH238" i="1" s="1"/>
  <c r="AE238" i="1"/>
  <c r="AG237" i="1"/>
  <c r="AH237" i="1" s="1"/>
  <c r="AE237" i="1"/>
  <c r="AG236" i="1"/>
  <c r="AH236" i="1" s="1"/>
  <c r="AE236" i="1"/>
  <c r="AG235" i="1"/>
  <c r="AH235" i="1" s="1"/>
  <c r="AE235" i="1"/>
  <c r="AG234" i="1"/>
  <c r="AH234" i="1" s="1"/>
  <c r="AE234" i="1"/>
  <c r="AG233" i="1"/>
  <c r="AE233" i="1"/>
  <c r="AD232" i="1"/>
  <c r="AC232" i="1"/>
  <c r="AB232" i="1"/>
  <c r="AA232" i="1"/>
  <c r="Z232" i="1"/>
  <c r="Y232" i="1"/>
  <c r="X232" i="1"/>
  <c r="W232" i="1"/>
  <c r="V232" i="1"/>
  <c r="U232" i="1"/>
  <c r="T232" i="1"/>
  <c r="S232" i="1"/>
  <c r="R232" i="1"/>
  <c r="Q232" i="1"/>
  <c r="P232" i="1"/>
  <c r="O232" i="1"/>
  <c r="N232" i="1"/>
  <c r="M232" i="1"/>
  <c r="L232" i="1"/>
  <c r="K232" i="1"/>
  <c r="J232" i="1"/>
  <c r="I232" i="1"/>
  <c r="H232" i="1"/>
  <c r="G232" i="1"/>
  <c r="F232" i="1"/>
  <c r="E232" i="1"/>
  <c r="D232" i="1"/>
  <c r="AG231" i="1"/>
  <c r="AE231" i="1"/>
  <c r="AE230" i="1" s="1"/>
  <c r="AD230" i="1"/>
  <c r="AC230" i="1"/>
  <c r="AB230" i="1"/>
  <c r="AA230" i="1"/>
  <c r="Z230" i="1"/>
  <c r="Y230" i="1"/>
  <c r="X230" i="1"/>
  <c r="W230" i="1"/>
  <c r="V230" i="1"/>
  <c r="U230" i="1"/>
  <c r="T230" i="1"/>
  <c r="S230" i="1"/>
  <c r="R230" i="1"/>
  <c r="Q230" i="1"/>
  <c r="P230" i="1"/>
  <c r="O230" i="1"/>
  <c r="N230" i="1"/>
  <c r="M230" i="1"/>
  <c r="L230" i="1"/>
  <c r="K230" i="1"/>
  <c r="J230" i="1"/>
  <c r="I230" i="1"/>
  <c r="H230" i="1"/>
  <c r="G230" i="1"/>
  <c r="F230" i="1"/>
  <c r="E230" i="1"/>
  <c r="D230" i="1"/>
  <c r="AG228" i="1"/>
  <c r="AG227" i="1" s="1"/>
  <c r="AE228" i="1"/>
  <c r="AE227" i="1" s="1"/>
  <c r="AD227" i="1"/>
  <c r="AC227" i="1"/>
  <c r="AB227" i="1"/>
  <c r="AB226" i="1" s="1"/>
  <c r="AA227" i="1"/>
  <c r="Z227" i="1"/>
  <c r="Y227" i="1"/>
  <c r="X227" i="1"/>
  <c r="X226" i="1" s="1"/>
  <c r="W227" i="1"/>
  <c r="V227" i="1"/>
  <c r="U227" i="1"/>
  <c r="T227" i="1"/>
  <c r="S227" i="1"/>
  <c r="R227" i="1"/>
  <c r="Q227" i="1"/>
  <c r="P227" i="1"/>
  <c r="O227" i="1"/>
  <c r="N227" i="1"/>
  <c r="M227" i="1"/>
  <c r="L227" i="1"/>
  <c r="L226" i="1" s="1"/>
  <c r="K227" i="1"/>
  <c r="J227" i="1"/>
  <c r="I227" i="1"/>
  <c r="H227" i="1"/>
  <c r="H226" i="1" s="1"/>
  <c r="G227" i="1"/>
  <c r="F227" i="1"/>
  <c r="E227" i="1"/>
  <c r="D227" i="1"/>
  <c r="AG224" i="1"/>
  <c r="AE224" i="1"/>
  <c r="AG223" i="1"/>
  <c r="AE223" i="1"/>
  <c r="AG222" i="1"/>
  <c r="AH222" i="1" s="1"/>
  <c r="AE222" i="1"/>
  <c r="AG221" i="1"/>
  <c r="AE221" i="1"/>
  <c r="AD220" i="1"/>
  <c r="AD215" i="1" s="1"/>
  <c r="AC220" i="1"/>
  <c r="AC215" i="1" s="1"/>
  <c r="AB220" i="1"/>
  <c r="AA220" i="1"/>
  <c r="AA215" i="1" s="1"/>
  <c r="Z220" i="1"/>
  <c r="Z215" i="1" s="1"/>
  <c r="Y220" i="1"/>
  <c r="Y215" i="1" s="1"/>
  <c r="X220" i="1"/>
  <c r="X215" i="1" s="1"/>
  <c r="W220" i="1"/>
  <c r="W215" i="1" s="1"/>
  <c r="V220" i="1"/>
  <c r="V215" i="1" s="1"/>
  <c r="U220" i="1"/>
  <c r="U215" i="1" s="1"/>
  <c r="T220" i="1"/>
  <c r="S220" i="1"/>
  <c r="S215" i="1" s="1"/>
  <c r="R220" i="1"/>
  <c r="R215" i="1" s="1"/>
  <c r="Q220" i="1"/>
  <c r="Q215" i="1" s="1"/>
  <c r="P220" i="1"/>
  <c r="O220" i="1"/>
  <c r="O215" i="1" s="1"/>
  <c r="N220" i="1"/>
  <c r="N215" i="1" s="1"/>
  <c r="M220" i="1"/>
  <c r="M215" i="1" s="1"/>
  <c r="L220" i="1"/>
  <c r="K220" i="1"/>
  <c r="J220" i="1"/>
  <c r="J215" i="1" s="1"/>
  <c r="I220" i="1"/>
  <c r="I215" i="1" s="1"/>
  <c r="H220" i="1"/>
  <c r="H215" i="1" s="1"/>
  <c r="G220" i="1"/>
  <c r="G215" i="1" s="1"/>
  <c r="F220" i="1"/>
  <c r="F215" i="1" s="1"/>
  <c r="E220" i="1"/>
  <c r="E215" i="1" s="1"/>
  <c r="D220" i="1"/>
  <c r="AB215" i="1"/>
  <c r="T215" i="1"/>
  <c r="P215" i="1"/>
  <c r="L215" i="1"/>
  <c r="K215" i="1"/>
  <c r="D215" i="1"/>
  <c r="AG212" i="1"/>
  <c r="AE212" i="1"/>
  <c r="AD212" i="1"/>
  <c r="AC212" i="1"/>
  <c r="AB212" i="1"/>
  <c r="AA212" i="1"/>
  <c r="Z212" i="1"/>
  <c r="Y212" i="1"/>
  <c r="X212" i="1"/>
  <c r="W212" i="1"/>
  <c r="V212" i="1"/>
  <c r="U212" i="1"/>
  <c r="T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E212" i="1"/>
  <c r="D212" i="1"/>
  <c r="AG209" i="1"/>
  <c r="AE209" i="1"/>
  <c r="AD209" i="1"/>
  <c r="AC209" i="1"/>
  <c r="AB209" i="1"/>
  <c r="AB208" i="1" s="1"/>
  <c r="AA209" i="1"/>
  <c r="Z209" i="1"/>
  <c r="Y209" i="1"/>
  <c r="X209" i="1"/>
  <c r="W209" i="1"/>
  <c r="V209" i="1"/>
  <c r="U209" i="1"/>
  <c r="T209" i="1"/>
  <c r="T208" i="1" s="1"/>
  <c r="S209" i="1"/>
  <c r="R209" i="1"/>
  <c r="Q209" i="1"/>
  <c r="P209" i="1"/>
  <c r="O209" i="1"/>
  <c r="N209" i="1"/>
  <c r="M209" i="1"/>
  <c r="L209" i="1"/>
  <c r="L208" i="1" s="1"/>
  <c r="K209" i="1"/>
  <c r="J209" i="1"/>
  <c r="I209" i="1"/>
  <c r="H209" i="1"/>
  <c r="G209" i="1"/>
  <c r="F209" i="1"/>
  <c r="E209" i="1"/>
  <c r="D209" i="1"/>
  <c r="D208" i="1"/>
  <c r="AG206" i="1"/>
  <c r="AE206" i="1"/>
  <c r="AG205" i="1"/>
  <c r="AE205" i="1"/>
  <c r="AG204" i="1"/>
  <c r="AE204" i="1"/>
  <c r="AF204" i="1" s="1"/>
  <c r="AG203" i="1"/>
  <c r="AH203" i="1" s="1"/>
  <c r="AE203" i="1"/>
  <c r="AH202" i="1"/>
  <c r="AG202" i="1"/>
  <c r="AE202" i="1"/>
  <c r="AG201" i="1"/>
  <c r="AH201" i="1" s="1"/>
  <c r="AE201" i="1"/>
  <c r="AG200" i="1"/>
  <c r="AH200" i="1" s="1"/>
  <c r="AE200" i="1"/>
  <c r="AG199" i="1"/>
  <c r="AH199" i="1" s="1"/>
  <c r="AE199" i="1"/>
  <c r="AH198" i="1"/>
  <c r="AG198" i="1"/>
  <c r="AE198" i="1"/>
  <c r="AG197" i="1"/>
  <c r="AH197" i="1" s="1"/>
  <c r="AE197" i="1"/>
  <c r="AG196" i="1"/>
  <c r="AH196" i="1" s="1"/>
  <c r="AE196" i="1"/>
  <c r="AG195" i="1"/>
  <c r="AH195" i="1" s="1"/>
  <c r="AE195" i="1"/>
  <c r="AH194" i="1"/>
  <c r="AG194" i="1"/>
  <c r="AE194" i="1"/>
  <c r="AG193" i="1"/>
  <c r="AH193" i="1" s="1"/>
  <c r="AE193" i="1"/>
  <c r="AG192" i="1"/>
  <c r="AH192" i="1" s="1"/>
  <c r="AE192" i="1"/>
  <c r="AG191" i="1"/>
  <c r="AH191" i="1" s="1"/>
  <c r="AE191" i="1"/>
  <c r="AH190" i="1"/>
  <c r="AG190" i="1"/>
  <c r="AE190" i="1"/>
  <c r="AG189" i="1"/>
  <c r="AH189" i="1" s="1"/>
  <c r="AE189" i="1"/>
  <c r="AG188" i="1"/>
  <c r="AE188" i="1"/>
  <c r="AG187" i="1"/>
  <c r="AE187" i="1"/>
  <c r="AG186" i="1"/>
  <c r="AH186" i="1" s="1"/>
  <c r="AE186" i="1"/>
  <c r="AG185" i="1"/>
  <c r="AH185" i="1" s="1"/>
  <c r="AE185" i="1"/>
  <c r="AH184" i="1"/>
  <c r="AG184" i="1"/>
  <c r="AE184" i="1"/>
  <c r="AG183" i="1"/>
  <c r="AH183" i="1" s="1"/>
  <c r="AE183" i="1"/>
  <c r="AG182" i="1"/>
  <c r="AH182" i="1" s="1"/>
  <c r="AE182" i="1"/>
  <c r="AG181" i="1"/>
  <c r="AH181" i="1" s="1"/>
  <c r="AE181" i="1"/>
  <c r="AG179" i="1"/>
  <c r="AH179" i="1" s="1"/>
  <c r="AE179" i="1"/>
  <c r="AG178" i="1"/>
  <c r="AH178" i="1" s="1"/>
  <c r="AE178" i="1"/>
  <c r="AG177" i="1"/>
  <c r="AH177" i="1" s="1"/>
  <c r="AE177" i="1"/>
  <c r="AG176" i="1"/>
  <c r="AH176" i="1" s="1"/>
  <c r="AE176" i="1"/>
  <c r="AG175" i="1"/>
  <c r="AH175" i="1" s="1"/>
  <c r="AE175" i="1"/>
  <c r="AG174" i="1"/>
  <c r="AH174" i="1" s="1"/>
  <c r="AE174" i="1"/>
  <c r="AG173" i="1"/>
  <c r="AH173" i="1" s="1"/>
  <c r="AE173" i="1"/>
  <c r="AG172" i="1"/>
  <c r="AH172" i="1" s="1"/>
  <c r="AE172" i="1"/>
  <c r="AG171" i="1"/>
  <c r="AH171" i="1" s="1"/>
  <c r="AE171" i="1"/>
  <c r="AG170" i="1"/>
  <c r="AH170" i="1" s="1"/>
  <c r="AE170" i="1"/>
  <c r="AG169" i="1"/>
  <c r="AH169" i="1" s="1"/>
  <c r="AE169" i="1"/>
  <c r="AG168" i="1"/>
  <c r="AH168" i="1" s="1"/>
  <c r="AE168" i="1"/>
  <c r="AG167" i="1"/>
  <c r="AH167" i="1" s="1"/>
  <c r="AE167" i="1"/>
  <c r="AG166" i="1"/>
  <c r="AH166" i="1" s="1"/>
  <c r="AE166" i="1"/>
  <c r="AG165" i="1"/>
  <c r="AH165" i="1" s="1"/>
  <c r="AE165" i="1"/>
  <c r="AG164" i="1"/>
  <c r="AH164" i="1" s="1"/>
  <c r="AE164" i="1"/>
  <c r="AG163" i="1"/>
  <c r="AH163" i="1" s="1"/>
  <c r="AE163" i="1"/>
  <c r="AG162" i="1"/>
  <c r="AH162" i="1" s="1"/>
  <c r="AE162" i="1"/>
  <c r="AG160" i="1"/>
  <c r="AE160" i="1"/>
  <c r="AG159" i="1"/>
  <c r="AE159" i="1"/>
  <c r="AD158" i="1"/>
  <c r="AC158" i="1"/>
  <c r="AB158" i="1"/>
  <c r="AA158" i="1"/>
  <c r="Z158" i="1"/>
  <c r="Y158" i="1"/>
  <c r="X158" i="1"/>
  <c r="X28" i="1" s="1"/>
  <c r="W158" i="1"/>
  <c r="V158" i="1"/>
  <c r="U158" i="1"/>
  <c r="T158" i="1"/>
  <c r="T28" i="1" s="1"/>
  <c r="S158" i="1"/>
  <c r="R158" i="1"/>
  <c r="Q158" i="1"/>
  <c r="P158" i="1"/>
  <c r="O158" i="1"/>
  <c r="N158" i="1"/>
  <c r="M158" i="1"/>
  <c r="L158" i="1"/>
  <c r="K158" i="1"/>
  <c r="J158" i="1"/>
  <c r="I158" i="1"/>
  <c r="H158" i="1"/>
  <c r="H28" i="1" s="1"/>
  <c r="G158" i="1"/>
  <c r="F158" i="1"/>
  <c r="E158" i="1"/>
  <c r="D158" i="1"/>
  <c r="D28" i="1" s="1"/>
  <c r="AG156" i="1"/>
  <c r="AE156" i="1"/>
  <c r="AG155" i="1"/>
  <c r="AH155" i="1" s="1"/>
  <c r="AE155" i="1"/>
  <c r="AG154" i="1"/>
  <c r="AE154" i="1"/>
  <c r="AG153" i="1"/>
  <c r="AE153" i="1"/>
  <c r="AG152" i="1"/>
  <c r="AE152" i="1"/>
  <c r="AG151" i="1"/>
  <c r="AE151" i="1"/>
  <c r="AD150" i="1"/>
  <c r="AC150" i="1"/>
  <c r="AB150" i="1"/>
  <c r="AA150" i="1"/>
  <c r="Z150" i="1"/>
  <c r="Y150" i="1"/>
  <c r="X150" i="1"/>
  <c r="W150" i="1"/>
  <c r="V150" i="1"/>
  <c r="U150" i="1"/>
  <c r="T150" i="1"/>
  <c r="T143" i="1" s="1"/>
  <c r="S150" i="1"/>
  <c r="R150" i="1"/>
  <c r="Q150" i="1"/>
  <c r="P150" i="1"/>
  <c r="O150" i="1"/>
  <c r="N150" i="1"/>
  <c r="M150" i="1"/>
  <c r="L150" i="1"/>
  <c r="K150" i="1"/>
  <c r="J150" i="1"/>
  <c r="I150" i="1"/>
  <c r="H150" i="1"/>
  <c r="G150" i="1"/>
  <c r="F150" i="1"/>
  <c r="E150" i="1"/>
  <c r="D150" i="1"/>
  <c r="AG149" i="1"/>
  <c r="AG147" i="1" s="1"/>
  <c r="AE149" i="1"/>
  <c r="AG148" i="1"/>
  <c r="AH148" i="1" s="1"/>
  <c r="AE148" i="1"/>
  <c r="AE147" i="1" s="1"/>
  <c r="AD147" i="1"/>
  <c r="AC147" i="1"/>
  <c r="AB147" i="1"/>
  <c r="AA147" i="1"/>
  <c r="Z147" i="1"/>
  <c r="Y147" i="1"/>
  <c r="X147" i="1"/>
  <c r="W147" i="1"/>
  <c r="V147" i="1"/>
  <c r="U147" i="1"/>
  <c r="T147" i="1"/>
  <c r="S147" i="1"/>
  <c r="R147" i="1"/>
  <c r="Q147" i="1"/>
  <c r="P147" i="1"/>
  <c r="O147" i="1"/>
  <c r="N147" i="1"/>
  <c r="M147" i="1"/>
  <c r="M143" i="1" s="1"/>
  <c r="L147" i="1"/>
  <c r="K147" i="1"/>
  <c r="J147" i="1"/>
  <c r="I147" i="1"/>
  <c r="I143" i="1" s="1"/>
  <c r="H147" i="1"/>
  <c r="G147" i="1"/>
  <c r="F147" i="1"/>
  <c r="E147" i="1"/>
  <c r="E143" i="1" s="1"/>
  <c r="D147" i="1"/>
  <c r="AG146" i="1"/>
  <c r="AG145" i="1" s="1"/>
  <c r="AE146" i="1"/>
  <c r="AD145" i="1"/>
  <c r="AC145" i="1"/>
  <c r="AB145" i="1"/>
  <c r="AA145" i="1"/>
  <c r="Z145" i="1"/>
  <c r="Y145" i="1"/>
  <c r="X145" i="1"/>
  <c r="W145" i="1"/>
  <c r="V145" i="1"/>
  <c r="U145" i="1"/>
  <c r="T145" i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45" i="1"/>
  <c r="AD143" i="1"/>
  <c r="F143" i="1"/>
  <c r="AG139" i="1"/>
  <c r="AG138" i="1" s="1"/>
  <c r="AE139" i="1"/>
  <c r="AD138" i="1"/>
  <c r="AD136" i="1" s="1"/>
  <c r="AD135" i="1" s="1"/>
  <c r="AD25" i="1" s="1"/>
  <c r="AC138" i="1"/>
  <c r="AB138" i="1"/>
  <c r="AB136" i="1" s="1"/>
  <c r="AB135" i="1" s="1"/>
  <c r="AA138" i="1"/>
  <c r="AA136" i="1" s="1"/>
  <c r="AA135" i="1" s="1"/>
  <c r="AA25" i="1" s="1"/>
  <c r="Z138" i="1"/>
  <c r="Z136" i="1" s="1"/>
  <c r="Z135" i="1" s="1"/>
  <c r="Z25" i="1" s="1"/>
  <c r="Y138" i="1"/>
  <c r="X138" i="1"/>
  <c r="X136" i="1" s="1"/>
  <c r="X135" i="1" s="1"/>
  <c r="W138" i="1"/>
  <c r="W136" i="1" s="1"/>
  <c r="W135" i="1" s="1"/>
  <c r="V138" i="1"/>
  <c r="V136" i="1" s="1"/>
  <c r="V135" i="1" s="1"/>
  <c r="V25" i="1" s="1"/>
  <c r="U138" i="1"/>
  <c r="T138" i="1"/>
  <c r="T136" i="1" s="1"/>
  <c r="T135" i="1" s="1"/>
  <c r="S138" i="1"/>
  <c r="S136" i="1" s="1"/>
  <c r="S135" i="1" s="1"/>
  <c r="R138" i="1"/>
  <c r="R136" i="1" s="1"/>
  <c r="R135" i="1" s="1"/>
  <c r="Q138" i="1"/>
  <c r="Q136" i="1" s="1"/>
  <c r="Q135" i="1" s="1"/>
  <c r="P138" i="1"/>
  <c r="P136" i="1" s="1"/>
  <c r="P135" i="1" s="1"/>
  <c r="O138" i="1"/>
  <c r="O136" i="1" s="1"/>
  <c r="N138" i="1"/>
  <c r="N136" i="1" s="1"/>
  <c r="N135" i="1" s="1"/>
  <c r="N25" i="1" s="1"/>
  <c r="M138" i="1"/>
  <c r="L138" i="1"/>
  <c r="L136" i="1" s="1"/>
  <c r="L135" i="1" s="1"/>
  <c r="K138" i="1"/>
  <c r="K136" i="1" s="1"/>
  <c r="K135" i="1" s="1"/>
  <c r="K25" i="1" s="1"/>
  <c r="J138" i="1"/>
  <c r="J136" i="1" s="1"/>
  <c r="J135" i="1" s="1"/>
  <c r="J25" i="1" s="1"/>
  <c r="I138" i="1"/>
  <c r="H138" i="1"/>
  <c r="H136" i="1" s="1"/>
  <c r="H135" i="1" s="1"/>
  <c r="G138" i="1"/>
  <c r="G136" i="1" s="1"/>
  <c r="G135" i="1" s="1"/>
  <c r="F138" i="1"/>
  <c r="F136" i="1" s="1"/>
  <c r="F135" i="1" s="1"/>
  <c r="E138" i="1"/>
  <c r="D138" i="1"/>
  <c r="AC136" i="1"/>
  <c r="AC135" i="1" s="1"/>
  <c r="Y136" i="1"/>
  <c r="Y135" i="1" s="1"/>
  <c r="Y25" i="1" s="1"/>
  <c r="U136" i="1"/>
  <c r="U135" i="1" s="1"/>
  <c r="M136" i="1"/>
  <c r="M135" i="1" s="1"/>
  <c r="I136" i="1"/>
  <c r="I135" i="1" s="1"/>
  <c r="E136" i="1"/>
  <c r="E135" i="1" s="1"/>
  <c r="O135" i="1"/>
  <c r="AG134" i="1"/>
  <c r="AH134" i="1" s="1"/>
  <c r="AE134" i="1"/>
  <c r="AG133" i="1"/>
  <c r="AE133" i="1"/>
  <c r="AG132" i="1"/>
  <c r="AE132" i="1"/>
  <c r="AG131" i="1"/>
  <c r="AH131" i="1" s="1"/>
  <c r="AE131" i="1"/>
  <c r="AG130" i="1"/>
  <c r="AE130" i="1"/>
  <c r="AG128" i="1"/>
  <c r="AE128" i="1"/>
  <c r="AG127" i="1"/>
  <c r="AH127" i="1" s="1"/>
  <c r="AE127" i="1"/>
  <c r="AG126" i="1"/>
  <c r="AH126" i="1" s="1"/>
  <c r="AE126" i="1"/>
  <c r="AG125" i="1"/>
  <c r="AE125" i="1"/>
  <c r="AG124" i="1"/>
  <c r="AH124" i="1" s="1"/>
  <c r="AE124" i="1"/>
  <c r="AG123" i="1"/>
  <c r="AH123" i="1" s="1"/>
  <c r="AE123" i="1"/>
  <c r="AG122" i="1"/>
  <c r="AE122" i="1"/>
  <c r="AG121" i="1"/>
  <c r="AH121" i="1" s="1"/>
  <c r="AE121" i="1"/>
  <c r="AG120" i="1"/>
  <c r="AH120" i="1" s="1"/>
  <c r="AE120" i="1"/>
  <c r="AH119" i="1"/>
  <c r="AG119" i="1"/>
  <c r="AE119" i="1"/>
  <c r="AG118" i="1"/>
  <c r="AH118" i="1" s="1"/>
  <c r="AE118" i="1"/>
  <c r="AG117" i="1"/>
  <c r="AH117" i="1" s="1"/>
  <c r="AE117" i="1"/>
  <c r="AG116" i="1"/>
  <c r="AH116" i="1" s="1"/>
  <c r="AE116" i="1"/>
  <c r="AH115" i="1"/>
  <c r="AG115" i="1"/>
  <c r="AE115" i="1"/>
  <c r="AG114" i="1"/>
  <c r="AH114" i="1" s="1"/>
  <c r="AE114" i="1"/>
  <c r="AG113" i="1"/>
  <c r="AE113" i="1"/>
  <c r="AG112" i="1"/>
  <c r="AE112" i="1"/>
  <c r="AG111" i="1"/>
  <c r="AH111" i="1" s="1"/>
  <c r="AE111" i="1"/>
  <c r="AG110" i="1"/>
  <c r="AE110" i="1"/>
  <c r="AD109" i="1"/>
  <c r="AC109" i="1"/>
  <c r="AB109" i="1"/>
  <c r="AA109" i="1"/>
  <c r="AA75" i="1" s="1"/>
  <c r="Z109" i="1"/>
  <c r="Y109" i="1"/>
  <c r="X109" i="1"/>
  <c r="W109" i="1"/>
  <c r="V109" i="1"/>
  <c r="U109" i="1"/>
  <c r="T109" i="1"/>
  <c r="S109" i="1"/>
  <c r="S75" i="1" s="1"/>
  <c r="R109" i="1"/>
  <c r="Q109" i="1"/>
  <c r="P109" i="1"/>
  <c r="O109" i="1"/>
  <c r="N109" i="1"/>
  <c r="M109" i="1"/>
  <c r="L109" i="1"/>
  <c r="K109" i="1"/>
  <c r="K75" i="1" s="1"/>
  <c r="J109" i="1"/>
  <c r="I109" i="1"/>
  <c r="H109" i="1"/>
  <c r="G109" i="1"/>
  <c r="F109" i="1"/>
  <c r="E109" i="1"/>
  <c r="D109" i="1"/>
  <c r="AG108" i="1"/>
  <c r="AH108" i="1" s="1"/>
  <c r="AE108" i="1"/>
  <c r="AH107" i="1"/>
  <c r="AG107" i="1"/>
  <c r="AE107" i="1"/>
  <c r="AG106" i="1"/>
  <c r="AH106" i="1" s="1"/>
  <c r="AE106" i="1"/>
  <c r="AG105" i="1"/>
  <c r="AH105" i="1" s="1"/>
  <c r="AE105" i="1"/>
  <c r="AG104" i="1"/>
  <c r="AH104" i="1" s="1"/>
  <c r="AE104" i="1"/>
  <c r="AH103" i="1"/>
  <c r="AG103" i="1"/>
  <c r="AE103" i="1"/>
  <c r="AG102" i="1"/>
  <c r="AE102" i="1"/>
  <c r="AG101" i="1"/>
  <c r="AH101" i="1" s="1"/>
  <c r="AE101" i="1"/>
  <c r="AG100" i="1"/>
  <c r="AH100" i="1" s="1"/>
  <c r="AE100" i="1"/>
  <c r="AG99" i="1"/>
  <c r="AE99" i="1"/>
  <c r="AG98" i="1"/>
  <c r="AE98" i="1"/>
  <c r="AG97" i="1"/>
  <c r="AE97" i="1"/>
  <c r="AG96" i="1"/>
  <c r="AH96" i="1" s="1"/>
  <c r="AE96" i="1"/>
  <c r="AG95" i="1"/>
  <c r="AH95" i="1" s="1"/>
  <c r="AE95" i="1"/>
  <c r="AG94" i="1"/>
  <c r="AH94" i="1" s="1"/>
  <c r="AE94" i="1"/>
  <c r="AH93" i="1"/>
  <c r="AG93" i="1"/>
  <c r="AE93" i="1"/>
  <c r="AG92" i="1"/>
  <c r="AE92" i="1"/>
  <c r="AD91" i="1"/>
  <c r="AC91" i="1"/>
  <c r="AB91" i="1"/>
  <c r="AA91" i="1"/>
  <c r="Z91" i="1"/>
  <c r="Y91" i="1"/>
  <c r="X91" i="1"/>
  <c r="W91" i="1"/>
  <c r="V91" i="1"/>
  <c r="U91" i="1"/>
  <c r="T91" i="1"/>
  <c r="S91" i="1"/>
  <c r="R91" i="1"/>
  <c r="Q91" i="1"/>
  <c r="P91" i="1"/>
  <c r="O91" i="1"/>
  <c r="N91" i="1"/>
  <c r="M91" i="1"/>
  <c r="L91" i="1"/>
  <c r="K91" i="1"/>
  <c r="J91" i="1"/>
  <c r="I91" i="1"/>
  <c r="H91" i="1"/>
  <c r="G91" i="1"/>
  <c r="F91" i="1"/>
  <c r="E91" i="1"/>
  <c r="D91" i="1"/>
  <c r="AG89" i="1"/>
  <c r="AE89" i="1"/>
  <c r="AG88" i="1"/>
  <c r="AH88" i="1" s="1"/>
  <c r="AE88" i="1"/>
  <c r="AG87" i="1"/>
  <c r="AE87" i="1"/>
  <c r="AG86" i="1"/>
  <c r="AE86" i="1"/>
  <c r="AG85" i="1"/>
  <c r="AH85" i="1" s="1"/>
  <c r="AE85" i="1"/>
  <c r="AH84" i="1"/>
  <c r="AG84" i="1"/>
  <c r="AE84" i="1"/>
  <c r="AG83" i="1"/>
  <c r="AH83" i="1" s="1"/>
  <c r="AE83" i="1"/>
  <c r="AG82" i="1"/>
  <c r="AE82" i="1"/>
  <c r="AG81" i="1"/>
  <c r="AE81" i="1"/>
  <c r="AG80" i="1"/>
  <c r="AE80" i="1"/>
  <c r="AG79" i="1"/>
  <c r="AE79" i="1"/>
  <c r="AG78" i="1"/>
  <c r="AH78" i="1" s="1"/>
  <c r="AE78" i="1"/>
  <c r="AG77" i="1"/>
  <c r="AE77" i="1"/>
  <c r="AD76" i="1"/>
  <c r="AD75" i="1" s="1"/>
  <c r="AC76" i="1"/>
  <c r="AB76" i="1"/>
  <c r="AB75" i="1" s="1"/>
  <c r="AA76" i="1"/>
  <c r="Z76" i="1"/>
  <c r="Z75" i="1" s="1"/>
  <c r="Y76" i="1"/>
  <c r="X76" i="1"/>
  <c r="X75" i="1" s="1"/>
  <c r="W76" i="1"/>
  <c r="V76" i="1"/>
  <c r="V75" i="1" s="1"/>
  <c r="U76" i="1"/>
  <c r="T76" i="1"/>
  <c r="T75" i="1" s="1"/>
  <c r="S76" i="1"/>
  <c r="R76" i="1"/>
  <c r="R75" i="1" s="1"/>
  <c r="Q76" i="1"/>
  <c r="P76" i="1"/>
  <c r="P75" i="1" s="1"/>
  <c r="O76" i="1"/>
  <c r="N76" i="1"/>
  <c r="N75" i="1" s="1"/>
  <c r="M76" i="1"/>
  <c r="L76" i="1"/>
  <c r="L75" i="1" s="1"/>
  <c r="K76" i="1"/>
  <c r="J76" i="1"/>
  <c r="J75" i="1" s="1"/>
  <c r="I76" i="1"/>
  <c r="H76" i="1"/>
  <c r="H75" i="1" s="1"/>
  <c r="G76" i="1"/>
  <c r="F76" i="1"/>
  <c r="F75" i="1" s="1"/>
  <c r="E76" i="1"/>
  <c r="D76" i="1"/>
  <c r="D75" i="1" s="1"/>
  <c r="W75" i="1"/>
  <c r="O75" i="1"/>
  <c r="G75" i="1"/>
  <c r="AG74" i="1"/>
  <c r="AH74" i="1" s="1"/>
  <c r="AE74" i="1"/>
  <c r="AG73" i="1"/>
  <c r="AH73" i="1" s="1"/>
  <c r="AE73" i="1"/>
  <c r="AG72" i="1"/>
  <c r="AE72" i="1"/>
  <c r="AG71" i="1"/>
  <c r="AE71" i="1"/>
  <c r="AG70" i="1"/>
  <c r="AE70" i="1"/>
  <c r="AG69" i="1"/>
  <c r="AE69" i="1"/>
  <c r="AG68" i="1"/>
  <c r="AE68" i="1"/>
  <c r="AG67" i="1"/>
  <c r="AE67" i="1"/>
  <c r="AG66" i="1"/>
  <c r="AE66" i="1"/>
  <c r="AD65" i="1"/>
  <c r="AC65" i="1"/>
  <c r="AB65" i="1"/>
  <c r="AA65" i="1"/>
  <c r="Z65" i="1"/>
  <c r="Y65" i="1"/>
  <c r="X65" i="1"/>
  <c r="W65" i="1"/>
  <c r="V65" i="1"/>
  <c r="U65" i="1"/>
  <c r="T65" i="1"/>
  <c r="S65" i="1"/>
  <c r="R65" i="1"/>
  <c r="Q65" i="1"/>
  <c r="P65" i="1"/>
  <c r="O65" i="1"/>
  <c r="N65" i="1"/>
  <c r="M65" i="1"/>
  <c r="L65" i="1"/>
  <c r="K65" i="1"/>
  <c r="J65" i="1"/>
  <c r="I65" i="1"/>
  <c r="H65" i="1"/>
  <c r="G65" i="1"/>
  <c r="F65" i="1"/>
  <c r="E65" i="1"/>
  <c r="D65" i="1"/>
  <c r="AG64" i="1"/>
  <c r="AE64" i="1"/>
  <c r="AG63" i="1"/>
  <c r="AD63" i="1"/>
  <c r="AC63" i="1"/>
  <c r="AB63" i="1"/>
  <c r="AA63" i="1"/>
  <c r="Z63" i="1"/>
  <c r="Y63" i="1"/>
  <c r="X63" i="1"/>
  <c r="W63" i="1"/>
  <c r="V63" i="1"/>
  <c r="U63" i="1"/>
  <c r="T63" i="1"/>
  <c r="T54" i="1" s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AG61" i="1"/>
  <c r="AH61" i="1" s="1"/>
  <c r="AE61" i="1"/>
  <c r="AG60" i="1"/>
  <c r="AG59" i="1" s="1"/>
  <c r="AH59" i="1" s="1"/>
  <c r="AE60" i="1"/>
  <c r="AE59" i="1" s="1"/>
  <c r="AD59" i="1"/>
  <c r="AC59" i="1"/>
  <c r="AB59" i="1"/>
  <c r="AA59" i="1"/>
  <c r="Z59" i="1"/>
  <c r="Y59" i="1"/>
  <c r="X59" i="1"/>
  <c r="W59" i="1"/>
  <c r="V59" i="1"/>
  <c r="U59" i="1"/>
  <c r="T59" i="1"/>
  <c r="S59" i="1"/>
  <c r="S54" i="1" s="1"/>
  <c r="R59" i="1"/>
  <c r="Q59" i="1"/>
  <c r="P59" i="1"/>
  <c r="O59" i="1"/>
  <c r="N59" i="1"/>
  <c r="M59" i="1"/>
  <c r="L59" i="1"/>
  <c r="K59" i="1"/>
  <c r="J59" i="1"/>
  <c r="I59" i="1"/>
  <c r="H59" i="1"/>
  <c r="G59" i="1"/>
  <c r="F59" i="1"/>
  <c r="E59" i="1"/>
  <c r="D59" i="1"/>
  <c r="AG58" i="1"/>
  <c r="AE58" i="1"/>
  <c r="AG57" i="1"/>
  <c r="AE57" i="1"/>
  <c r="AG56" i="1"/>
  <c r="AE56" i="1"/>
  <c r="AD55" i="1"/>
  <c r="AD54" i="1" s="1"/>
  <c r="AC55" i="1"/>
  <c r="AB55" i="1"/>
  <c r="AB54" i="1" s="1"/>
  <c r="AA55" i="1"/>
  <c r="Z55" i="1"/>
  <c r="Z54" i="1" s="1"/>
  <c r="Y55" i="1"/>
  <c r="X55" i="1"/>
  <c r="X54" i="1" s="1"/>
  <c r="W55" i="1"/>
  <c r="V55" i="1"/>
  <c r="V54" i="1" s="1"/>
  <c r="U55" i="1"/>
  <c r="T55" i="1"/>
  <c r="S55" i="1"/>
  <c r="R55" i="1"/>
  <c r="R54" i="1" s="1"/>
  <c r="Q55" i="1"/>
  <c r="P55" i="1"/>
  <c r="O55" i="1"/>
  <c r="N55" i="1"/>
  <c r="N54" i="1" s="1"/>
  <c r="M55" i="1"/>
  <c r="L55" i="1"/>
  <c r="L54" i="1" s="1"/>
  <c r="K55" i="1"/>
  <c r="J55" i="1"/>
  <c r="J54" i="1" s="1"/>
  <c r="I55" i="1"/>
  <c r="H55" i="1"/>
  <c r="H54" i="1" s="1"/>
  <c r="G55" i="1"/>
  <c r="F55" i="1"/>
  <c r="F54" i="1" s="1"/>
  <c r="E55" i="1"/>
  <c r="D55" i="1"/>
  <c r="AA54" i="1"/>
  <c r="P54" i="1"/>
  <c r="K54" i="1"/>
  <c r="D54" i="1"/>
  <c r="AG51" i="1"/>
  <c r="AE51" i="1"/>
  <c r="AG49" i="1"/>
  <c r="AE49" i="1"/>
  <c r="AG48" i="1"/>
  <c r="AE48" i="1"/>
  <c r="AG47" i="1"/>
  <c r="AE47" i="1"/>
  <c r="AG46" i="1"/>
  <c r="AG45" i="1" s="1"/>
  <c r="AE46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AG44" i="1"/>
  <c r="AE44" i="1"/>
  <c r="AG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AG42" i="1"/>
  <c r="AE42" i="1"/>
  <c r="AG41" i="1"/>
  <c r="AE41" i="1"/>
  <c r="AD40" i="1"/>
  <c r="AD37" i="1" s="1"/>
  <c r="AC40" i="1"/>
  <c r="AB40" i="1"/>
  <c r="AA40" i="1"/>
  <c r="Z40" i="1"/>
  <c r="Y40" i="1"/>
  <c r="X40" i="1"/>
  <c r="W40" i="1"/>
  <c r="V40" i="1"/>
  <c r="U40" i="1"/>
  <c r="T40" i="1"/>
  <c r="S40" i="1"/>
  <c r="R40" i="1"/>
  <c r="Q40" i="1"/>
  <c r="P40" i="1"/>
  <c r="O40" i="1"/>
  <c r="N40" i="1"/>
  <c r="M40" i="1"/>
  <c r="L40" i="1"/>
  <c r="K40" i="1"/>
  <c r="J40" i="1"/>
  <c r="I40" i="1"/>
  <c r="H40" i="1"/>
  <c r="G40" i="1"/>
  <c r="F40" i="1"/>
  <c r="E40" i="1"/>
  <c r="D40" i="1"/>
  <c r="AG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AD28" i="1"/>
  <c r="AC28" i="1"/>
  <c r="AB28" i="1"/>
  <c r="Z28" i="1"/>
  <c r="Y28" i="1"/>
  <c r="V28" i="1"/>
  <c r="U28" i="1"/>
  <c r="R28" i="1"/>
  <c r="Q28" i="1"/>
  <c r="P28" i="1"/>
  <c r="N28" i="1"/>
  <c r="M28" i="1"/>
  <c r="L28" i="1"/>
  <c r="J28" i="1"/>
  <c r="I28" i="1"/>
  <c r="F28" i="1"/>
  <c r="E28" i="1"/>
  <c r="AG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M26" i="1"/>
  <c r="I26" i="1"/>
  <c r="AB25" i="1"/>
  <c r="U25" i="1"/>
  <c r="Q25" i="1"/>
  <c r="O25" i="1"/>
  <c r="M25" i="1"/>
  <c r="E25" i="1"/>
  <c r="F20" i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AD20" i="1" s="1"/>
  <c r="AE20" i="1" s="1"/>
  <c r="AF20" i="1" s="1"/>
  <c r="AG20" i="1" s="1"/>
  <c r="AH20" i="1" s="1"/>
  <c r="AI20" i="1" s="1"/>
  <c r="A12" i="1"/>
  <c r="A10" i="1"/>
  <c r="A7" i="1"/>
  <c r="A5" i="1"/>
  <c r="Q30" i="1" l="1"/>
  <c r="G37" i="1"/>
  <c r="G30" i="1" s="1"/>
  <c r="K37" i="1"/>
  <c r="O37" i="1"/>
  <c r="S37" i="1"/>
  <c r="W37" i="1"/>
  <c r="W30" i="1" s="1"/>
  <c r="W29" i="1" s="1"/>
  <c r="AA37" i="1"/>
  <c r="F37" i="1"/>
  <c r="J37" i="1"/>
  <c r="N37" i="1"/>
  <c r="N30" i="1" s="1"/>
  <c r="R37" i="1"/>
  <c r="V37" i="1"/>
  <c r="Z37" i="1"/>
  <c r="D143" i="1"/>
  <c r="H143" i="1"/>
  <c r="H26" i="1" s="1"/>
  <c r="L143" i="1"/>
  <c r="P143" i="1"/>
  <c r="P26" i="1" s="1"/>
  <c r="X143" i="1"/>
  <c r="X26" i="1" s="1"/>
  <c r="AB143" i="1"/>
  <c r="L207" i="1"/>
  <c r="L26" i="1"/>
  <c r="T26" i="1"/>
  <c r="AB26" i="1"/>
  <c r="AE45" i="1"/>
  <c r="AH243" i="1"/>
  <c r="AG242" i="1"/>
  <c r="AH242" i="1" s="1"/>
  <c r="AH233" i="1"/>
  <c r="AG232" i="1"/>
  <c r="AG65" i="1"/>
  <c r="E37" i="1"/>
  <c r="E30" i="1" s="1"/>
  <c r="E29" i="1" s="1"/>
  <c r="I37" i="1"/>
  <c r="I30" i="1" s="1"/>
  <c r="M37" i="1"/>
  <c r="M30" i="1" s="1"/>
  <c r="M29" i="1" s="1"/>
  <c r="Q37" i="1"/>
  <c r="U37" i="1"/>
  <c r="U30" i="1" s="1"/>
  <c r="U29" i="1" s="1"/>
  <c r="Y37" i="1"/>
  <c r="Y30" i="1" s="1"/>
  <c r="AC37" i="1"/>
  <c r="AC30" i="1" s="1"/>
  <c r="G54" i="1"/>
  <c r="O54" i="1"/>
  <c r="O23" i="1" s="1"/>
  <c r="W54" i="1"/>
  <c r="I25" i="1"/>
  <c r="S25" i="1"/>
  <c r="H208" i="1"/>
  <c r="H207" i="1" s="1"/>
  <c r="X208" i="1"/>
  <c r="E26" i="1"/>
  <c r="U26" i="1"/>
  <c r="J300" i="1"/>
  <c r="J293" i="1" s="1"/>
  <c r="Z300" i="1"/>
  <c r="Z293" i="1" s="1"/>
  <c r="H341" i="1"/>
  <c r="T341" i="1"/>
  <c r="I495" i="1"/>
  <c r="M494" i="1"/>
  <c r="U494" i="1"/>
  <c r="D495" i="1"/>
  <c r="E512" i="1"/>
  <c r="I512" i="1"/>
  <c r="M512" i="1"/>
  <c r="Q512" i="1"/>
  <c r="Q494" i="1" s="1"/>
  <c r="U512" i="1"/>
  <c r="Y512" i="1"/>
  <c r="Y494" i="1" s="1"/>
  <c r="AC512" i="1"/>
  <c r="G529" i="1"/>
  <c r="K529" i="1"/>
  <c r="O529" i="1"/>
  <c r="S529" i="1"/>
  <c r="W529" i="1"/>
  <c r="AA529" i="1"/>
  <c r="L584" i="1"/>
  <c r="L583" i="1" s="1"/>
  <c r="G584" i="1"/>
  <c r="S584" i="1"/>
  <c r="S583" i="1" s="1"/>
  <c r="AA584" i="1"/>
  <c r="F584" i="1"/>
  <c r="F583" i="1" s="1"/>
  <c r="J584" i="1"/>
  <c r="N584" i="1"/>
  <c r="R584" i="1"/>
  <c r="V584" i="1"/>
  <c r="V583" i="1" s="1"/>
  <c r="AD584" i="1"/>
  <c r="G599" i="1"/>
  <c r="K599" i="1"/>
  <c r="O599" i="1"/>
  <c r="S599" i="1"/>
  <c r="W599" i="1"/>
  <c r="AA599" i="1"/>
  <c r="Q143" i="1"/>
  <c r="Q26" i="1" s="1"/>
  <c r="U143" i="1"/>
  <c r="D226" i="1"/>
  <c r="P226" i="1"/>
  <c r="T226" i="1"/>
  <c r="T207" i="1" s="1"/>
  <c r="AE275" i="1"/>
  <c r="P300" i="1"/>
  <c r="P293" i="1" s="1"/>
  <c r="T300" i="1"/>
  <c r="T293" i="1" s="1"/>
  <c r="AB300" i="1"/>
  <c r="AB293" i="1" s="1"/>
  <c r="AB22" i="1" s="1"/>
  <c r="T495" i="1"/>
  <c r="F512" i="1"/>
  <c r="J512" i="1"/>
  <c r="N512" i="1"/>
  <c r="V512" i="1"/>
  <c r="Z512" i="1"/>
  <c r="AD512" i="1"/>
  <c r="AE525" i="1"/>
  <c r="D599" i="1"/>
  <c r="H599" i="1"/>
  <c r="L599" i="1"/>
  <c r="P599" i="1"/>
  <c r="T599" i="1"/>
  <c r="AB599" i="1"/>
  <c r="AE610" i="1"/>
  <c r="AE606" i="1" s="1"/>
  <c r="AD26" i="1"/>
  <c r="J143" i="1"/>
  <c r="J26" i="1" s="1"/>
  <c r="N143" i="1"/>
  <c r="N26" i="1" s="1"/>
  <c r="R143" i="1"/>
  <c r="R26" i="1" s="1"/>
  <c r="V143" i="1"/>
  <c r="V26" i="1" s="1"/>
  <c r="Z143" i="1"/>
  <c r="Z26" i="1" s="1"/>
  <c r="G208" i="1"/>
  <c r="O208" i="1"/>
  <c r="S208" i="1"/>
  <c r="W208" i="1"/>
  <c r="P208" i="1"/>
  <c r="G226" i="1"/>
  <c r="K226" i="1"/>
  <c r="O226" i="1"/>
  <c r="S226" i="1"/>
  <c r="W226" i="1"/>
  <c r="AA226" i="1"/>
  <c r="AH420" i="1"/>
  <c r="L512" i="1"/>
  <c r="F599" i="1"/>
  <c r="J599" i="1"/>
  <c r="N599" i="1"/>
  <c r="R599" i="1"/>
  <c r="V599" i="1"/>
  <c r="Z599" i="1"/>
  <c r="AD599" i="1"/>
  <c r="AH147" i="1"/>
  <c r="O143" i="1"/>
  <c r="O26" i="1" s="1"/>
  <c r="AA143" i="1"/>
  <c r="AA26" i="1" s="1"/>
  <c r="E494" i="1"/>
  <c r="AH508" i="1"/>
  <c r="AG507" i="1"/>
  <c r="G583" i="1"/>
  <c r="K143" i="1"/>
  <c r="K26" i="1" s="1"/>
  <c r="S143" i="1"/>
  <c r="S26" i="1" s="1"/>
  <c r="AH45" i="1"/>
  <c r="AG91" i="1"/>
  <c r="AH91" i="1" s="1"/>
  <c r="AB207" i="1"/>
  <c r="K208" i="1"/>
  <c r="AA208" i="1"/>
  <c r="AC25" i="1"/>
  <c r="G143" i="1"/>
  <c r="G26" i="1" s="1"/>
  <c r="W143" i="1"/>
  <c r="W26" i="1" s="1"/>
  <c r="J23" i="1"/>
  <c r="AH276" i="1"/>
  <c r="AG275" i="1"/>
  <c r="AH275" i="1" s="1"/>
  <c r="F30" i="1"/>
  <c r="F29" i="1" s="1"/>
  <c r="J30" i="1"/>
  <c r="R30" i="1"/>
  <c r="V30" i="1"/>
  <c r="V29" i="1" s="1"/>
  <c r="Z30" i="1"/>
  <c r="AD30" i="1"/>
  <c r="AG40" i="1"/>
  <c r="T24" i="1"/>
  <c r="G25" i="1"/>
  <c r="W25" i="1"/>
  <c r="F208" i="1"/>
  <c r="J208" i="1"/>
  <c r="J22" i="1" s="1"/>
  <c r="N208" i="1"/>
  <c r="R208" i="1"/>
  <c r="V208" i="1"/>
  <c r="Z208" i="1"/>
  <c r="Z22" i="1" s="1"/>
  <c r="AD208" i="1"/>
  <c r="G328" i="1"/>
  <c r="G23" i="1" s="1"/>
  <c r="K328" i="1"/>
  <c r="O328" i="1"/>
  <c r="S328" i="1"/>
  <c r="W328" i="1"/>
  <c r="AA328" i="1"/>
  <c r="W512" i="1"/>
  <c r="AG627" i="1"/>
  <c r="AH627" i="1" s="1"/>
  <c r="AH628" i="1"/>
  <c r="K30" i="1"/>
  <c r="O30" i="1"/>
  <c r="S30" i="1"/>
  <c r="AA30" i="1"/>
  <c r="AA29" i="1" s="1"/>
  <c r="H37" i="1"/>
  <c r="H30" i="1" s="1"/>
  <c r="L37" i="1"/>
  <c r="L30" i="1" s="1"/>
  <c r="P37" i="1"/>
  <c r="P30" i="1" s="1"/>
  <c r="T37" i="1"/>
  <c r="T30" i="1" s="1"/>
  <c r="T22" i="1" s="1"/>
  <c r="X37" i="1"/>
  <c r="X30" i="1" s="1"/>
  <c r="AB37" i="1"/>
  <c r="AB30" i="1" s="1"/>
  <c r="AG55" i="1"/>
  <c r="E208" i="1"/>
  <c r="E207" i="1" s="1"/>
  <c r="U208" i="1"/>
  <c r="E226" i="1"/>
  <c r="I226" i="1"/>
  <c r="M226" i="1"/>
  <c r="Q226" i="1"/>
  <c r="U226" i="1"/>
  <c r="Y226" i="1"/>
  <c r="AC226" i="1"/>
  <c r="E292" i="1"/>
  <c r="I292" i="1"/>
  <c r="M292" i="1"/>
  <c r="Q292" i="1"/>
  <c r="U292" i="1"/>
  <c r="Y292" i="1"/>
  <c r="AC292" i="1"/>
  <c r="AE302" i="1"/>
  <c r="E54" i="1"/>
  <c r="I54" i="1"/>
  <c r="I23" i="1" s="1"/>
  <c r="M54" i="1"/>
  <c r="Q54" i="1"/>
  <c r="Q23" i="1" s="1"/>
  <c r="U54" i="1"/>
  <c r="Y54" i="1"/>
  <c r="Y23" i="1" s="1"/>
  <c r="AC54" i="1"/>
  <c r="H24" i="1"/>
  <c r="E75" i="1"/>
  <c r="E24" i="1" s="1"/>
  <c r="I75" i="1"/>
  <c r="I24" i="1" s="1"/>
  <c r="M75" i="1"/>
  <c r="M24" i="1" s="1"/>
  <c r="Q75" i="1"/>
  <c r="Q24" i="1" s="1"/>
  <c r="U75" i="1"/>
  <c r="U24" i="1" s="1"/>
  <c r="Y75" i="1"/>
  <c r="Y24" i="1" s="1"/>
  <c r="AC75" i="1"/>
  <c r="AC24" i="1" s="1"/>
  <c r="Y143" i="1"/>
  <c r="Y26" i="1" s="1"/>
  <c r="AC143" i="1"/>
  <c r="AC26" i="1" s="1"/>
  <c r="F226" i="1"/>
  <c r="F23" i="1" s="1"/>
  <c r="J226" i="1"/>
  <c r="N226" i="1"/>
  <c r="R226" i="1"/>
  <c r="R23" i="1" s="1"/>
  <c r="V226" i="1"/>
  <c r="V23" i="1" s="1"/>
  <c r="Z226" i="1"/>
  <c r="Z23" i="1" s="1"/>
  <c r="AD226" i="1"/>
  <c r="AD23" i="1" s="1"/>
  <c r="G241" i="1"/>
  <c r="G207" i="1" s="1"/>
  <c r="K241" i="1"/>
  <c r="O241" i="1"/>
  <c r="O207" i="1" s="1"/>
  <c r="S241" i="1"/>
  <c r="W241" i="1"/>
  <c r="W207" i="1" s="1"/>
  <c r="AA241" i="1"/>
  <c r="D341" i="1"/>
  <c r="L341" i="1"/>
  <c r="L24" i="1" s="1"/>
  <c r="P341" i="1"/>
  <c r="P24" i="1" s="1"/>
  <c r="X341" i="1"/>
  <c r="X24" i="1" s="1"/>
  <c r="AB341" i="1"/>
  <c r="AB24" i="1" s="1"/>
  <c r="AE423" i="1"/>
  <c r="K584" i="1"/>
  <c r="K583" i="1" s="1"/>
  <c r="O584" i="1"/>
  <c r="O583" i="1" s="1"/>
  <c r="W584" i="1"/>
  <c r="W583" i="1" s="1"/>
  <c r="Z584" i="1"/>
  <c r="H328" i="1"/>
  <c r="H292" i="1" s="1"/>
  <c r="L328" i="1"/>
  <c r="L292" i="1" s="1"/>
  <c r="P328" i="1"/>
  <c r="P292" i="1" s="1"/>
  <c r="T328" i="1"/>
  <c r="X328" i="1"/>
  <c r="X23" i="1" s="1"/>
  <c r="AB328" i="1"/>
  <c r="AB23" i="1" s="1"/>
  <c r="R292" i="1"/>
  <c r="L494" i="1"/>
  <c r="AB494" i="1"/>
  <c r="F495" i="1"/>
  <c r="F494" i="1" s="1"/>
  <c r="J495" i="1"/>
  <c r="J494" i="1" s="1"/>
  <c r="N495" i="1"/>
  <c r="R495" i="1"/>
  <c r="R494" i="1" s="1"/>
  <c r="V495" i="1"/>
  <c r="V494" i="1" s="1"/>
  <c r="Z495" i="1"/>
  <c r="Z494" i="1" s="1"/>
  <c r="AD495" i="1"/>
  <c r="AD494" i="1" s="1"/>
  <c r="S512" i="1"/>
  <c r="E584" i="1"/>
  <c r="E583" i="1" s="1"/>
  <c r="I584" i="1"/>
  <c r="I583" i="1" s="1"/>
  <c r="M584" i="1"/>
  <c r="M583" i="1" s="1"/>
  <c r="Q584" i="1"/>
  <c r="Q583" i="1" s="1"/>
  <c r="U584" i="1"/>
  <c r="U583" i="1" s="1"/>
  <c r="Y584" i="1"/>
  <c r="Y583" i="1" s="1"/>
  <c r="AC584" i="1"/>
  <c r="AC583" i="1" s="1"/>
  <c r="P494" i="1"/>
  <c r="H512" i="1"/>
  <c r="H494" i="1" s="1"/>
  <c r="P512" i="1"/>
  <c r="T512" i="1"/>
  <c r="T494" i="1" s="1"/>
  <c r="X512" i="1"/>
  <c r="X494" i="1" s="1"/>
  <c r="J341" i="1"/>
  <c r="J292" i="1" s="1"/>
  <c r="Z341" i="1"/>
  <c r="Z292" i="1" s="1"/>
  <c r="AH521" i="1"/>
  <c r="K512" i="1"/>
  <c r="O512" i="1"/>
  <c r="AA512" i="1"/>
  <c r="AG54" i="1"/>
  <c r="AH55" i="1"/>
  <c r="AD29" i="1"/>
  <c r="L22" i="1"/>
  <c r="L29" i="1"/>
  <c r="P29" i="1"/>
  <c r="T29" i="1"/>
  <c r="AB29" i="1"/>
  <c r="J29" i="1"/>
  <c r="R29" i="1"/>
  <c r="R22" i="1"/>
  <c r="Z29" i="1"/>
  <c r="H29" i="1"/>
  <c r="K29" i="1"/>
  <c r="S29" i="1"/>
  <c r="AG37" i="1"/>
  <c r="AG158" i="1"/>
  <c r="AH46" i="1"/>
  <c r="AH47" i="1"/>
  <c r="AH48" i="1"/>
  <c r="AH65" i="1"/>
  <c r="AH89" i="1"/>
  <c r="AE145" i="1"/>
  <c r="AE158" i="1"/>
  <c r="AG342" i="1"/>
  <c r="AE342" i="1"/>
  <c r="AH373" i="1"/>
  <c r="D37" i="1"/>
  <c r="AE40" i="1"/>
  <c r="AE43" i="1"/>
  <c r="AE55" i="1"/>
  <c r="AH58" i="1"/>
  <c r="AE63" i="1"/>
  <c r="AG76" i="1"/>
  <c r="AE76" i="1"/>
  <c r="AE109" i="1"/>
  <c r="AE138" i="1"/>
  <c r="AG150" i="1"/>
  <c r="AH369" i="1"/>
  <c r="AH395" i="1"/>
  <c r="AE627" i="1"/>
  <c r="F25" i="1"/>
  <c r="R25" i="1"/>
  <c r="AE65" i="1"/>
  <c r="AE91" i="1"/>
  <c r="AG136" i="1"/>
  <c r="AE150" i="1"/>
  <c r="P207" i="1"/>
  <c r="AG220" i="1"/>
  <c r="AH224" i="1"/>
  <c r="AG230" i="1"/>
  <c r="AH232" i="1"/>
  <c r="AH317" i="1"/>
  <c r="AH368" i="1"/>
  <c r="AH372" i="1"/>
  <c r="AH398" i="1"/>
  <c r="AG109" i="1"/>
  <c r="F241" i="1"/>
  <c r="J241" i="1"/>
  <c r="N241" i="1"/>
  <c r="N24" i="1" s="1"/>
  <c r="R241" i="1"/>
  <c r="R207" i="1" s="1"/>
  <c r="V241" i="1"/>
  <c r="Z241" i="1"/>
  <c r="AD241" i="1"/>
  <c r="AD24" i="1" s="1"/>
  <c r="AE249" i="1"/>
  <c r="AG272" i="1"/>
  <c r="AH367" i="1"/>
  <c r="AH371" i="1"/>
  <c r="AH397" i="1"/>
  <c r="D408" i="1"/>
  <c r="AG423" i="1"/>
  <c r="D136" i="1"/>
  <c r="X207" i="1"/>
  <c r="I208" i="1"/>
  <c r="I207" i="1" s="1"/>
  <c r="M208" i="1"/>
  <c r="Q208" i="1"/>
  <c r="Y208" i="1"/>
  <c r="Y207" i="1" s="1"/>
  <c r="AC208" i="1"/>
  <c r="AE220" i="1"/>
  <c r="AE232" i="1"/>
  <c r="AE226" i="1" s="1"/>
  <c r="AE241" i="1"/>
  <c r="AH370" i="1"/>
  <c r="AH374" i="1"/>
  <c r="AH396" i="1"/>
  <c r="AE307" i="1"/>
  <c r="AE359" i="1"/>
  <c r="AG359" i="1"/>
  <c r="AH419" i="1"/>
  <c r="F415" i="1"/>
  <c r="F26" i="1" s="1"/>
  <c r="AH513" i="1"/>
  <c r="AG249" i="1"/>
  <c r="D268" i="1"/>
  <c r="D207" i="1" s="1"/>
  <c r="AG307" i="1"/>
  <c r="AE329" i="1"/>
  <c r="AE380" i="1"/>
  <c r="AG380" i="1"/>
  <c r="AG408" i="1"/>
  <c r="AE502" i="1"/>
  <c r="AE495" i="1" s="1"/>
  <c r="AG329" i="1"/>
  <c r="D328" i="1"/>
  <c r="AG334" i="1"/>
  <c r="G341" i="1"/>
  <c r="G24" i="1" s="1"/>
  <c r="K341" i="1"/>
  <c r="O341" i="1"/>
  <c r="S341" i="1"/>
  <c r="W341" i="1"/>
  <c r="AA341" i="1"/>
  <c r="AG357" i="1"/>
  <c r="AE419" i="1"/>
  <c r="AE408" i="1"/>
  <c r="G495" i="1"/>
  <c r="G494" i="1" s="1"/>
  <c r="K495" i="1"/>
  <c r="K494" i="1" s="1"/>
  <c r="O495" i="1"/>
  <c r="S495" i="1"/>
  <c r="S494" i="1" s="1"/>
  <c r="W495" i="1"/>
  <c r="AA495" i="1"/>
  <c r="AA494" i="1" s="1"/>
  <c r="D512" i="1"/>
  <c r="D494" i="1" s="1"/>
  <c r="AH573" i="1"/>
  <c r="AG302" i="1"/>
  <c r="AH515" i="1"/>
  <c r="AG525" i="1"/>
  <c r="AG512" i="1" s="1"/>
  <c r="AE535" i="1"/>
  <c r="AH539" i="1"/>
  <c r="AG535" i="1"/>
  <c r="AG564" i="1"/>
  <c r="AC494" i="1"/>
  <c r="AE513" i="1"/>
  <c r="AE557" i="1"/>
  <c r="AG561" i="1"/>
  <c r="AH532" i="1"/>
  <c r="AG530" i="1"/>
  <c r="AH612" i="1"/>
  <c r="AH569" i="1"/>
  <c r="D606" i="1"/>
  <c r="D24" i="1" s="1"/>
  <c r="AG606" i="1"/>
  <c r="AH610" i="1"/>
  <c r="AE596" i="1"/>
  <c r="AG604" i="1"/>
  <c r="AE564" i="1"/>
  <c r="D584" i="1"/>
  <c r="H584" i="1"/>
  <c r="H583" i="1" s="1"/>
  <c r="P584" i="1"/>
  <c r="T583" i="1"/>
  <c r="X584" i="1"/>
  <c r="X583" i="1" s="1"/>
  <c r="AB583" i="1"/>
  <c r="AG591" i="1"/>
  <c r="AE601" i="1"/>
  <c r="AC22" i="1" l="1"/>
  <c r="AC29" i="1"/>
  <c r="N22" i="1"/>
  <c r="N21" i="1" s="1"/>
  <c r="N29" i="1"/>
  <c r="P583" i="1"/>
  <c r="W494" i="1"/>
  <c r="M207" i="1"/>
  <c r="N207" i="1"/>
  <c r="AD22" i="1"/>
  <c r="X292" i="1"/>
  <c r="U23" i="1"/>
  <c r="E23" i="1"/>
  <c r="AA23" i="1"/>
  <c r="K292" i="1"/>
  <c r="R583" i="1"/>
  <c r="AA583" i="1"/>
  <c r="AC207" i="1"/>
  <c r="N494" i="1"/>
  <c r="T23" i="1"/>
  <c r="T21" i="1" s="1"/>
  <c r="Z583" i="1"/>
  <c r="S207" i="1"/>
  <c r="N23" i="1"/>
  <c r="N583" i="1"/>
  <c r="O494" i="1"/>
  <c r="AE300" i="1"/>
  <c r="Z207" i="1"/>
  <c r="J207" i="1"/>
  <c r="AC23" i="1"/>
  <c r="M23" i="1"/>
  <c r="T292" i="1"/>
  <c r="U22" i="1"/>
  <c r="U21" i="1" s="1"/>
  <c r="X29" i="1"/>
  <c r="O29" i="1"/>
  <c r="S23" i="1"/>
  <c r="AD583" i="1"/>
  <c r="J583" i="1"/>
  <c r="I494" i="1"/>
  <c r="L23" i="1"/>
  <c r="L21" i="1" s="1"/>
  <c r="AA207" i="1"/>
  <c r="AH415" i="1"/>
  <c r="U207" i="1"/>
  <c r="Q29" i="1"/>
  <c r="V22" i="1"/>
  <c r="F22" i="1"/>
  <c r="Z24" i="1"/>
  <c r="Z21" i="1" s="1"/>
  <c r="P23" i="1"/>
  <c r="W23" i="1"/>
  <c r="K207" i="1"/>
  <c r="AH507" i="1"/>
  <c r="AG502" i="1"/>
  <c r="AB292" i="1"/>
  <c r="K23" i="1"/>
  <c r="Q207" i="1"/>
  <c r="V207" i="1"/>
  <c r="F207" i="1"/>
  <c r="I29" i="1"/>
  <c r="E22" i="1"/>
  <c r="J24" i="1"/>
  <c r="J21" i="1" s="1"/>
  <c r="H23" i="1"/>
  <c r="AA24" i="1"/>
  <c r="K24" i="1"/>
  <c r="AD207" i="1"/>
  <c r="G29" i="1"/>
  <c r="AB21" i="1"/>
  <c r="Y29" i="1"/>
  <c r="AH530" i="1"/>
  <c r="AG529" i="1"/>
  <c r="AH249" i="1"/>
  <c r="AH512" i="1"/>
  <c r="AE54" i="1"/>
  <c r="AH37" i="1"/>
  <c r="AG30" i="1"/>
  <c r="AE591" i="1"/>
  <c r="O292" i="1"/>
  <c r="O24" i="1"/>
  <c r="AG241" i="1"/>
  <c r="D26" i="1"/>
  <c r="AE215" i="1"/>
  <c r="AH423" i="1"/>
  <c r="AA292" i="1"/>
  <c r="AE136" i="1"/>
  <c r="AH76" i="1"/>
  <c r="AG75" i="1"/>
  <c r="D30" i="1"/>
  <c r="W22" i="1"/>
  <c r="O22" i="1"/>
  <c r="G22" i="1"/>
  <c r="G21" i="1" s="1"/>
  <c r="F292" i="1"/>
  <c r="M22" i="1"/>
  <c r="M21" i="1" s="1"/>
  <c r="AH54" i="1"/>
  <c r="V24" i="1"/>
  <c r="F24" i="1"/>
  <c r="S292" i="1"/>
  <c r="S24" i="1"/>
  <c r="AH307" i="1"/>
  <c r="AE75" i="1"/>
  <c r="AE37" i="1"/>
  <c r="AE341" i="1"/>
  <c r="I22" i="1"/>
  <c r="I21" i="1" s="1"/>
  <c r="AE599" i="1"/>
  <c r="AG584" i="1"/>
  <c r="AG599" i="1"/>
  <c r="AH606" i="1"/>
  <c r="AE529" i="1"/>
  <c r="AG557" i="1"/>
  <c r="AH535" i="1"/>
  <c r="AH525" i="1"/>
  <c r="AH334" i="1"/>
  <c r="AG328" i="1"/>
  <c r="AE328" i="1"/>
  <c r="AH109" i="1"/>
  <c r="G292" i="1"/>
  <c r="AG226" i="1"/>
  <c r="AH220" i="1"/>
  <c r="AG215" i="1"/>
  <c r="AG135" i="1"/>
  <c r="D23" i="1"/>
  <c r="AG341" i="1"/>
  <c r="Q22" i="1"/>
  <c r="Q21" i="1" s="1"/>
  <c r="P22" i="1"/>
  <c r="P21" i="1" s="1"/>
  <c r="AD21" i="1"/>
  <c r="R24" i="1"/>
  <c r="R21" i="1" s="1"/>
  <c r="D135" i="1"/>
  <c r="D583" i="1"/>
  <c r="AE512" i="1"/>
  <c r="AH564" i="1"/>
  <c r="AG300" i="1"/>
  <c r="AH302" i="1"/>
  <c r="AE415" i="1"/>
  <c r="W292" i="1"/>
  <c r="W24" i="1"/>
  <c r="AH380" i="1"/>
  <c r="D292" i="1"/>
  <c r="AH359" i="1"/>
  <c r="AE293" i="1"/>
  <c r="AE143" i="1"/>
  <c r="AH150" i="1"/>
  <c r="AG143" i="1"/>
  <c r="AE28" i="1"/>
  <c r="AF158" i="1"/>
  <c r="AH158" i="1"/>
  <c r="AG28" i="1"/>
  <c r="AA22" i="1"/>
  <c r="AA21" i="1" s="1"/>
  <c r="S22" i="1"/>
  <c r="S21" i="1" s="1"/>
  <c r="K22" i="1"/>
  <c r="H22" i="1"/>
  <c r="X22" i="1"/>
  <c r="X21" i="1" s="1"/>
  <c r="Y22" i="1"/>
  <c r="Y21" i="1" s="1"/>
  <c r="V21" i="1" l="1"/>
  <c r="E21" i="1"/>
  <c r="F21" i="1"/>
  <c r="H21" i="1"/>
  <c r="K21" i="1"/>
  <c r="AC21" i="1"/>
  <c r="W21" i="1"/>
  <c r="AH502" i="1"/>
  <c r="AG495" i="1"/>
  <c r="AH495" i="1" s="1"/>
  <c r="AH143" i="1"/>
  <c r="AG26" i="1"/>
  <c r="AG25" i="1"/>
  <c r="D29" i="1"/>
  <c r="D22" i="1"/>
  <c r="AF28" i="1"/>
  <c r="AH226" i="1"/>
  <c r="AH328" i="1"/>
  <c r="AE24" i="1"/>
  <c r="AG23" i="1"/>
  <c r="AE584" i="1"/>
  <c r="AH30" i="1"/>
  <c r="AG29" i="1"/>
  <c r="AE494" i="1"/>
  <c r="AG583" i="1"/>
  <c r="AE26" i="1"/>
  <c r="AH300" i="1"/>
  <c r="AG293" i="1"/>
  <c r="AH341" i="1"/>
  <c r="AE135" i="1"/>
  <c r="AG494" i="1"/>
  <c r="AE23" i="1"/>
  <c r="AE208" i="1"/>
  <c r="AH28" i="1"/>
  <c r="AE292" i="1"/>
  <c r="D25" i="1"/>
  <c r="AH215" i="1"/>
  <c r="AG208" i="1"/>
  <c r="AE30" i="1"/>
  <c r="O21" i="1"/>
  <c r="AG24" i="1"/>
  <c r="AH75" i="1"/>
  <c r="AH241" i="1"/>
  <c r="AH529" i="1"/>
  <c r="AH29" i="1" l="1"/>
  <c r="AE583" i="1"/>
  <c r="AH23" i="1"/>
  <c r="AH26" i="1"/>
  <c r="AH208" i="1"/>
  <c r="AG207" i="1"/>
  <c r="AE25" i="1"/>
  <c r="AH293" i="1"/>
  <c r="AG292" i="1"/>
  <c r="D21" i="1"/>
  <c r="AE29" i="1"/>
  <c r="AE22" i="1"/>
  <c r="AH24" i="1"/>
  <c r="AE207" i="1"/>
  <c r="AH494" i="1"/>
  <c r="AH583" i="1"/>
  <c r="AG22" i="1"/>
  <c r="AF29" i="1" l="1"/>
  <c r="AH22" i="1"/>
  <c r="AG21" i="1"/>
  <c r="AE21" i="1"/>
  <c r="AH292" i="1"/>
  <c r="AH207" i="1"/>
  <c r="AF21" i="1" l="1"/>
  <c r="AH21" i="1"/>
</calcChain>
</file>

<file path=xl/sharedStrings.xml><?xml version="1.0" encoding="utf-8"?>
<sst xmlns="http://schemas.openxmlformats.org/spreadsheetml/2006/main" count="2661" uniqueCount="1182">
  <si>
    <t>Приложение  № 3</t>
  </si>
  <si>
    <t>к приказу Минэнерго России</t>
  </si>
  <si>
    <t>от «___» ___ 2017 г. №______</t>
  </si>
  <si>
    <t>Форма 3. Отчет об исполнении плана ввода основных средств по инвестиционным проектам</t>
  </si>
  <si>
    <t xml:space="preserve">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</si>
  <si>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</si>
  <si>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</si>
  <si>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</si>
  <si>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</si>
  <si>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</si>
  <si>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 в 2020 году</t>
  </si>
  <si>
    <t>Отклонение от плана ввода основных средств 2020 года</t>
  </si>
  <si>
    <t>Причины отклонений</t>
  </si>
  <si>
    <t>План</t>
  </si>
  <si>
    <t>Факт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</si>
  <si>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</si>
  <si>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</si>
  <si>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</si>
  <si>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</si>
  <si>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</si>
  <si>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</si>
  <si>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</si>
  <si>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Другое</t>
  </si>
  <si>
    <t>шт.</t>
  </si>
  <si>
    <t>км</t>
  </si>
  <si>
    <t>га</t>
  </si>
  <si>
    <t>т/час</t>
  </si>
  <si>
    <t>м2</t>
  </si>
  <si>
    <t>млн.м3</t>
  </si>
  <si>
    <t>млн рублей
 (без НДС)</t>
  </si>
  <si>
    <t xml:space="preserve"> 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</si>
  <si>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</si>
  <si>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</si>
  <si>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</si>
  <si>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</si>
  <si>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</si>
  <si>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</si>
  <si>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</si>
  <si>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</si>
  <si>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</si>
  <si>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</si>
  <si>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</si>
  <si>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</si>
  <si>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</si>
  <si>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</si>
  <si>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</si>
  <si>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</si>
  <si>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</si>
  <si>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</si>
  <si>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</si>
  <si>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</si>
  <si>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</si>
  <si>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</si>
  <si>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</si>
  <si>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</si>
  <si>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</si>
  <si>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</si>
  <si>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</si>
  <si>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</si>
  <si>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</si>
  <si>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</si>
  <si>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</si>
  <si>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</si>
  <si>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</si>
  <si>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</si>
  <si>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</si>
  <si>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</si>
  <si>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</si>
  <si>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</si>
  <si>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</si>
  <si>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</si>
  <si>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</si>
  <si>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</si>
  <si>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</si>
  <si>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</si>
  <si>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</si>
  <si>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</si>
  <si>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</si>
  <si>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</si>
  <si>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</si>
  <si>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</si>
  <si>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</si>
  <si>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</si>
  <si>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</si>
  <si>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</si>
  <si>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 xml:space="preserve">Отклонение (экономия) от плана, связано с уменьшением стоимости проекта в результате закупочных процедур 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</si>
  <si>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</si>
  <si>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</si>
  <si>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</si>
  <si>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</si>
  <si>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</si>
  <si>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</si>
  <si>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Оплата задолженности материалов прошлых лет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</si>
  <si>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</si>
  <si>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</si>
  <si>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Строительство ПНС-324 (450 Гкал/час) ХТС</t>
  </si>
  <si>
    <t>F_505-ХТСКх-20тп</t>
  </si>
  <si>
    <t>Проект исключен из ИП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</si>
  <si>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</si>
  <si>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</si>
  <si>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</si>
  <si>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</si>
  <si>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</si>
  <si>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</si>
  <si>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</si>
  <si>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</si>
  <si>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</si>
  <si>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</si>
  <si>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</si>
  <si>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</si>
  <si>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</si>
  <si>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</si>
  <si>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</si>
  <si>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</si>
  <si>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</si>
  <si>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</si>
  <si>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</si>
  <si>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</si>
  <si>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Внеплановый проект. Авансирование подрядных работ согласно условиям заключенного договора.Фактически принятые затраты по договору  с РусГидроСнабжение - услуги по закупкам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</si>
  <si>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</si>
  <si>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</si>
  <si>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</si>
  <si>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</si>
  <si>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</si>
  <si>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</si>
  <si>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</si>
  <si>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</si>
  <si>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</si>
  <si>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</si>
  <si>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свободная емкость золоотвала №2 - 0,1017млн.м3</t>
  </si>
  <si>
    <t>Фактически состоявшийся ввод 1 этап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</si>
  <si>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</si>
  <si>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</si>
  <si>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</si>
  <si>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</si>
  <si>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</si>
  <si>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</si>
  <si>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</si>
  <si>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</si>
  <si>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</si>
  <si>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</si>
  <si>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</si>
  <si>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</si>
  <si>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</si>
  <si>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</si>
  <si>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Увеличение стоимости проекта после закупочных процедур.За счет удорожания стоимости оборудования.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</si>
  <si>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</si>
  <si>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</si>
  <si>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</si>
  <si>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</si>
  <si>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</si>
  <si>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</si>
  <si>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</si>
  <si>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</si>
  <si>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Отклонение от плана в сторону уменьшения,связано с ошибочным отнесением в бух.учете стоимости материалов с на инв.проект  I_505-ХГ-132,в отчетности 2021 г.ошибка будет устранена.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</si>
  <si>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</si>
  <si>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</si>
  <si>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</si>
  <si>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</si>
  <si>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</si>
  <si>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</si>
  <si>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</si>
  <si>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</si>
  <si>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</si>
  <si>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</si>
  <si>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Изменение графика производства работ по факту недовыполнения по итогам 2019 года. Объект введен в эксплуатацию. Запланированные объемы 4 кв,из-за поздней поставки материалов переносяться на 2021 г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</si>
  <si>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</si>
  <si>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</si>
  <si>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</si>
  <si>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</si>
  <si>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Отклонение от плана в сторону увеличения,связано с ошибочным отнесением в бух.учете стоимости материалов с инв.проекта  H_505-ХГ-60,в отчетности 2021 г.ошибка будет устранена.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</si>
  <si>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</si>
  <si>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</si>
  <si>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</si>
  <si>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</si>
  <si>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Замена трансформатора ТДЦ-125000/110 на трансформатор ТДЦ-160000/110 ХТЭЦ-1, 1 шт.</t>
  </si>
  <si>
    <t>K_505-ХГ-147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</si>
  <si>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</si>
  <si>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</si>
  <si>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</si>
  <si>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</si>
  <si>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</si>
  <si>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</si>
  <si>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</si>
  <si>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</si>
  <si>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</si>
  <si>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</si>
  <si>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 xml:space="preserve">отклонение (экономия) от плана, связано с уменьшением стоимости проекта в результате закупочных процедур 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</si>
  <si>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</si>
  <si>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</si>
  <si>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</si>
  <si>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</si>
  <si>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</si>
  <si>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</si>
  <si>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</si>
  <si>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</si>
  <si>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</si>
  <si>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</si>
  <si>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</si>
  <si>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</si>
  <si>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</si>
  <si>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</si>
  <si>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</si>
  <si>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</si>
  <si>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</si>
  <si>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</si>
  <si>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</si>
  <si>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</si>
  <si>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</si>
  <si>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</si>
  <si>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</si>
  <si>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</si>
  <si>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</si>
  <si>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</si>
  <si>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</si>
  <si>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</si>
  <si>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</si>
  <si>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</si>
  <si>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</si>
  <si>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</si>
  <si>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</si>
  <si>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</si>
  <si>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</si>
  <si>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</si>
  <si>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</si>
  <si>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</si>
  <si>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</si>
  <si>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</si>
  <si>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</si>
  <si>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</si>
  <si>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измерительные трансформаторы тока - 12шт.</t>
  </si>
  <si>
    <t>измерительные трансформаторы тока - 12 шт.</t>
  </si>
  <si>
    <t>Замена измерительных трансформаторов тока на КТЭЦ-2</t>
  </si>
  <si>
    <t>K_505-ХГ-34-2</t>
  </si>
  <si>
    <t>измерительные трансформаторы тока - 11шт.</t>
  </si>
  <si>
    <t>измерительные трансформаторы тока -11 шт.</t>
  </si>
  <si>
    <t>Замена измерительных трансформаторов тока на КТЭЦ-3</t>
  </si>
  <si>
    <t>K_505-ХГ-34-3</t>
  </si>
  <si>
    <t>измерительные трансформаторы тока - 3шт.</t>
  </si>
  <si>
    <t>измерительные трансформаторы тока - 3 шт.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</si>
  <si>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</si>
  <si>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</si>
  <si>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досмотровая площадка -1 шт;
мобильная досмотровая площадка-1 шт;
кабина охранная - 2 шт;
противотаранный барьер - 4 шт;
опора освещения - 3 шт;
ИБП APC Smart-UPS SRT 3000VA SRT3000XLW-IEC - 2шт; 
термошкаф ТШ-5 600х1200х300мм -60°С - 4 шт;
термошкаф ТШ-1 600х600х210мм -14 шт.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</si>
  <si>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</si>
  <si>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</si>
  <si>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АКЛ -667м;
ограждение - 114м;
устройство кабельных лотков с крышкой- 950 шт;
установка противотаранногобарьера ПТУ-2 - 2шт; 
этакада досмотровой - 1шт.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</si>
  <si>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</si>
  <si>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</si>
  <si>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предупреждающие знаки, дорожные знаки на стойках - 16 шт;
ограждение - 789 метров;
калитка - 7 шт;
ворота -2 шт;
пост охраны (класс пулестойкости Бр4) габаритные размеры: 2500*5700*2400 мм - 2шт.</t>
  </si>
  <si>
    <t>Техперевооружение комплекса инженерно-технических средств физической защиты СП  Амурская ТЭЦ</t>
  </si>
  <si>
    <t>F_505-ХГ-29</t>
  </si>
  <si>
    <t>сетчатое заграждение типа "МАХАОН" с  КЗР-125 и АКЛ-955 - 250м;
установка столбов освещения, светильников - 156 шт;
прокладка лотков под силовой кабель по периметру ограждения-3600м;
установка противотаранных барьеров типа ДАБР.425.721.013-01 УХЛ-1 (управление ручное)-3 шт.</t>
  </si>
  <si>
    <t>сетчатое заграждение типа "МАХАОН" с  КЗР-125 и АКЛ-955 - 250м;
установка столбов освещения, светильников - 156 шт;
прокладка лотков под силовой кабель по периметру ограждения-3600м;
установка противотаранных барьеров типа ДАБР.425.721.013-01 УХЛ-1 (управление ручное)-2 шт.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</si>
  <si>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</si>
  <si>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</si>
  <si>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ограждение - 945м;
противотаранный барьер - 1шт.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</si>
  <si>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</si>
  <si>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</si>
  <si>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</si>
  <si>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</si>
  <si>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ограждение металлическое сетчатое  на участках №1-№2 протяженностью 726,57м;
ворота распашные - 7шт;
лоток перфорированный 200х100х3000-1453,14м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</si>
  <si>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</si>
  <si>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</si>
  <si>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 xml:space="preserve"> узлы учета газа на ПК-0 магистрального газопровода - 9шт.</t>
  </si>
  <si>
    <t>На данный момент нецелесообразно выполнение работ по договору,т.к планируется переврезка в др.газопровод. Инвестиционный объект перенесен на более поздний срок.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</si>
  <si>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</si>
  <si>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</si>
  <si>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приборов учета сточных вод Амурской ТЭЦ (выпуск № 1, № 2), 2 шт.</t>
  </si>
  <si>
    <t>H_505-ХГ-115</t>
  </si>
  <si>
    <t>Позднее заключение договора подряда,выполнение работ переноситься на 2021 г</t>
  </si>
  <si>
    <t>Техперевооружение комплекса инженерно-технических средств физической защиты Хабаровской ТЭЦ-2</t>
  </si>
  <si>
    <t>F_505-ХТСКх-5</t>
  </si>
  <si>
    <t>ограждение - 30м; 
пост пропуска - 1 шт;
 камеры видеонаблюдения - 8 шт.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</si>
  <si>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</si>
  <si>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</si>
  <si>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 xml:space="preserve">ограждение - 46м; 
пост пропуска - 1 шт;
</t>
  </si>
  <si>
    <t>К учету приняты фактические  объемы .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</si>
  <si>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</si>
  <si>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</si>
  <si>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По проекту состоялся частичный ввод в составе проекта F_505-ХТСКх-5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</si>
  <si>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</si>
  <si>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</si>
  <si>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</si>
  <si>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</si>
  <si>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Неисполнение обязательств подрядчика. Из-за несвоевременной поставки основного оборудования..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</si>
  <si>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</si>
  <si>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</si>
  <si>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</si>
  <si>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</si>
  <si>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</si>
  <si>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</si>
  <si>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 xml:space="preserve">в связи с поздним заключением договора с электросетевой организацией, подрядчику не представилось возможным выполнение договорных обязательств по проектированию и установке прибора учета на ответвлении № 337.06 на границе балансовой принадлежности АО «ДГК» и предприятием-транспортировщиком согласно договору № 500/ХТС-20 от 05.07.2020 года.
Осуществление инвестиций перенесено на 2021 год.
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</si>
  <si>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</si>
  <si>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</si>
  <si>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</si>
  <si>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</si>
  <si>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</si>
  <si>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</si>
  <si>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</si>
  <si>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</si>
  <si>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</si>
  <si>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</si>
  <si>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</si>
  <si>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</si>
  <si>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</si>
  <si>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</si>
  <si>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</si>
  <si>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</si>
  <si>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</si>
  <si>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</si>
  <si>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</si>
  <si>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</si>
  <si>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</si>
  <si>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</si>
  <si>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</si>
  <si>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</si>
  <si>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</si>
  <si>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</si>
  <si>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Неисполнение обязательств подрядчика.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</si>
  <si>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</si>
  <si>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</si>
  <si>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</si>
  <si>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</si>
  <si>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</si>
  <si>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</si>
  <si>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</si>
  <si>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</si>
  <si>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</si>
  <si>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</si>
  <si>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</si>
  <si>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</si>
  <si>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</si>
  <si>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</si>
  <si>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Не выполнен ввод в эксплуатацию объекта «Строительство жилого комплекса для работников Совгаванской ТЭЦ (S=9121,15 м2)» в связи с незавершенным комплексом работ.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</si>
  <si>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</si>
  <si>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</si>
  <si>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</si>
  <si>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</si>
  <si>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</si>
  <si>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</si>
  <si>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</si>
  <si>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</si>
  <si>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</si>
  <si>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</si>
  <si>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Бульдозер тяговый класс 35, СП Хабаровская ТЭЦ-3-2 шт/</t>
  </si>
  <si>
    <t>K_505-ХГ-45-252-2</t>
  </si>
  <si>
    <t>Фактически принятые затраты по договору  с РусГидроСнабжение - услуги по закупкам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</si>
  <si>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</si>
  <si>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</si>
  <si>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</si>
  <si>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</si>
  <si>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</si>
  <si>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</si>
  <si>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</si>
  <si>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</si>
  <si>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</si>
  <si>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</si>
  <si>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</si>
  <si>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</si>
  <si>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Увеличение стоимости по результатам закупочных процедур.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</si>
  <si>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</si>
  <si>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</si>
  <si>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</si>
  <si>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</si>
  <si>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</si>
  <si>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</si>
  <si>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</si>
  <si>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</si>
  <si>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 xml:space="preserve">Снижение  стоимости по результатам закупочных процедур. 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</si>
  <si>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</si>
  <si>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</si>
  <si>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</si>
  <si>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</si>
  <si>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Отклонение связано с экономией в результате закупочных процедур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</si>
  <si>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</si>
  <si>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</si>
  <si>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</si>
  <si>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</si>
  <si>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</si>
  <si>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</si>
  <si>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</si>
  <si>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</si>
  <si>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</si>
  <si>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</si>
  <si>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</si>
  <si>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</si>
  <si>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Снижение стоимости по результатам закупочных процедур.</t>
  </si>
  <si>
    <t>Покупка Виброручка BALTECH VP-3407-3, СП Комсомольская ТЭЦ-3, 1 шт.</t>
  </si>
  <si>
    <t>К_505-ХГ-45-329</t>
  </si>
  <si>
    <t>Стоимость оборудования свыше 40 тыс. руб.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</si>
  <si>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</si>
  <si>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</si>
  <si>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</si>
  <si>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</si>
  <si>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</si>
  <si>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</si>
  <si>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</si>
  <si>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</si>
  <si>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Отклонение связано с экономией в результате закупочных процедур,.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</si>
  <si>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</si>
  <si>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</si>
  <si>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</si>
  <si>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</si>
  <si>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</si>
  <si>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</si>
  <si>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</si>
  <si>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</si>
  <si>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</si>
  <si>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</si>
  <si>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</si>
  <si>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</si>
  <si>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</si>
  <si>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</si>
  <si>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</si>
  <si>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</si>
  <si>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 xml:space="preserve"> отклонение (экономия) от плана, связано с уменьшением стоимости проекта в результате закупочных процедур 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</si>
  <si>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</si>
  <si>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</si>
  <si>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</si>
  <si>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</si>
  <si>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</si>
  <si>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</si>
  <si>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</si>
  <si>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</si>
  <si>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</si>
  <si>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</si>
  <si>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</si>
  <si>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</si>
  <si>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</si>
  <si>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</si>
  <si>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</si>
  <si>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</si>
  <si>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</si>
  <si>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</si>
  <si>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</si>
  <si>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</si>
  <si>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</si>
  <si>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</si>
  <si>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</si>
  <si>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</si>
  <si>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</si>
  <si>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</si>
  <si>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</si>
  <si>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</si>
  <si>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Отклонение произошло в связи возникновением фактических затрат по оформлению патента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</si>
  <si>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</si>
  <si>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</si>
  <si>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</si>
  <si>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</si>
  <si>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</si>
  <si>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</si>
  <si>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</si>
  <si>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</si>
  <si>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</si>
  <si>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</si>
  <si>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</si>
  <si>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</si>
  <si>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</si>
  <si>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</si>
  <si>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</si>
  <si>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</si>
  <si>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</si>
  <si>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</si>
  <si>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</si>
  <si>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Экономия от закупочных процедур.В составе проекта было приобретено оборудование -  станция оприсовки трубопроводов «СОТА»   кол-ве 1 шт и введено в эксплуатацию.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</si>
  <si>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</si>
  <si>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</si>
  <si>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</si>
  <si>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</si>
  <si>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Ввод объекта пекренесен на первый квартал 2021 года,  в связи с долгими сроками получения разрешения на ввод в эксплуатацию от администрации города.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</si>
  <si>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</si>
  <si>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</si>
  <si>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</si>
  <si>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</si>
  <si>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</si>
  <si>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</si>
  <si>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</si>
  <si>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</si>
  <si>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</si>
  <si>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</si>
  <si>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</si>
  <si>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</si>
  <si>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Увеличение стоимости проекта после закупочных процедур по материалам</t>
  </si>
  <si>
    <t>Реконструкция оборудования ОРУ-110 кВ с заменой МВ на элегазовые СП БТЭЦ</t>
  </si>
  <si>
    <t>I_505-АГ-53</t>
  </si>
  <si>
    <t>Недоосвоение объемов работ , так как оборудование пришло не проектное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</si>
  <si>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</si>
  <si>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</si>
  <si>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</si>
  <si>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</si>
  <si>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</si>
  <si>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</si>
  <si>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</si>
  <si>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</si>
  <si>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Недоосвоение возникло по причине закупки оборудования монтажа не в полном объеме.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</si>
  <si>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</si>
  <si>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</si>
  <si>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</si>
  <si>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</si>
  <si>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</si>
  <si>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</si>
  <si>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</si>
  <si>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</si>
  <si>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</si>
  <si>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</si>
  <si>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</si>
  <si>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</si>
  <si>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Экономия от закупочных процедур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</si>
  <si>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</si>
  <si>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</si>
  <si>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</si>
  <si>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</si>
  <si>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</si>
  <si>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</si>
  <si>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</si>
  <si>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Преренос ввода в 2021 год в связи со сложной эпидимиологической обстановкой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</si>
  <si>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</si>
  <si>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</si>
  <si>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</si>
  <si>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</si>
  <si>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Резервный трансформатор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</si>
  <si>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</si>
  <si>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</si>
  <si>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</si>
  <si>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</si>
  <si>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</si>
  <si>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</si>
  <si>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</si>
  <si>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</si>
  <si>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</si>
  <si>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</si>
  <si>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</si>
  <si>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</si>
  <si>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</si>
  <si>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</si>
  <si>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</si>
  <si>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</si>
  <si>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</si>
  <si>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</si>
  <si>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</si>
  <si>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</si>
  <si>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</si>
  <si>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</si>
  <si>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</si>
  <si>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</si>
  <si>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</si>
  <si>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</si>
  <si>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</si>
  <si>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</si>
  <si>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</si>
  <si>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</si>
  <si>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</si>
  <si>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</si>
  <si>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</si>
  <si>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</si>
  <si>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</si>
  <si>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</si>
  <si>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</si>
  <si>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</si>
  <si>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</si>
  <si>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</si>
  <si>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</si>
  <si>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</si>
  <si>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</si>
  <si>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</si>
  <si>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</si>
  <si>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Увеличение стоимости проекта после закупочных процедур.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</si>
  <si>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</si>
  <si>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</si>
  <si>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</si>
  <si>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</si>
  <si>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</si>
  <si>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</si>
  <si>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</si>
  <si>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</si>
  <si>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</si>
  <si>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</si>
  <si>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</si>
  <si>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</si>
  <si>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</si>
  <si>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</si>
  <si>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</si>
  <si>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</si>
  <si>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</si>
  <si>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</si>
  <si>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</si>
  <si>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</si>
  <si>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Задержка сроков поставки оборудования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</si>
  <si>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</si>
  <si>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</si>
  <si>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</si>
  <si>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</si>
  <si>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</si>
  <si>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</si>
  <si>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</si>
  <si>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</si>
  <si>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</si>
  <si>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</si>
  <si>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</si>
  <si>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</si>
  <si>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</si>
  <si>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</si>
  <si>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</si>
  <si>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</si>
  <si>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За счет экономии по результатам закупочной деятельности.</t>
  </si>
  <si>
    <t>3.1.3.3</t>
  </si>
  <si>
    <t>3.1.3.4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</si>
  <si>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</si>
  <si>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</si>
  <si>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</si>
  <si>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Перенос сроков выполнения на 2021г. Длительное согласование разрешения на строительство с УГА г.Владивостока.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</si>
  <si>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</si>
  <si>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</si>
  <si>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</si>
  <si>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</si>
  <si>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</si>
  <si>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</si>
  <si>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</si>
  <si>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</si>
  <si>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</si>
  <si>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</si>
  <si>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</si>
  <si>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</si>
  <si>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</si>
  <si>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</si>
  <si>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</si>
  <si>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</si>
  <si>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</si>
  <si>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</si>
  <si>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</si>
  <si>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</si>
  <si>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</si>
  <si>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</si>
  <si>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</si>
  <si>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</si>
  <si>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>По факту принятия к учету.Часть работ перенесена на 2021 год, в связи с длительными сроками согласования разрешительных документов на проведение работ от администрации.</t>
  </si>
  <si>
    <t xml:space="preserve">Техперевооружение тепловой сети от УТ-1055 до УТ-1056 ул. Экипажная c 2Ду 700 мм на 2Ду 800 мм </t>
  </si>
  <si>
    <t>K_505-ПГт-130тп</t>
  </si>
  <si>
    <t>Принято решение о переносе(синхронизации) срока проведения работ,т.к.на  данном учатке в 2021 г планируется реконструкция объекта администрации города(стадион Авангард).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</si>
  <si>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</si>
  <si>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</si>
  <si>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</si>
  <si>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</si>
  <si>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</si>
  <si>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</si>
  <si>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>По факту принятия к учету.Часть работ перенесена на 2021 год, после решениеия возникшик проблем для продолжения работ с администрацией города.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</si>
  <si>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</si>
  <si>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</si>
  <si>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</si>
  <si>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</si>
  <si>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</si>
  <si>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</si>
  <si>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</si>
  <si>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</si>
  <si>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</si>
  <si>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</si>
  <si>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</si>
  <si>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</si>
  <si>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</si>
  <si>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</si>
  <si>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</si>
  <si>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</si>
  <si>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</si>
  <si>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</si>
  <si>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</si>
  <si>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</si>
  <si>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Принятие основных фондов к учету не осуществлялась в связи с продажей неотделимых улучшений в ПАО "РусГидро"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</si>
  <si>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</si>
  <si>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</si>
  <si>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</si>
  <si>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</si>
  <si>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</si>
  <si>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</si>
  <si>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</si>
  <si>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</si>
  <si>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</si>
  <si>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</si>
  <si>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</si>
  <si>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</si>
  <si>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</si>
  <si>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</si>
  <si>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</si>
  <si>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</si>
  <si>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</si>
  <si>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</si>
  <si>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</si>
  <si>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</si>
  <si>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</si>
  <si>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</si>
  <si>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</si>
  <si>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</si>
  <si>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</si>
  <si>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</si>
  <si>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</si>
  <si>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</si>
  <si>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</si>
  <si>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</si>
  <si>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</si>
  <si>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</si>
  <si>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</si>
  <si>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</si>
  <si>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</si>
  <si>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</si>
  <si>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</si>
  <si>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</si>
  <si>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</si>
  <si>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</si>
  <si>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</si>
  <si>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</si>
  <si>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</si>
  <si>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</si>
  <si>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Экономия по договору, работы по проекту выполнены в полном объеме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</si>
  <si>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</si>
  <si>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</si>
  <si>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</si>
  <si>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</si>
  <si>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</si>
  <si>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</si>
  <si>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</si>
  <si>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</si>
  <si>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</si>
  <si>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</si>
  <si>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</si>
  <si>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</si>
  <si>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</si>
  <si>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</si>
  <si>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</si>
  <si>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</si>
  <si>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</si>
  <si>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</si>
  <si>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</si>
  <si>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</si>
  <si>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</si>
  <si>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</si>
  <si>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</si>
  <si>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</si>
  <si>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</si>
  <si>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</si>
  <si>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</si>
  <si>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</si>
  <si>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</si>
  <si>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</si>
  <si>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</si>
  <si>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</si>
  <si>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</si>
  <si>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</si>
  <si>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</si>
  <si>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</si>
  <si>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Экономия по результатам закупочной деятельности.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</si>
  <si>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</si>
  <si>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</si>
  <si>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</si>
  <si>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</si>
  <si>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</si>
  <si>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</si>
  <si>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</si>
  <si>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</si>
  <si>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</si>
  <si>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</si>
  <si>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</si>
  <si>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</si>
  <si>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</si>
  <si>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</si>
  <si>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</si>
  <si>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</si>
  <si>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</si>
  <si>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</si>
  <si>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</si>
  <si>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</si>
  <si>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</si>
  <si>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</si>
  <si>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</si>
  <si>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</si>
  <si>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</si>
  <si>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Корректировка объемов выполнения работ (исключена прокладка переливной трубы пруда накопителя, хозспособом выполнено русло сброса паводковой воды).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</si>
  <si>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</si>
  <si>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</si>
  <si>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</si>
  <si>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</si>
  <si>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</si>
  <si>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</si>
  <si>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</si>
  <si>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</si>
  <si>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</si>
  <si>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</si>
  <si>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</si>
  <si>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</si>
  <si>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Сроки выполнения работ по проекту перенесены на 2021 год, в связи с замечаниями по качеству поставленного оборудования.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</si>
  <si>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</si>
  <si>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</si>
  <si>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</si>
  <si>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</si>
  <si>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</si>
  <si>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</si>
  <si>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</si>
  <si>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</si>
  <si>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</si>
  <si>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</si>
  <si>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</si>
  <si>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</si>
  <si>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</si>
  <si>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</si>
  <si>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</si>
  <si>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</si>
  <si>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</si>
  <si>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</si>
  <si>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</si>
  <si>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</si>
  <si>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</si>
  <si>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</si>
  <si>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</si>
  <si>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</si>
  <si>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</si>
  <si>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</si>
  <si>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</si>
  <si>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</si>
  <si>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</si>
  <si>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</si>
  <si>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</si>
  <si>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</si>
  <si>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</si>
  <si>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 xml:space="preserve"> Корректировка объмов выполнения работ вследствие изменения проектных решений по прокладке водоотводных труб (Ду630) из шахтных колодцев через дамбу в пруд осветитель. Выполнен отвод в старый шахтный колодец.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</si>
  <si>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</si>
  <si>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</si>
  <si>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</si>
  <si>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</si>
  <si>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</si>
  <si>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</si>
  <si>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</si>
  <si>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</si>
  <si>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</si>
  <si>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</si>
  <si>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</si>
  <si>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</si>
  <si>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</si>
  <si>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</si>
  <si>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</si>
  <si>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</si>
  <si>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</si>
  <si>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</si>
  <si>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>Отнесено к ТМЦ до 40 тыс. руб. (цена за шт. менее 40т.р.)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</si>
  <si>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</si>
  <si>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</si>
  <si>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</si>
  <si>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</si>
  <si>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</si>
  <si>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</si>
  <si>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</si>
  <si>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</si>
  <si>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</si>
  <si>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</si>
  <si>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Удорожание относительно планируемой стоимости, без увеличения стоимости по консолидированному лоту. Консолидированные закупки АО «ДГК», поставка в соответствии с условиями договора.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</si>
  <si>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</si>
  <si>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</si>
  <si>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</si>
  <si>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</si>
  <si>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</si>
  <si>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</si>
  <si>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</si>
  <si>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</si>
  <si>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</si>
  <si>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</si>
  <si>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</si>
  <si>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</si>
  <si>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</si>
  <si>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</si>
  <si>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</si>
  <si>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</si>
  <si>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</si>
  <si>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</si>
  <si>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</si>
  <si>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</si>
  <si>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Удорожание относительно планируемой стоимости, без увеличения стоимости по консолидированному лоту. Консолидированные закупки АО «ДГК».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</si>
  <si>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</si>
  <si>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</si>
  <si>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</si>
  <si>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</si>
  <si>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</si>
  <si>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</si>
  <si>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</si>
  <si>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</si>
  <si>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</si>
  <si>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</si>
  <si>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</si>
  <si>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</si>
  <si>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</si>
  <si>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</si>
  <si>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</si>
  <si>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</si>
  <si>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</si>
  <si>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</si>
  <si>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</si>
  <si>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</si>
  <si>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</si>
  <si>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</si>
  <si>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весов крановых КВ-10Т-М, Артемовской ТЭЦ, 1 шт</t>
  </si>
  <si>
    <t>K_505-ПГг-39-148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</si>
  <si>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</si>
  <si>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</si>
  <si>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</si>
  <si>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</si>
  <si>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</si>
  <si>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</si>
  <si>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</si>
  <si>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</si>
  <si>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</si>
  <si>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</si>
  <si>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</si>
  <si>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</si>
  <si>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Отнесено к ТМЦ до 40 тыс. руб.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</si>
  <si>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</si>
  <si>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</si>
  <si>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</si>
  <si>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</si>
  <si>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</si>
  <si>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</si>
  <si>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</si>
  <si>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</si>
  <si>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</si>
  <si>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</si>
  <si>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</si>
  <si>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</si>
  <si>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</si>
  <si>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</si>
  <si>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</si>
  <si>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</si>
  <si>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</si>
  <si>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</si>
  <si>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</si>
  <si>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</si>
  <si>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</si>
  <si>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</si>
  <si>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</si>
  <si>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</si>
  <si>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</si>
  <si>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</si>
  <si>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</si>
  <si>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</si>
  <si>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>Решение АО «ДГК» о заключении Доп. соглашения №1 к договору №1358/81-20 от 26.11.20 с поставкой в 2021 году.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</si>
  <si>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</si>
  <si>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</si>
  <si>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</si>
  <si>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</si>
  <si>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</si>
  <si>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</si>
  <si>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</si>
  <si>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</si>
  <si>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</si>
  <si>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</si>
  <si>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</si>
  <si>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</si>
  <si>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</si>
  <si>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</si>
  <si>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</si>
  <si>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</si>
  <si>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</si>
  <si>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</si>
  <si>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</si>
  <si>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</si>
  <si>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</si>
  <si>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</si>
  <si>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</si>
  <si>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</si>
  <si>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</si>
  <si>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</si>
  <si>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</si>
  <si>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</si>
  <si>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Снят с производства, не приобретен.</t>
  </si>
  <si>
    <t>Покупка муфельной печи «ЭКПС-10»,  1шт. Приморские тепловые сети</t>
  </si>
  <si>
    <t>J_505-ПГт-11-72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</si>
  <si>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</si>
  <si>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</si>
  <si>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</si>
  <si>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</si>
  <si>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</si>
  <si>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</si>
  <si>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</si>
  <si>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</si>
  <si>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</si>
  <si>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</si>
  <si>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</si>
  <si>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</si>
  <si>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</si>
  <si>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</si>
  <si>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</si>
  <si>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</si>
  <si>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</si>
  <si>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</si>
  <si>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</si>
  <si>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</si>
  <si>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</si>
  <si>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</si>
  <si>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</si>
  <si>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</si>
  <si>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</si>
  <si>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</si>
  <si>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</si>
  <si>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</si>
  <si>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</si>
  <si>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</si>
  <si>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</si>
  <si>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</si>
  <si>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</si>
  <si>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</si>
  <si>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</si>
  <si>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</si>
  <si>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</si>
  <si>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</si>
  <si>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</si>
  <si>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</si>
  <si>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</si>
  <si>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</si>
  <si>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</si>
  <si>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</si>
  <si>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</si>
  <si>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</si>
  <si>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</si>
  <si>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</si>
  <si>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</si>
  <si>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</si>
  <si>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</si>
  <si>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</si>
  <si>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</si>
  <si>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</si>
  <si>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</si>
  <si>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</si>
  <si>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Не осуществлялся ,в связи со сложной эпидимиологической обстановкой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</si>
  <si>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</si>
  <si>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</si>
  <si>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</si>
  <si>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</si>
  <si>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</si>
  <si>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</si>
  <si>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 xml:space="preserve">в связи завершением сроков реконструкции энергоблока ст. №1 16.08.2020 по требованию СО ЕЭС и невозможностью проведения работ в соответствии с графиком производства и финансирования работ 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</si>
  <si>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</si>
  <si>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</si>
  <si>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</si>
  <si>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</si>
  <si>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</si>
  <si>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</si>
  <si>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</si>
  <si>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Экономия по результатам конкурсных процедур, экономия стоимости МТР подрядчика по факту их приобретения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</si>
  <si>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</si>
  <si>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</si>
  <si>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</si>
  <si>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</si>
  <si>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</si>
  <si>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</si>
  <si>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</si>
  <si>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</si>
  <si>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</si>
  <si>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</si>
  <si>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</si>
  <si>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</si>
  <si>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</si>
  <si>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</si>
  <si>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</si>
  <si>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</si>
  <si>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</si>
  <si>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</si>
  <si>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</si>
  <si>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</si>
  <si>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</si>
  <si>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</si>
  <si>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</si>
  <si>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</si>
  <si>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</si>
  <si>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</si>
  <si>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</si>
  <si>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</si>
  <si>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</si>
  <si>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</si>
  <si>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</si>
  <si>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</si>
  <si>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</si>
  <si>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</si>
  <si>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</si>
  <si>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</si>
  <si>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</si>
  <si>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</si>
  <si>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</si>
  <si>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</si>
  <si>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</si>
  <si>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</si>
  <si>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Внеплановый проект. Включение проекта в ИПР 2020 на основании выписки из протокола заседания Совета директоров от 30.04.2020 №23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</si>
  <si>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</si>
  <si>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</si>
  <si>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автобуса ПАЗ НГРЭС Кол-во: 2017г.-1 шт., 2018г.-1шт., 2019г.-2шт., 2020г.-1 шт, 2022г.-1шт)</t>
  </si>
  <si>
    <t>H_505-НГ-24-24</t>
  </si>
  <si>
    <t>Покупка мини-погрузчика, ЧТЭЦ 1 шт</t>
  </si>
  <si>
    <t>K_505-НГ-24-72</t>
  </si>
  <si>
    <t>Длительное согласование и проведение закупочных процедур по выбору поставщиков оборудования и материалов.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</si>
  <si>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</si>
  <si>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</si>
  <si>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</si>
  <si>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</si>
  <si>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</si>
  <si>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</si>
  <si>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</si>
  <si>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</si>
  <si>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</si>
  <si>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</si>
  <si>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</si>
  <si>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</si>
  <si>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</si>
  <si>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</si>
  <si>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Длительное согласование и проведение закупочных процедур по выбору поставщиков оборудования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</si>
  <si>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</si>
  <si>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</si>
  <si>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</si>
  <si>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</si>
  <si>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</si>
  <si>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</si>
  <si>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</si>
  <si>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</si>
  <si>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</si>
  <si>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</si>
  <si>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</si>
  <si>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</si>
  <si>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</si>
  <si>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</si>
  <si>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</si>
  <si>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</si>
  <si>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</si>
  <si>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</si>
  <si>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</si>
  <si>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</si>
  <si>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</si>
  <si>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</si>
  <si>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</si>
  <si>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</si>
  <si>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</si>
  <si>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</si>
  <si>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</si>
  <si>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</si>
  <si>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</si>
  <si>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</si>
  <si>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</si>
  <si>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</si>
  <si>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</si>
  <si>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</si>
  <si>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</si>
  <si>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</si>
  <si>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</si>
  <si>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</si>
  <si>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</si>
  <si>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</si>
  <si>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</si>
  <si>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</si>
  <si>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</si>
  <si>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</si>
  <si>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</si>
  <si>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</si>
  <si>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</si>
  <si>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</si>
  <si>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опоры граненые конические складывающиеся высотой  6м ОГКС-6 – 23шт.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</si>
  <si>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</si>
  <si>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</si>
  <si>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</si>
  <si>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</si>
  <si>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Обьемы работ выполнены не в полном объеме,из-за длительных сроков поставки оборудования  подрядчиком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</si>
  <si>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</si>
  <si>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</si>
  <si>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</si>
  <si>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</si>
  <si>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</si>
  <si>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</si>
  <si>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</si>
  <si>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</si>
  <si>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</si>
  <si>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</si>
  <si>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</si>
  <si>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</si>
  <si>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</si>
  <si>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</si>
  <si>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</si>
  <si>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</si>
  <si>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</si>
  <si>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</si>
  <si>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</si>
  <si>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</si>
  <si>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В 2020г. запланирована закупка прибора для определения влаги угля марки МА25 Speedy 2000. В процессе актуализации коммерческих предложений выяснилось, что поставкой прибора такой марки уже никто не занимается. Поэтому принято решение о приобретении оборудования  другого производителя с аналогичными техническими характеристиками, но дешевле.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</si>
</sst>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00000000000000000000000000000000000"/>
    <numFmt numFmtId="165" formatCode="#,##0.0"/>
    <numFmt numFmtId="166" formatCode="_-* #,##0.00_р_._-;\-* #,##0.00_р_._-;_-* &quot;-&quot;??_р_._-;_-@_-"/>
    <numFmt numFmtId="167" formatCode="0.000000000000000000"/>
    <numFmt numFmtId="168" formatCode="0.0000000000000000000"/>
    <numFmt numFmtId="169" formatCode="#,##0.00\ _₽"/>
    <numFmt numFmtId="170" formatCode="#,##0.00000000"/>
    <numFmt numFmtId="171" formatCode="0.000000000000000000000000%"/>
  </numFmts>
  <fonts count="16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1" fillId="0" borderId="0"/>
    <xf numFmtId="0" fontId="8" fillId="0" borderId="0"/>
    <xf numFmtId="0" fontId="11" fillId="0" borderId="0"/>
    <xf numFmtId="0" fontId="11" fillId="0" borderId="0"/>
    <xf numFmtId="0" fontId="1" fillId="0" borderId="0"/>
  </cellStyleXfs>
  <cellXfs count="103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right"/>
    </xf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1" fillId="2" borderId="0" xfId="1" applyFont="1" applyFill="1" applyBorder="1"/>
    <xf numFmtId="0" fontId="3" fillId="2" borderId="0" xfId="1" applyFont="1" applyFill="1" applyBorder="1" applyAlignment="1">
      <alignment horizontal="center"/>
    </xf>
    <xf numFmtId="0" fontId="5" fillId="2" borderId="0" xfId="2" applyFont="1" applyFill="1" applyAlignment="1">
      <alignment horizontal="center" vertical="center"/>
    </xf>
    <xf numFmtId="0" fontId="7" fillId="2" borderId="0" xfId="1" applyFont="1" applyFill="1"/>
    <xf numFmtId="0" fontId="1" fillId="2" borderId="0" xfId="1" applyFont="1" applyFill="1" applyAlignment="1"/>
    <xf numFmtId="4" fontId="12" fillId="2" borderId="14" xfId="5" applyNumberFormat="1" applyFont="1" applyFill="1" applyBorder="1" applyAlignment="1" applyProtection="1">
      <alignment horizontal="center" vertical="center" wrapText="1"/>
      <protection locked="0"/>
    </xf>
    <xf numFmtId="4" fontId="12" fillId="2" borderId="15" xfId="5" applyNumberFormat="1" applyFont="1" applyFill="1" applyBorder="1" applyAlignment="1" applyProtection="1">
      <alignment horizontal="center" vertical="center" wrapText="1"/>
      <protection locked="0"/>
    </xf>
    <xf numFmtId="10" fontId="12" fillId="2" borderId="15" xfId="5" applyNumberFormat="1" applyFont="1" applyFill="1" applyBorder="1" applyAlignment="1" applyProtection="1">
      <alignment horizontal="center" vertical="center" wrapText="1"/>
      <protection locked="0"/>
    </xf>
    <xf numFmtId="49" fontId="13" fillId="2" borderId="16" xfId="4" applyNumberFormat="1" applyFont="1" applyFill="1" applyBorder="1" applyAlignment="1">
      <alignment horizontal="center" vertical="center" wrapText="1"/>
    </xf>
    <xf numFmtId="164" fontId="7" fillId="2" borderId="0" xfId="1" applyNumberFormat="1" applyFont="1" applyFill="1"/>
    <xf numFmtId="4" fontId="7" fillId="2" borderId="0" xfId="1" applyNumberFormat="1" applyFont="1" applyFill="1"/>
    <xf numFmtId="4" fontId="7" fillId="2" borderId="13" xfId="2" applyNumberFormat="1" applyFont="1" applyFill="1" applyBorder="1" applyAlignment="1">
      <alignment horizontal="center" vertical="center"/>
    </xf>
    <xf numFmtId="4" fontId="7" fillId="2" borderId="13" xfId="2" applyNumberFormat="1" applyFont="1" applyFill="1" applyBorder="1" applyAlignment="1">
      <alignment horizontal="center" vertical="center" wrapText="1"/>
    </xf>
    <xf numFmtId="4" fontId="7" fillId="2" borderId="13" xfId="1" applyNumberFormat="1" applyFont="1" applyFill="1" applyBorder="1" applyAlignment="1">
      <alignment horizontal="center" vertical="center"/>
    </xf>
    <xf numFmtId="4" fontId="7" fillId="2" borderId="13" xfId="1" applyNumberFormat="1" applyFont="1" applyFill="1" applyBorder="1" applyAlignment="1">
      <alignment horizontal="center" vertical="center" wrapText="1"/>
    </xf>
    <xf numFmtId="10" fontId="12" fillId="2" borderId="13" xfId="5" applyNumberFormat="1" applyFont="1" applyFill="1" applyBorder="1" applyAlignment="1" applyProtection="1">
      <alignment horizontal="center" vertical="center" wrapText="1"/>
      <protection locked="0"/>
    </xf>
    <xf numFmtId="49" fontId="13" fillId="2" borderId="13" xfId="1" applyNumberFormat="1" applyFont="1" applyFill="1" applyBorder="1" applyAlignment="1">
      <alignment horizontal="center" vertical="center" wrapText="1"/>
    </xf>
    <xf numFmtId="4" fontId="7" fillId="2" borderId="2" xfId="2" applyNumberFormat="1" applyFont="1" applyFill="1" applyBorder="1" applyAlignment="1">
      <alignment horizontal="center" vertical="center"/>
    </xf>
    <xf numFmtId="4" fontId="7" fillId="2" borderId="2" xfId="2" applyNumberFormat="1" applyFont="1" applyFill="1" applyBorder="1" applyAlignment="1">
      <alignment horizontal="center" vertical="center" wrapText="1"/>
    </xf>
    <xf numFmtId="4" fontId="7" fillId="2" borderId="2" xfId="1" applyNumberFormat="1" applyFont="1" applyFill="1" applyBorder="1" applyAlignment="1">
      <alignment horizontal="center" vertical="center"/>
    </xf>
    <xf numFmtId="4" fontId="7" fillId="2" borderId="2" xfId="1" applyNumberFormat="1" applyFont="1" applyFill="1" applyBorder="1" applyAlignment="1">
      <alignment horizontal="center" vertical="center" wrapText="1"/>
    </xf>
    <xf numFmtId="10" fontId="12" fillId="2" borderId="2" xfId="5" applyNumberFormat="1" applyFont="1" applyFill="1" applyBorder="1" applyAlignment="1" applyProtection="1">
      <alignment horizontal="center" vertical="center" wrapText="1"/>
      <protection locked="0"/>
    </xf>
    <xf numFmtId="49" fontId="13" fillId="2" borderId="2" xfId="1" applyNumberFormat="1" applyFont="1" applyFill="1" applyBorder="1" applyAlignment="1">
      <alignment horizontal="center" vertical="center" wrapText="1"/>
    </xf>
    <xf numFmtId="4" fontId="7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2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2" applyNumberFormat="1" applyFont="1" applyFill="1" applyBorder="1" applyAlignment="1">
      <alignment horizontal="center" vertical="center"/>
    </xf>
    <xf numFmtId="4" fontId="14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5" fillId="2" borderId="2" xfId="1" applyNumberFormat="1" applyFont="1" applyFill="1" applyBorder="1" applyAlignment="1">
      <alignment horizontal="center" vertical="center" wrapText="1"/>
    </xf>
    <xf numFmtId="4" fontId="1" fillId="2" borderId="2" xfId="1" applyNumberFormat="1" applyFont="1" applyFill="1" applyBorder="1" applyAlignment="1">
      <alignment horizontal="center" vertical="center" wrapText="1"/>
    </xf>
    <xf numFmtId="10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1" applyNumberFormat="1" applyFont="1" applyFill="1" applyBorder="1" applyAlignment="1">
      <alignment horizontal="center" vertical="center" wrapText="1"/>
    </xf>
    <xf numFmtId="4" fontId="1" fillId="2" borderId="2" xfId="2" applyNumberFormat="1" applyFont="1" applyFill="1" applyBorder="1" applyAlignment="1">
      <alignment horizontal="center" vertical="center" wrapText="1"/>
    </xf>
    <xf numFmtId="4" fontId="1" fillId="2" borderId="2" xfId="1" applyNumberFormat="1" applyFont="1" applyFill="1" applyBorder="1" applyAlignment="1">
      <alignment horizontal="center" vertical="center"/>
    </xf>
    <xf numFmtId="4" fontId="13" fillId="2" borderId="2" xfId="7" applyNumberFormat="1" applyFont="1" applyFill="1" applyBorder="1" applyAlignment="1">
      <alignment horizontal="center" vertical="center"/>
    </xf>
    <xf numFmtId="4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49" fontId="1" fillId="2" borderId="2" xfId="2" applyNumberFormat="1" applyFont="1" applyFill="1" applyBorder="1" applyAlignment="1">
      <alignment horizontal="center" vertical="center"/>
    </xf>
    <xf numFmtId="165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4" fontId="1" fillId="2" borderId="2" xfId="7" applyNumberFormat="1" applyFont="1" applyFill="1" applyBorder="1" applyAlignment="1">
      <alignment horizontal="center" vertical="center" wrapText="1"/>
    </xf>
    <xf numFmtId="4" fontId="1" fillId="2" borderId="2" xfId="5" applyNumberFormat="1" applyFont="1" applyFill="1" applyBorder="1" applyAlignment="1" applyProtection="1">
      <alignment horizontal="center" vertical="center" wrapText="1"/>
      <protection locked="0"/>
    </xf>
    <xf numFmtId="165" fontId="1" fillId="2" borderId="2" xfId="5" applyNumberFormat="1" applyFont="1" applyFill="1" applyBorder="1" applyAlignment="1" applyProtection="1">
      <alignment horizontal="center" vertical="center" wrapText="1"/>
      <protection locked="0"/>
    </xf>
    <xf numFmtId="166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1" applyFont="1" applyFill="1" applyBorder="1" applyAlignment="1">
      <alignment horizontal="center" vertical="center" wrapText="1"/>
    </xf>
    <xf numFmtId="166" fontId="14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13" fillId="2" borderId="2" xfId="1" applyNumberFormat="1" applyFont="1" applyFill="1" applyBorder="1" applyAlignment="1">
      <alignment horizontal="center" vertical="center"/>
    </xf>
    <xf numFmtId="165" fontId="14" fillId="2" borderId="2" xfId="6" applyNumberFormat="1" applyFont="1" applyFill="1" applyBorder="1" applyAlignment="1" applyProtection="1">
      <alignment horizontal="center" vertical="center" wrapText="1"/>
      <protection locked="0"/>
    </xf>
    <xf numFmtId="4" fontId="5" fillId="2" borderId="2" xfId="7" applyNumberFormat="1" applyFont="1" applyFill="1" applyBorder="1" applyAlignment="1">
      <alignment horizontal="center" vertical="center"/>
    </xf>
    <xf numFmtId="167" fontId="1" fillId="2" borderId="0" xfId="1" applyNumberFormat="1" applyFont="1" applyFill="1"/>
    <xf numFmtId="168" fontId="1" fillId="2" borderId="0" xfId="1" applyNumberFormat="1" applyFont="1" applyFill="1"/>
    <xf numFmtId="169" fontId="7" fillId="2" borderId="2" xfId="1" applyNumberFormat="1" applyFont="1" applyFill="1" applyBorder="1" applyAlignment="1">
      <alignment horizontal="center" vertical="center" wrapText="1"/>
    </xf>
    <xf numFmtId="170" fontId="1" fillId="2" borderId="2" xfId="1" applyNumberFormat="1" applyFont="1" applyFill="1" applyBorder="1" applyAlignment="1">
      <alignment horizontal="center" vertical="center"/>
    </xf>
    <xf numFmtId="0" fontId="1" fillId="2" borderId="2" xfId="1" applyFont="1" applyFill="1" applyBorder="1" applyAlignment="1">
      <alignment horizontal="center" vertical="center"/>
    </xf>
    <xf numFmtId="4" fontId="1" fillId="2" borderId="2" xfId="2" applyNumberFormat="1" applyFont="1" applyFill="1" applyBorder="1" applyAlignment="1" applyProtection="1">
      <alignment horizontal="center" vertical="center" wrapText="1"/>
      <protection locked="0"/>
    </xf>
    <xf numFmtId="0" fontId="14" fillId="2" borderId="2" xfId="1" applyFont="1" applyFill="1" applyBorder="1" applyAlignment="1" applyProtection="1">
      <alignment horizontal="center" vertical="center" wrapText="1"/>
      <protection locked="0"/>
    </xf>
    <xf numFmtId="0" fontId="14" fillId="2" borderId="2" xfId="7" applyFont="1" applyFill="1" applyBorder="1" applyAlignment="1" applyProtection="1">
      <alignment horizontal="center" vertical="center" wrapText="1"/>
      <protection locked="0"/>
    </xf>
    <xf numFmtId="4" fontId="1" fillId="0" borderId="2" xfId="5" applyNumberFormat="1" applyFont="1" applyFill="1" applyBorder="1" applyAlignment="1" applyProtection="1">
      <alignment horizontal="center" vertical="center" wrapText="1"/>
      <protection locked="0"/>
    </xf>
    <xf numFmtId="165" fontId="15" fillId="2" borderId="2" xfId="5" applyNumberFormat="1" applyFont="1" applyFill="1" applyBorder="1" applyAlignment="1" applyProtection="1">
      <alignment horizontal="center" vertical="center" wrapText="1"/>
      <protection locked="0"/>
    </xf>
    <xf numFmtId="10" fontId="1" fillId="2" borderId="0" xfId="1" applyNumberFormat="1" applyFont="1" applyFill="1"/>
    <xf numFmtId="171" fontId="1" fillId="2" borderId="0" xfId="1" applyNumberFormat="1" applyFont="1" applyFill="1"/>
    <xf numFmtId="0" fontId="1" fillId="2" borderId="2" xfId="1" applyNumberFormat="1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wrapText="1"/>
    </xf>
    <xf numFmtId="0" fontId="1" fillId="2" borderId="2" xfId="1" applyFont="1" applyFill="1" applyBorder="1" applyAlignment="1">
      <alignment horizontal="center" wrapText="1"/>
    </xf>
    <xf numFmtId="4" fontId="14" fillId="2" borderId="2" xfId="1" applyNumberFormat="1" applyFont="1" applyFill="1" applyBorder="1" applyAlignment="1" applyProtection="1">
      <alignment horizontal="center" vertical="center" wrapText="1"/>
      <protection locked="0"/>
    </xf>
    <xf numFmtId="4" fontId="5" fillId="2" borderId="2" xfId="1" applyNumberFormat="1" applyFont="1" applyFill="1" applyBorder="1" applyAlignment="1">
      <alignment horizontal="center" vertical="center"/>
    </xf>
    <xf numFmtId="49" fontId="14" fillId="2" borderId="2" xfId="5" applyNumberFormat="1" applyFont="1" applyFill="1" applyBorder="1" applyAlignment="1" applyProtection="1">
      <alignment horizontal="center" vertical="center" wrapText="1"/>
      <protection locked="0"/>
    </xf>
    <xf numFmtId="0" fontId="10" fillId="2" borderId="2" xfId="4" applyFont="1" applyFill="1" applyBorder="1" applyAlignment="1">
      <alignment horizontal="center" vertical="center" wrapText="1"/>
    </xf>
    <xf numFmtId="0" fontId="10" fillId="2" borderId="3" xfId="4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textRotation="90" wrapText="1"/>
    </xf>
    <xf numFmtId="0" fontId="7" fillId="2" borderId="2" xfId="4" applyFont="1" applyFill="1" applyBorder="1" applyAlignment="1">
      <alignment horizontal="center" vertical="center" textRotation="90" wrapText="1"/>
    </xf>
    <xf numFmtId="0" fontId="10" fillId="2" borderId="2" xfId="4" applyFont="1" applyFill="1" applyBorder="1" applyAlignment="1">
      <alignment horizontal="center" vertical="center" textRotation="90" wrapText="1"/>
    </xf>
    <xf numFmtId="0" fontId="7" fillId="2" borderId="1" xfId="1" applyFont="1" applyFill="1" applyBorder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/>
    </xf>
    <xf numFmtId="0" fontId="1" fillId="2" borderId="0" xfId="1" applyFont="1" applyFill="1" applyAlignment="1">
      <alignment horizontal="center"/>
    </xf>
    <xf numFmtId="0" fontId="1" fillId="2" borderId="0" xfId="1" applyFont="1" applyFill="1" applyAlignment="1">
      <alignment horizontal="center" wrapText="1"/>
    </xf>
    <xf numFmtId="0" fontId="10" fillId="2" borderId="6" xfId="4" applyFont="1" applyFill="1" applyBorder="1" applyAlignment="1">
      <alignment horizontal="center" vertical="center"/>
    </xf>
    <xf numFmtId="0" fontId="10" fillId="2" borderId="7" xfId="4" applyFont="1" applyFill="1" applyBorder="1" applyAlignment="1">
      <alignment horizontal="center" vertical="center"/>
    </xf>
    <xf numFmtId="0" fontId="10" fillId="2" borderId="8" xfId="4" applyFont="1" applyFill="1" applyBorder="1" applyAlignment="1">
      <alignment horizontal="center" vertical="center"/>
    </xf>
    <xf numFmtId="0" fontId="10" fillId="2" borderId="9" xfId="4" applyFont="1" applyFill="1" applyBorder="1" applyAlignment="1">
      <alignment horizontal="center" vertical="center"/>
    </xf>
    <xf numFmtId="0" fontId="10" fillId="2" borderId="10" xfId="4" applyFont="1" applyFill="1" applyBorder="1" applyAlignment="1">
      <alignment horizontal="center" vertical="center"/>
    </xf>
    <xf numFmtId="0" fontId="10" fillId="2" borderId="11" xfId="4" applyFont="1" applyFill="1" applyBorder="1" applyAlignment="1">
      <alignment horizontal="center" vertical="center"/>
    </xf>
    <xf numFmtId="0" fontId="7" fillId="2" borderId="3" xfId="4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0" fontId="7" fillId="2" borderId="12" xfId="4" applyFont="1" applyFill="1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12" xfId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/>
    </xf>
    <xf numFmtId="0" fontId="7" fillId="2" borderId="0" xfId="3" applyFont="1" applyFill="1" applyBorder="1" applyAlignment="1">
      <alignment horizontal="center"/>
    </xf>
    <xf numFmtId="0" fontId="10" fillId="2" borderId="1" xfId="4" applyFont="1" applyFill="1" applyBorder="1" applyAlignment="1">
      <alignment horizontal="center" vertical="center" wrapText="1"/>
    </xf>
    <xf numFmtId="0" fontId="10" fillId="2" borderId="5" xfId="4" applyFont="1" applyFill="1" applyBorder="1" applyAlignment="1">
      <alignment horizontal="center" vertical="center" wrapText="1"/>
    </xf>
    <xf numFmtId="0" fontId="10" fillId="2" borderId="13" xfId="4" applyFont="1" applyFill="1" applyBorder="1" applyAlignment="1">
      <alignment horizontal="center" vertical="center" wrapText="1"/>
    </xf>
    <xf numFmtId="0" fontId="10" fillId="2" borderId="2" xfId="4" applyFont="1" applyFill="1" applyBorder="1" applyAlignment="1">
      <alignment horizontal="center" vertical="center" wrapText="1"/>
    </xf>
    <xf numFmtId="0" fontId="10" fillId="2" borderId="3" xfId="4" applyFont="1" applyFill="1" applyBorder="1" applyAlignment="1">
      <alignment horizontal="center" vertical="center"/>
    </xf>
    <xf numFmtId="0" fontId="10" fillId="2" borderId="4" xfId="4" applyFont="1" applyFill="1" applyBorder="1" applyAlignment="1">
      <alignment horizontal="center" vertical="center"/>
    </xf>
    <xf numFmtId="0" fontId="7" fillId="2" borderId="2" xfId="1" applyFont="1" applyFill="1" applyBorder="1" applyAlignment="1">
      <alignment horizontal="center" vertical="center" wrapText="1"/>
    </xf>
    <xf numFmtId="0" fontId="6" fillId="2" borderId="0" xfId="2" applyFont="1" applyFill="1" applyAlignment="1">
      <alignment horizontal="center" vertical="center"/>
    </xf>
    <xf numFmtId="0" fontId="3" fillId="2" borderId="0" xfId="1" applyFont="1" applyFill="1" applyBorder="1" applyAlignment="1">
      <alignment horizontal="center"/>
    </xf>
    <xf numFmtId="0" fontId="3" fillId="2" borderId="0" xfId="1" applyFont="1" applyFill="1" applyAlignment="1">
      <alignment horizontal="center" wrapText="1"/>
    </xf>
    <xf numFmtId="0" fontId="3" fillId="2" borderId="0" xfId="0" applyFont="1" applyFill="1" applyAlignment="1">
      <alignment horizontal="center"/>
    </xf>
  </cellXfs>
  <cellStyles count="8">
    <cellStyle name="Обычный" xfId="0" builtinId="0"/>
    <cellStyle name="Обычный 11" xfId="7"/>
    <cellStyle name="Обычный 3" xfId="1"/>
    <cellStyle name="Обычный 5" xfId="4"/>
    <cellStyle name="Обычный 7" xfId="2"/>
    <cellStyle name="Обычный_Форматы по компаниям_last" xfId="3"/>
    <cellStyle name="Стиль 1" xfId="5"/>
    <cellStyle name="Стиль 1 2" xfId="6"/>
  </cellStyles>
  <dxfs count="70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24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85925" y="76676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127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85925" y="848772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189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85925" y="1258824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56;&#1052;&#1099;/&#1055;&#1103;&#1090;&#1080;&#1083;&#1077;&#1090;&#1082;&#1072;%202010-2013/&#1055;&#1083;&#1072;&#1085;&#1099;%20&#1086;&#1090;&#1095;&#1077;&#1090;&#1099;%20&#1076;&#1083;&#1103;%20&#1052;&#1080;&#1085;&#1101;&#1085;&#1077;&#1088;&#1075;&#1086;/2020/&#1054;&#1090;&#1095;&#1077;&#1090;%204%20&#1082;&#1074;&#1072;&#1088;&#1090;&#1072;&#1083;/&#1043;&#1086;&#1076;&#1086;&#1074;&#1086;&#1081;/&#1054;&#1090;&#1095;&#1077;&#1090;%20&#1079;&#1072;%202020%20&#1075;&#1086;&#1076;_&#1043;&#1054;&#1044;&#1054;&#1042;&#1054;&#104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 Г ф"/>
      <sheetName val="2 Г осв"/>
      <sheetName val="3 Г ОС"/>
      <sheetName val="4 Г пп"/>
      <sheetName val="5 Г вв"/>
      <sheetName val="6 Г вы"/>
      <sheetName val="7 покз"/>
      <sheetName val="8 Г ГКПЗ "/>
      <sheetName val="9 истч (2)"/>
    </sheetNames>
    <sheetDataSet>
      <sheetData sheetId="0"/>
      <sheetData sheetId="1">
        <row r="5">
          <cell r="A5" t="str">
            <v>за 2020 год</v>
          </cell>
        </row>
        <row r="7">
          <cell r="A7" t="str">
            <v>Отчет  о реализации инвестиционной программы  акционерного общества "Дальневосточная генерирующая компания"</v>
          </cell>
        </row>
        <row r="10">
          <cell r="A10" t="str">
            <v>Год формирования информации: 2021 год</v>
          </cell>
        </row>
        <row r="12">
          <cell r="A12" t="str">
            <v>Утвержденные плановые значения показателей приведены в соответствии с  приказом Минэнерго России от 25.12.2020 № 22@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CA630"/>
  <sheetViews>
    <sheetView tabSelected="1" zoomScale="62" zoomScaleNormal="62" workbookViewId="0">
      <selection activeCell="S19" sqref="S19"/>
    </sheetView>
  </sheetViews>
  <sheetFormatPr defaultColWidth="9" defaultRowHeight="15.75" x14ac:dyDescent="0.25"/>
  <cols>
    <col min="1" max="1" width="9.625" style="1" customWidth="1"/>
    <col min="2" max="2" width="34" style="1" customWidth="1"/>
    <col min="3" max="3" width="17" style="1" customWidth="1"/>
    <col min="4" max="4" width="17.625" style="1" customWidth="1"/>
    <col min="5" max="5" width="17.125" style="1" customWidth="1"/>
    <col min="6" max="6" width="10.125" style="1" customWidth="1"/>
    <col min="7" max="7" width="12.25" style="1" customWidth="1"/>
    <col min="8" max="8" width="12.375" style="1" customWidth="1"/>
    <col min="9" max="9" width="11" style="1" customWidth="1"/>
    <col min="10" max="10" width="11.75" style="1" customWidth="1"/>
    <col min="11" max="11" width="27.625" style="1" customWidth="1"/>
    <col min="12" max="12" width="12.5" style="1" customWidth="1"/>
    <col min="13" max="13" width="15.5" style="1" customWidth="1"/>
    <col min="14" max="14" width="9.75" style="1" customWidth="1"/>
    <col min="15" max="15" width="12" style="1" customWidth="1"/>
    <col min="16" max="16" width="12.75" style="1" customWidth="1"/>
    <col min="17" max="17" width="10.875" style="1" customWidth="1"/>
    <col min="18" max="18" width="12.75" style="1" customWidth="1"/>
    <col min="19" max="23" width="12.375" style="1" customWidth="1"/>
    <col min="24" max="24" width="27.625" style="1" customWidth="1"/>
    <col min="25" max="30" width="12.375" style="1" customWidth="1"/>
    <col min="31" max="31" width="11.375" style="1" customWidth="1"/>
    <col min="32" max="32" width="12.125" style="1" customWidth="1"/>
    <col min="33" max="33" width="10.75" style="1" customWidth="1"/>
    <col min="34" max="34" width="14.125" style="1" customWidth="1"/>
    <col min="35" max="35" width="62" style="1" customWidth="1"/>
    <col min="36" max="36" width="10.375" style="1" customWidth="1"/>
    <col min="37" max="48" width="9" style="1" customWidth="1"/>
    <col min="49" max="49" width="11.75" style="1" customWidth="1"/>
    <col min="50" max="54" width="9" style="1" customWidth="1"/>
    <col min="55" max="55" width="23.625" style="1" customWidth="1"/>
    <col min="56" max="58" width="9" style="1" customWidth="1"/>
    <col min="59" max="59" width="10.375" style="1" customWidth="1"/>
    <col min="60" max="60" width="12.625" style="1" customWidth="1"/>
    <col min="61" max="61" width="13.625" style="1" customWidth="1"/>
    <col min="62" max="62" width="12.25" style="1" customWidth="1"/>
    <col min="63" max="63" width="13.375" style="1" customWidth="1"/>
    <col min="64" max="66" width="9" style="1" customWidth="1"/>
    <col min="67" max="67" width="10.375" style="1" customWidth="1"/>
    <col min="68" max="68" width="9" style="1" customWidth="1"/>
    <col min="69" max="73" width="9" style="1"/>
    <col min="74" max="74" width="10.375" style="1" bestFit="1" customWidth="1"/>
    <col min="75" max="75" width="14.125" style="1" customWidth="1"/>
    <col min="76" max="76" width="13.625" style="1" customWidth="1"/>
    <col min="77" max="77" width="12" style="1" customWidth="1"/>
    <col min="78" max="78" width="12.625" style="1" customWidth="1"/>
    <col min="79" max="79" width="29.25" style="1" customWidth="1"/>
    <col min="80" max="16384" width="9" style="1"/>
  </cols>
  <sheetData>
    <row r="1" spans="1:40" ht="18.75" x14ac:dyDescent="0.25">
      <c r="AE1" s="2"/>
      <c r="AI1" s="3" t="s">
        <v>0</v>
      </c>
    </row>
    <row r="2" spans="1:40" ht="18.75" x14ac:dyDescent="0.3">
      <c r="AI2" s="4" t="s">
        <v>1</v>
      </c>
    </row>
    <row r="3" spans="1:40" ht="18.75" x14ac:dyDescent="0.3">
      <c r="AE3" s="2"/>
      <c r="AI3" s="4" t="s">
        <v>2</v>
      </c>
    </row>
    <row r="4" spans="1:40" s="5" customFormat="1" ht="18.75" x14ac:dyDescent="0.3">
      <c r="A4" s="100" t="s">
        <v>3</v>
      </c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</row>
    <row r="5" spans="1:40" s="5" customFormat="1" ht="18.75" x14ac:dyDescent="0.3">
      <c r="A5" s="101" t="str">
        <f>'[1]2 Г осв'!A5:T5</f>
        <v>за 2020 год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</row>
    <row r="6" spans="1:40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</row>
    <row r="7" spans="1:40" s="5" customFormat="1" ht="18.75" x14ac:dyDescent="0.3">
      <c r="A7" s="101" t="str">
        <f>'[1]2 Г осв'!A7:T7</f>
        <v>Отчет  о реализации инвестиционной программы  акционерного общества "Дальневосточная генерирующая компания"</v>
      </c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  <c r="Q7" s="101"/>
      <c r="R7" s="101"/>
      <c r="S7" s="101"/>
      <c r="T7" s="101"/>
      <c r="U7" s="101"/>
      <c r="V7" s="101"/>
      <c r="W7" s="101"/>
      <c r="X7" s="101"/>
      <c r="Y7" s="101"/>
      <c r="Z7" s="101"/>
      <c r="AA7" s="101"/>
      <c r="AB7" s="101"/>
      <c r="AC7" s="101"/>
      <c r="AD7" s="101"/>
      <c r="AE7" s="101"/>
      <c r="AF7" s="101"/>
      <c r="AG7" s="101"/>
      <c r="AH7" s="101"/>
      <c r="AI7" s="101"/>
    </row>
    <row r="8" spans="1:40" x14ac:dyDescent="0.25">
      <c r="A8" s="90" t="s">
        <v>4</v>
      </c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</row>
    <row r="9" spans="1:40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</row>
    <row r="10" spans="1:40" ht="18.75" x14ac:dyDescent="0.3">
      <c r="A10" s="102" t="str">
        <f>'[1]2 Г осв'!A10:T10</f>
        <v>Год формирования информации: 2021 год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  <c r="L10" s="102"/>
      <c r="M10" s="102"/>
      <c r="N10" s="102"/>
      <c r="O10" s="102"/>
      <c r="P10" s="102"/>
      <c r="Q10" s="102"/>
      <c r="R10" s="102"/>
      <c r="S10" s="102"/>
      <c r="T10" s="102"/>
      <c r="U10" s="102"/>
      <c r="V10" s="102"/>
      <c r="W10" s="102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</row>
    <row r="12" spans="1:40" ht="18.75" x14ac:dyDescent="0.25">
      <c r="A12" s="99" t="str">
        <f>'[1]2 Г осв'!A12:T12</f>
        <v>Утвержденные плановые значения показателей приведены в соответствии с  приказом Минэнерго России от 25.12.2020 № 22@</v>
      </c>
      <c r="B12" s="99"/>
      <c r="C12" s="99"/>
      <c r="D12" s="99"/>
      <c r="E12" s="99"/>
      <c r="F12" s="99"/>
      <c r="G12" s="99"/>
      <c r="H12" s="99"/>
      <c r="I12" s="99"/>
      <c r="J12" s="99"/>
      <c r="K12" s="99"/>
      <c r="L12" s="99"/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</row>
    <row r="13" spans="1:40" x14ac:dyDescent="0.25">
      <c r="A13" s="90" t="s">
        <v>5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0"/>
      <c r="AG13" s="90"/>
      <c r="AH13" s="90"/>
      <c r="AI13" s="90"/>
    </row>
    <row r="14" spans="1:40" ht="15.75" customHeight="1" x14ac:dyDescent="0.25">
      <c r="A14" s="91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91"/>
    </row>
    <row r="15" spans="1:40" ht="53.25" customHeight="1" x14ac:dyDescent="0.25">
      <c r="A15" s="92" t="s">
        <v>6</v>
      </c>
      <c r="B15" s="95" t="s">
        <v>7</v>
      </c>
      <c r="C15" s="95" t="s">
        <v>8</v>
      </c>
      <c r="D15" s="95" t="s">
        <v>9</v>
      </c>
      <c r="E15" s="96" t="s">
        <v>10</v>
      </c>
      <c r="F15" s="97"/>
      <c r="G15" s="97"/>
      <c r="H15" s="97"/>
      <c r="I15" s="97"/>
      <c r="J15" s="97"/>
      <c r="K15" s="97"/>
      <c r="L15" s="97"/>
      <c r="M15" s="97"/>
      <c r="N15" s="97"/>
      <c r="O15" s="97"/>
      <c r="P15" s="97"/>
      <c r="Q15" s="97"/>
      <c r="R15" s="97"/>
      <c r="S15" s="97"/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8" t="s">
        <v>11</v>
      </c>
      <c r="AF15" s="98"/>
      <c r="AG15" s="98"/>
      <c r="AH15" s="98"/>
      <c r="AI15" s="95" t="s">
        <v>12</v>
      </c>
      <c r="AN15" s="78"/>
    </row>
    <row r="16" spans="1:40" ht="13.5" customHeight="1" x14ac:dyDescent="0.25">
      <c r="A16" s="93"/>
      <c r="B16" s="95"/>
      <c r="C16" s="95"/>
      <c r="D16" s="95"/>
      <c r="E16" s="79" t="s">
        <v>13</v>
      </c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1"/>
      <c r="R16" s="79" t="s">
        <v>14</v>
      </c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98"/>
      <c r="AF16" s="98"/>
      <c r="AG16" s="98"/>
      <c r="AH16" s="98"/>
      <c r="AI16" s="95"/>
      <c r="AN16" s="78"/>
    </row>
    <row r="17" spans="1:78" ht="21" customHeight="1" x14ac:dyDescent="0.25">
      <c r="A17" s="93"/>
      <c r="B17" s="95"/>
      <c r="C17" s="95"/>
      <c r="D17" s="95"/>
      <c r="E17" s="82"/>
      <c r="F17" s="83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4"/>
      <c r="R17" s="82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98"/>
      <c r="AF17" s="98"/>
      <c r="AG17" s="98"/>
      <c r="AH17" s="98"/>
      <c r="AI17" s="95"/>
      <c r="AN17" s="78"/>
    </row>
    <row r="18" spans="1:78" ht="53.25" customHeight="1" x14ac:dyDescent="0.25">
      <c r="A18" s="93"/>
      <c r="B18" s="95"/>
      <c r="C18" s="95"/>
      <c r="D18" s="95"/>
      <c r="E18" s="70" t="s">
        <v>15</v>
      </c>
      <c r="F18" s="85" t="s">
        <v>16</v>
      </c>
      <c r="G18" s="86"/>
      <c r="H18" s="86"/>
      <c r="I18" s="86"/>
      <c r="J18" s="86"/>
      <c r="K18" s="86"/>
      <c r="L18" s="86"/>
      <c r="M18" s="86"/>
      <c r="N18" s="86"/>
      <c r="O18" s="86"/>
      <c r="P18" s="86"/>
      <c r="Q18" s="87"/>
      <c r="R18" s="71" t="s">
        <v>15</v>
      </c>
      <c r="S18" s="85" t="s">
        <v>16</v>
      </c>
      <c r="T18" s="86"/>
      <c r="U18" s="86"/>
      <c r="V18" s="86"/>
      <c r="W18" s="86"/>
      <c r="X18" s="86"/>
      <c r="Y18" s="86"/>
      <c r="Z18" s="86"/>
      <c r="AA18" s="86"/>
      <c r="AB18" s="86"/>
      <c r="AC18" s="86"/>
      <c r="AD18" s="87"/>
      <c r="AE18" s="88" t="s">
        <v>15</v>
      </c>
      <c r="AF18" s="89"/>
      <c r="AG18" s="88" t="s">
        <v>16</v>
      </c>
      <c r="AH18" s="89"/>
      <c r="AI18" s="95"/>
      <c r="AN18" s="78"/>
    </row>
    <row r="19" spans="1:78" ht="87.75" customHeight="1" x14ac:dyDescent="0.25">
      <c r="A19" s="94"/>
      <c r="B19" s="95"/>
      <c r="C19" s="95"/>
      <c r="D19" s="70" t="s">
        <v>13</v>
      </c>
      <c r="E19" s="72" t="s">
        <v>17</v>
      </c>
      <c r="F19" s="72" t="s">
        <v>17</v>
      </c>
      <c r="G19" s="73" t="s">
        <v>18</v>
      </c>
      <c r="H19" s="73" t="s">
        <v>19</v>
      </c>
      <c r="I19" s="73" t="s">
        <v>20</v>
      </c>
      <c r="J19" s="73" t="s">
        <v>21</v>
      </c>
      <c r="K19" s="73" t="s">
        <v>22</v>
      </c>
      <c r="L19" s="73" t="s">
        <v>23</v>
      </c>
      <c r="M19" s="73" t="s">
        <v>24</v>
      </c>
      <c r="N19" s="74" t="s">
        <v>25</v>
      </c>
      <c r="O19" s="74" t="s">
        <v>26</v>
      </c>
      <c r="P19" s="74" t="s">
        <v>27</v>
      </c>
      <c r="Q19" s="73" t="s">
        <v>28</v>
      </c>
      <c r="R19" s="72" t="s">
        <v>17</v>
      </c>
      <c r="S19" s="72" t="s">
        <v>17</v>
      </c>
      <c r="T19" s="73" t="s">
        <v>18</v>
      </c>
      <c r="U19" s="73" t="s">
        <v>19</v>
      </c>
      <c r="V19" s="73" t="s">
        <v>20</v>
      </c>
      <c r="W19" s="73" t="s">
        <v>21</v>
      </c>
      <c r="X19" s="73" t="s">
        <v>22</v>
      </c>
      <c r="Y19" s="73" t="s">
        <v>23</v>
      </c>
      <c r="Z19" s="73" t="s">
        <v>24</v>
      </c>
      <c r="AA19" s="74" t="s">
        <v>25</v>
      </c>
      <c r="AB19" s="74" t="s">
        <v>26</v>
      </c>
      <c r="AC19" s="74" t="s">
        <v>27</v>
      </c>
      <c r="AD19" s="73" t="s">
        <v>28</v>
      </c>
      <c r="AE19" s="75" t="s">
        <v>29</v>
      </c>
      <c r="AF19" s="75" t="s">
        <v>30</v>
      </c>
      <c r="AG19" s="75" t="s">
        <v>29</v>
      </c>
      <c r="AH19" s="75" t="s">
        <v>30</v>
      </c>
      <c r="AI19" s="95"/>
      <c r="AN19" s="78"/>
      <c r="BQ19" s="77"/>
      <c r="BR19" s="77"/>
      <c r="BS19" s="77"/>
      <c r="BT19" s="77"/>
      <c r="BU19" s="77"/>
      <c r="BV19" s="77"/>
      <c r="BW19" s="77"/>
      <c r="BX19" s="77"/>
      <c r="BY19" s="77"/>
      <c r="BZ19" s="77"/>
    </row>
    <row r="20" spans="1:78" s="8" customFormat="1" ht="16.5" thickBot="1" x14ac:dyDescent="0.3">
      <c r="A20" s="76">
        <v>1</v>
      </c>
      <c r="B20" s="76">
        <v>2</v>
      </c>
      <c r="C20" s="76">
        <v>3</v>
      </c>
      <c r="D20" s="76">
        <v>4</v>
      </c>
      <c r="E20" s="76">
        <v>5</v>
      </c>
      <c r="F20" s="76">
        <f t="shared" ref="F20:AI20" si="0">E20+1</f>
        <v>6</v>
      </c>
      <c r="G20" s="76">
        <f t="shared" si="0"/>
        <v>7</v>
      </c>
      <c r="H20" s="76">
        <f t="shared" si="0"/>
        <v>8</v>
      </c>
      <c r="I20" s="76">
        <f t="shared" si="0"/>
        <v>9</v>
      </c>
      <c r="J20" s="76">
        <f t="shared" si="0"/>
        <v>10</v>
      </c>
      <c r="K20" s="76">
        <f t="shared" si="0"/>
        <v>11</v>
      </c>
      <c r="L20" s="76">
        <f t="shared" si="0"/>
        <v>12</v>
      </c>
      <c r="M20" s="76">
        <f t="shared" si="0"/>
        <v>13</v>
      </c>
      <c r="N20" s="76">
        <f t="shared" si="0"/>
        <v>14</v>
      </c>
      <c r="O20" s="76">
        <f t="shared" si="0"/>
        <v>15</v>
      </c>
      <c r="P20" s="76">
        <f t="shared" si="0"/>
        <v>16</v>
      </c>
      <c r="Q20" s="76">
        <f t="shared" si="0"/>
        <v>17</v>
      </c>
      <c r="R20" s="76">
        <f t="shared" si="0"/>
        <v>18</v>
      </c>
      <c r="S20" s="76">
        <f t="shared" si="0"/>
        <v>19</v>
      </c>
      <c r="T20" s="76">
        <f t="shared" si="0"/>
        <v>20</v>
      </c>
      <c r="U20" s="76">
        <f t="shared" si="0"/>
        <v>21</v>
      </c>
      <c r="V20" s="76">
        <f t="shared" si="0"/>
        <v>22</v>
      </c>
      <c r="W20" s="76">
        <f t="shared" si="0"/>
        <v>23</v>
      </c>
      <c r="X20" s="76">
        <f t="shared" si="0"/>
        <v>24</v>
      </c>
      <c r="Y20" s="76">
        <f t="shared" si="0"/>
        <v>25</v>
      </c>
      <c r="Z20" s="76">
        <f t="shared" si="0"/>
        <v>26</v>
      </c>
      <c r="AA20" s="76">
        <f t="shared" si="0"/>
        <v>27</v>
      </c>
      <c r="AB20" s="76">
        <f t="shared" si="0"/>
        <v>28</v>
      </c>
      <c r="AC20" s="76">
        <f t="shared" si="0"/>
        <v>29</v>
      </c>
      <c r="AD20" s="76">
        <f t="shared" si="0"/>
        <v>30</v>
      </c>
      <c r="AE20" s="76">
        <f t="shared" si="0"/>
        <v>31</v>
      </c>
      <c r="AF20" s="76">
        <f t="shared" si="0"/>
        <v>32</v>
      </c>
      <c r="AG20" s="76">
        <f t="shared" si="0"/>
        <v>33</v>
      </c>
      <c r="AH20" s="76">
        <f t="shared" si="0"/>
        <v>34</v>
      </c>
      <c r="AI20" s="76">
        <f t="shared" si="0"/>
        <v>35</v>
      </c>
      <c r="BQ20" s="9"/>
      <c r="BR20" s="9"/>
      <c r="BS20" s="9"/>
      <c r="BT20" s="9"/>
      <c r="BU20" s="9"/>
      <c r="BV20" s="9"/>
      <c r="BW20" s="9"/>
      <c r="BX20" s="9"/>
      <c r="BY20" s="9"/>
      <c r="BZ20" s="9"/>
    </row>
    <row r="21" spans="1:78" s="8" customFormat="1" ht="32.25" thickBot="1" x14ac:dyDescent="0.3">
      <c r="A21" s="10" t="s">
        <v>31</v>
      </c>
      <c r="B21" s="11" t="s">
        <v>32</v>
      </c>
      <c r="C21" s="11" t="s">
        <v>33</v>
      </c>
      <c r="D21" s="11">
        <f t="shared" ref="D21:AG21" si="1">D22+D23+D24+D25+D26+D27+D28</f>
        <v>36606.123184450866</v>
      </c>
      <c r="E21" s="11">
        <f t="shared" si="1"/>
        <v>9.3757499999999994E-2</v>
      </c>
      <c r="F21" s="11">
        <f t="shared" si="1"/>
        <v>4987.8084732484858</v>
      </c>
      <c r="G21" s="11">
        <f t="shared" si="1"/>
        <v>0</v>
      </c>
      <c r="H21" s="11">
        <f t="shared" si="1"/>
        <v>0</v>
      </c>
      <c r="I21" s="11">
        <f t="shared" si="1"/>
        <v>22.286670000000001</v>
      </c>
      <c r="J21" s="11">
        <f t="shared" si="1"/>
        <v>0</v>
      </c>
      <c r="K21" s="11">
        <f t="shared" si="1"/>
        <v>0</v>
      </c>
      <c r="L21" s="11">
        <f t="shared" si="1"/>
        <v>2287</v>
      </c>
      <c r="M21" s="11">
        <f t="shared" si="1"/>
        <v>19.420110000000001</v>
      </c>
      <c r="N21" s="11">
        <f t="shared" si="1"/>
        <v>0</v>
      </c>
      <c r="O21" s="11">
        <f t="shared" si="1"/>
        <v>6680</v>
      </c>
      <c r="P21" s="11">
        <f t="shared" si="1"/>
        <v>11881.15</v>
      </c>
      <c r="Q21" s="11">
        <f t="shared" si="1"/>
        <v>1.1300000000000001</v>
      </c>
      <c r="R21" s="11">
        <f t="shared" si="1"/>
        <v>0.1137575</v>
      </c>
      <c r="S21" s="11">
        <f t="shared" si="1"/>
        <v>3769.22219094</v>
      </c>
      <c r="T21" s="11">
        <f t="shared" si="1"/>
        <v>0</v>
      </c>
      <c r="U21" s="11">
        <f t="shared" si="1"/>
        <v>0</v>
      </c>
      <c r="V21" s="11">
        <f t="shared" si="1"/>
        <v>21.02242</v>
      </c>
      <c r="W21" s="11">
        <f t="shared" si="1"/>
        <v>0</v>
      </c>
      <c r="X21" s="11">
        <f t="shared" si="1"/>
        <v>2</v>
      </c>
      <c r="Y21" s="11">
        <f t="shared" si="1"/>
        <v>2081</v>
      </c>
      <c r="Z21" s="11">
        <f t="shared" si="1"/>
        <v>24.265609999999999</v>
      </c>
      <c r="AA21" s="11">
        <f t="shared" si="1"/>
        <v>0</v>
      </c>
      <c r="AB21" s="11">
        <f t="shared" si="1"/>
        <v>630</v>
      </c>
      <c r="AC21" s="11">
        <f t="shared" si="1"/>
        <v>3057.3</v>
      </c>
      <c r="AD21" s="11">
        <f t="shared" si="1"/>
        <v>1.2317</v>
      </c>
      <c r="AE21" s="11">
        <f t="shared" si="1"/>
        <v>0.02</v>
      </c>
      <c r="AF21" s="12">
        <f>AE21/E21</f>
        <v>0.2133162680318908</v>
      </c>
      <c r="AG21" s="11">
        <f t="shared" si="1"/>
        <v>-1219.0983823084853</v>
      </c>
      <c r="AH21" s="12">
        <f>AG21/F21</f>
        <v>-0.24441563641566705</v>
      </c>
      <c r="AI21" s="13" t="s">
        <v>34</v>
      </c>
      <c r="BC21" s="14"/>
      <c r="BL21" s="15"/>
    </row>
    <row r="22" spans="1:78" ht="31.5" x14ac:dyDescent="0.25">
      <c r="A22" s="16" t="s">
        <v>35</v>
      </c>
      <c r="B22" s="17" t="s">
        <v>36</v>
      </c>
      <c r="C22" s="18" t="s">
        <v>33</v>
      </c>
      <c r="D22" s="19">
        <f t="shared" ref="D22:AG22" si="2">SUM(D30,D208,D293,D495,D584)</f>
        <v>3789.0767582958515</v>
      </c>
      <c r="E22" s="19">
        <f t="shared" si="2"/>
        <v>0</v>
      </c>
      <c r="F22" s="19">
        <f t="shared" si="2"/>
        <v>868.25399226999991</v>
      </c>
      <c r="G22" s="19">
        <f t="shared" si="2"/>
        <v>0</v>
      </c>
      <c r="H22" s="19">
        <f t="shared" si="2"/>
        <v>0</v>
      </c>
      <c r="I22" s="19">
        <f t="shared" si="2"/>
        <v>10.43277</v>
      </c>
      <c r="J22" s="19">
        <f t="shared" si="2"/>
        <v>0</v>
      </c>
      <c r="K22" s="19">
        <f t="shared" si="2"/>
        <v>0</v>
      </c>
      <c r="L22" s="19">
        <f t="shared" si="2"/>
        <v>0</v>
      </c>
      <c r="M22" s="19">
        <f t="shared" si="2"/>
        <v>4.5760000000000005</v>
      </c>
      <c r="N22" s="19">
        <f t="shared" si="2"/>
        <v>0</v>
      </c>
      <c r="O22" s="19">
        <f t="shared" si="2"/>
        <v>5100</v>
      </c>
      <c r="P22" s="19">
        <f t="shared" si="2"/>
        <v>0</v>
      </c>
      <c r="Q22" s="19">
        <f t="shared" si="2"/>
        <v>0</v>
      </c>
      <c r="R22" s="19">
        <f t="shared" si="2"/>
        <v>0</v>
      </c>
      <c r="S22" s="19">
        <f t="shared" si="2"/>
        <v>601.03420815000004</v>
      </c>
      <c r="T22" s="19">
        <f t="shared" si="2"/>
        <v>0</v>
      </c>
      <c r="U22" s="19">
        <f t="shared" si="2"/>
        <v>0</v>
      </c>
      <c r="V22" s="19">
        <f t="shared" si="2"/>
        <v>9.8929699999999983</v>
      </c>
      <c r="W22" s="19">
        <f t="shared" si="2"/>
        <v>0</v>
      </c>
      <c r="X22" s="19">
        <f t="shared" si="2"/>
        <v>0</v>
      </c>
      <c r="Y22" s="19">
        <f t="shared" si="2"/>
        <v>1</v>
      </c>
      <c r="Z22" s="19">
        <f t="shared" si="2"/>
        <v>4.5760000000000005</v>
      </c>
      <c r="AA22" s="19">
        <f t="shared" si="2"/>
        <v>0</v>
      </c>
      <c r="AB22" s="19">
        <f t="shared" si="2"/>
        <v>0</v>
      </c>
      <c r="AC22" s="19">
        <f t="shared" si="2"/>
        <v>0</v>
      </c>
      <c r="AD22" s="19">
        <f t="shared" si="2"/>
        <v>0</v>
      </c>
      <c r="AE22" s="19">
        <f t="shared" si="2"/>
        <v>0</v>
      </c>
      <c r="AF22" s="20">
        <v>0</v>
      </c>
      <c r="AG22" s="19">
        <f t="shared" si="2"/>
        <v>-267.21978411999999</v>
      </c>
      <c r="AH22" s="20">
        <f t="shared" ref="AH22:AH85" si="3">AG22/F22</f>
        <v>-0.30776683608602745</v>
      </c>
      <c r="AI22" s="21" t="s">
        <v>34</v>
      </c>
      <c r="AJ22" s="8"/>
      <c r="BC22" s="14"/>
      <c r="BG22" s="8"/>
      <c r="BH22" s="8"/>
      <c r="BI22" s="8"/>
      <c r="BJ22" s="8"/>
      <c r="BK22" s="8"/>
      <c r="BL22" s="15"/>
      <c r="BN22" s="8"/>
      <c r="BO22" s="8"/>
      <c r="BV22" s="8"/>
      <c r="BW22" s="8"/>
      <c r="BX22" s="8"/>
      <c r="BY22" s="8"/>
      <c r="BZ22" s="8"/>
    </row>
    <row r="23" spans="1:78" x14ac:dyDescent="0.25">
      <c r="A23" s="22" t="s">
        <v>37</v>
      </c>
      <c r="B23" s="23" t="s">
        <v>38</v>
      </c>
      <c r="C23" s="24" t="s">
        <v>33</v>
      </c>
      <c r="D23" s="25">
        <f t="shared" ref="D23:AG23" si="4">SUM(D54,D226,D328,D512,D599)</f>
        <v>4666.4496846916618</v>
      </c>
      <c r="E23" s="25">
        <f t="shared" si="4"/>
        <v>0</v>
      </c>
      <c r="F23" s="25">
        <f t="shared" si="4"/>
        <v>572.606892625</v>
      </c>
      <c r="G23" s="25">
        <f t="shared" si="4"/>
        <v>0</v>
      </c>
      <c r="H23" s="25">
        <f t="shared" si="4"/>
        <v>0</v>
      </c>
      <c r="I23" s="25">
        <f t="shared" si="4"/>
        <v>0</v>
      </c>
      <c r="J23" s="25">
        <f t="shared" si="4"/>
        <v>0</v>
      </c>
      <c r="K23" s="25">
        <f t="shared" si="4"/>
        <v>0</v>
      </c>
      <c r="L23" s="25">
        <f t="shared" si="4"/>
        <v>28</v>
      </c>
      <c r="M23" s="25">
        <f t="shared" si="4"/>
        <v>0.33700000000000002</v>
      </c>
      <c r="N23" s="25">
        <f t="shared" si="4"/>
        <v>0</v>
      </c>
      <c r="O23" s="25">
        <f t="shared" si="4"/>
        <v>1580</v>
      </c>
      <c r="P23" s="25">
        <f t="shared" si="4"/>
        <v>2760</v>
      </c>
      <c r="Q23" s="25">
        <f t="shared" si="4"/>
        <v>0.92400000000000004</v>
      </c>
      <c r="R23" s="25">
        <f t="shared" si="4"/>
        <v>0</v>
      </c>
      <c r="S23" s="25">
        <f t="shared" si="4"/>
        <v>560.65821600000004</v>
      </c>
      <c r="T23" s="25">
        <f t="shared" si="4"/>
        <v>0</v>
      </c>
      <c r="U23" s="25">
        <f t="shared" si="4"/>
        <v>0</v>
      </c>
      <c r="V23" s="25">
        <f t="shared" si="4"/>
        <v>0</v>
      </c>
      <c r="W23" s="25">
        <f t="shared" si="4"/>
        <v>0</v>
      </c>
      <c r="X23" s="25">
        <f t="shared" si="4"/>
        <v>0</v>
      </c>
      <c r="Y23" s="25">
        <f t="shared" si="4"/>
        <v>26</v>
      </c>
      <c r="Z23" s="25">
        <f t="shared" si="4"/>
        <v>0.33700000000000002</v>
      </c>
      <c r="AA23" s="25">
        <f t="shared" si="4"/>
        <v>0</v>
      </c>
      <c r="AB23" s="25">
        <f t="shared" si="4"/>
        <v>630</v>
      </c>
      <c r="AC23" s="25">
        <f t="shared" si="4"/>
        <v>3057.3</v>
      </c>
      <c r="AD23" s="25">
        <f t="shared" si="4"/>
        <v>1.0257000000000001</v>
      </c>
      <c r="AE23" s="25">
        <f t="shared" si="4"/>
        <v>0</v>
      </c>
      <c r="AF23" s="26">
        <v>0</v>
      </c>
      <c r="AG23" s="25">
        <f t="shared" si="4"/>
        <v>-11.94867662499999</v>
      </c>
      <c r="AH23" s="26">
        <f t="shared" si="3"/>
        <v>-2.086715472498717E-2</v>
      </c>
      <c r="AI23" s="27" t="s">
        <v>34</v>
      </c>
      <c r="AJ23" s="8"/>
      <c r="BC23" s="14"/>
      <c r="BG23" s="8"/>
      <c r="BH23" s="8"/>
      <c r="BI23" s="8"/>
      <c r="BJ23" s="8"/>
      <c r="BK23" s="8"/>
      <c r="BL23" s="15"/>
      <c r="BN23" s="8"/>
      <c r="BO23" s="8"/>
      <c r="BV23" s="8"/>
      <c r="BW23" s="8"/>
      <c r="BX23" s="8"/>
      <c r="BY23" s="8"/>
      <c r="BZ23" s="8"/>
    </row>
    <row r="24" spans="1:78" ht="31.5" x14ac:dyDescent="0.25">
      <c r="A24" s="22" t="s">
        <v>39</v>
      </c>
      <c r="B24" s="23" t="s">
        <v>40</v>
      </c>
      <c r="C24" s="24" t="s">
        <v>33</v>
      </c>
      <c r="D24" s="25">
        <f t="shared" ref="D24:AG24" si="5">SUM(D75,D241,D341,D529,D606)</f>
        <v>11921.800468415393</v>
      </c>
      <c r="E24" s="25">
        <f t="shared" si="5"/>
        <v>0</v>
      </c>
      <c r="F24" s="25">
        <f t="shared" si="5"/>
        <v>2124.8919425638337</v>
      </c>
      <c r="G24" s="25">
        <f t="shared" si="5"/>
        <v>0</v>
      </c>
      <c r="H24" s="25">
        <f t="shared" si="5"/>
        <v>0</v>
      </c>
      <c r="I24" s="25">
        <f t="shared" si="5"/>
        <v>11.853900000000001</v>
      </c>
      <c r="J24" s="25">
        <f t="shared" si="5"/>
        <v>0</v>
      </c>
      <c r="K24" s="25">
        <f t="shared" si="5"/>
        <v>0</v>
      </c>
      <c r="L24" s="25">
        <f t="shared" si="5"/>
        <v>2076</v>
      </c>
      <c r="M24" s="25">
        <f t="shared" si="5"/>
        <v>14.507110000000001</v>
      </c>
      <c r="N24" s="25">
        <f t="shared" si="5"/>
        <v>0</v>
      </c>
      <c r="O24" s="25">
        <f t="shared" si="5"/>
        <v>0</v>
      </c>
      <c r="P24" s="25">
        <f t="shared" si="5"/>
        <v>0</v>
      </c>
      <c r="Q24" s="25">
        <f t="shared" si="5"/>
        <v>0</v>
      </c>
      <c r="R24" s="25">
        <f t="shared" si="5"/>
        <v>0</v>
      </c>
      <c r="S24" s="25">
        <f t="shared" si="5"/>
        <v>1805.3890150100001</v>
      </c>
      <c r="T24" s="25">
        <f t="shared" si="5"/>
        <v>0</v>
      </c>
      <c r="U24" s="25">
        <f t="shared" si="5"/>
        <v>0</v>
      </c>
      <c r="V24" s="25">
        <f t="shared" si="5"/>
        <v>11.129450000000002</v>
      </c>
      <c r="W24" s="25">
        <f t="shared" si="5"/>
        <v>0</v>
      </c>
      <c r="X24" s="25">
        <f t="shared" si="5"/>
        <v>0</v>
      </c>
      <c r="Y24" s="25">
        <f t="shared" si="5"/>
        <v>1887</v>
      </c>
      <c r="Z24" s="25">
        <f t="shared" si="5"/>
        <v>19.352609999999999</v>
      </c>
      <c r="AA24" s="25">
        <f t="shared" si="5"/>
        <v>0</v>
      </c>
      <c r="AB24" s="25">
        <f t="shared" si="5"/>
        <v>0</v>
      </c>
      <c r="AC24" s="25">
        <f t="shared" si="5"/>
        <v>0</v>
      </c>
      <c r="AD24" s="25">
        <f t="shared" si="5"/>
        <v>0</v>
      </c>
      <c r="AE24" s="25">
        <f t="shared" si="5"/>
        <v>0</v>
      </c>
      <c r="AF24" s="26">
        <v>0</v>
      </c>
      <c r="AG24" s="25">
        <f t="shared" si="5"/>
        <v>-319.87592755383355</v>
      </c>
      <c r="AH24" s="26">
        <f t="shared" si="3"/>
        <v>-0.15053750317669351</v>
      </c>
      <c r="AI24" s="27" t="s">
        <v>34</v>
      </c>
      <c r="AJ24" s="8"/>
      <c r="BC24" s="14"/>
      <c r="BG24" s="8"/>
      <c r="BH24" s="8"/>
      <c r="BI24" s="8"/>
      <c r="BJ24" s="8"/>
      <c r="BK24" s="8"/>
      <c r="BL24" s="15"/>
      <c r="BN24" s="8"/>
      <c r="BO24" s="8"/>
      <c r="BV24" s="8"/>
      <c r="BW24" s="8"/>
      <c r="BX24" s="8"/>
      <c r="BY24" s="8"/>
      <c r="BZ24" s="8"/>
    </row>
    <row r="25" spans="1:78" ht="63" x14ac:dyDescent="0.25">
      <c r="A25" s="22" t="s">
        <v>41</v>
      </c>
      <c r="B25" s="23" t="s">
        <v>42</v>
      </c>
      <c r="C25" s="24" t="s">
        <v>33</v>
      </c>
      <c r="D25" s="25">
        <f t="shared" ref="D25:AG25" si="6">SUM(D135,D261,D408,D550,D614)</f>
        <v>22.091931759999998</v>
      </c>
      <c r="E25" s="25">
        <f t="shared" si="6"/>
        <v>0</v>
      </c>
      <c r="F25" s="25">
        <f t="shared" si="6"/>
        <v>0</v>
      </c>
      <c r="G25" s="25">
        <f t="shared" si="6"/>
        <v>0</v>
      </c>
      <c r="H25" s="25">
        <f t="shared" si="6"/>
        <v>0</v>
      </c>
      <c r="I25" s="25">
        <f t="shared" si="6"/>
        <v>0</v>
      </c>
      <c r="J25" s="25">
        <f t="shared" si="6"/>
        <v>0</v>
      </c>
      <c r="K25" s="25">
        <f t="shared" si="6"/>
        <v>0</v>
      </c>
      <c r="L25" s="25">
        <f t="shared" si="6"/>
        <v>0</v>
      </c>
      <c r="M25" s="25">
        <f t="shared" si="6"/>
        <v>0</v>
      </c>
      <c r="N25" s="25">
        <f t="shared" si="6"/>
        <v>0</v>
      </c>
      <c r="O25" s="25">
        <f t="shared" si="6"/>
        <v>0</v>
      </c>
      <c r="P25" s="25">
        <f t="shared" si="6"/>
        <v>0</v>
      </c>
      <c r="Q25" s="25">
        <f t="shared" si="6"/>
        <v>0</v>
      </c>
      <c r="R25" s="25">
        <f t="shared" si="6"/>
        <v>0</v>
      </c>
      <c r="S25" s="25">
        <f t="shared" si="6"/>
        <v>0</v>
      </c>
      <c r="T25" s="25">
        <f t="shared" si="6"/>
        <v>0</v>
      </c>
      <c r="U25" s="25">
        <f t="shared" si="6"/>
        <v>0</v>
      </c>
      <c r="V25" s="25">
        <f t="shared" si="6"/>
        <v>0</v>
      </c>
      <c r="W25" s="25">
        <f t="shared" si="6"/>
        <v>0</v>
      </c>
      <c r="X25" s="25">
        <f t="shared" si="6"/>
        <v>0</v>
      </c>
      <c r="Y25" s="25">
        <f t="shared" si="6"/>
        <v>0</v>
      </c>
      <c r="Z25" s="25">
        <f t="shared" si="6"/>
        <v>0</v>
      </c>
      <c r="AA25" s="25">
        <f t="shared" si="6"/>
        <v>0</v>
      </c>
      <c r="AB25" s="25">
        <f t="shared" si="6"/>
        <v>0</v>
      </c>
      <c r="AC25" s="25">
        <f t="shared" si="6"/>
        <v>0</v>
      </c>
      <c r="AD25" s="25">
        <f t="shared" si="6"/>
        <v>0</v>
      </c>
      <c r="AE25" s="25">
        <f t="shared" si="6"/>
        <v>0</v>
      </c>
      <c r="AF25" s="26">
        <v>0</v>
      </c>
      <c r="AG25" s="25">
        <f t="shared" si="6"/>
        <v>0</v>
      </c>
      <c r="AH25" s="26">
        <v>0</v>
      </c>
      <c r="AI25" s="27" t="s">
        <v>34</v>
      </c>
      <c r="AJ25" s="8"/>
      <c r="BG25" s="8"/>
      <c r="BH25" s="8"/>
      <c r="BI25" s="8"/>
      <c r="BJ25" s="8"/>
      <c r="BK25" s="8"/>
      <c r="BL25" s="15"/>
      <c r="BN25" s="8"/>
      <c r="BO25" s="8"/>
      <c r="BV25" s="8"/>
      <c r="BW25" s="8"/>
      <c r="BX25" s="8"/>
      <c r="BY25" s="8"/>
      <c r="BZ25" s="8"/>
    </row>
    <row r="26" spans="1:78" x14ac:dyDescent="0.25">
      <c r="A26" s="22" t="s">
        <v>43</v>
      </c>
      <c r="B26" s="23" t="s">
        <v>44</v>
      </c>
      <c r="C26" s="24" t="s">
        <v>33</v>
      </c>
      <c r="D26" s="25">
        <f t="shared" ref="D26:AG26" si="7">SUM(D143,D268,D415,D557,D621)</f>
        <v>14640.011132918306</v>
      </c>
      <c r="E26" s="25">
        <f t="shared" si="7"/>
        <v>0</v>
      </c>
      <c r="F26" s="25">
        <f t="shared" si="7"/>
        <v>1145.7032370799998</v>
      </c>
      <c r="G26" s="25">
        <f t="shared" si="7"/>
        <v>0</v>
      </c>
      <c r="H26" s="25">
        <f t="shared" si="7"/>
        <v>0</v>
      </c>
      <c r="I26" s="25">
        <f t="shared" si="7"/>
        <v>0</v>
      </c>
      <c r="J26" s="25">
        <f t="shared" si="7"/>
        <v>0</v>
      </c>
      <c r="K26" s="25">
        <f t="shared" si="7"/>
        <v>0</v>
      </c>
      <c r="L26" s="25">
        <f t="shared" si="7"/>
        <v>6</v>
      </c>
      <c r="M26" s="25">
        <f t="shared" si="7"/>
        <v>0</v>
      </c>
      <c r="N26" s="25">
        <f t="shared" si="7"/>
        <v>0</v>
      </c>
      <c r="O26" s="25">
        <f t="shared" si="7"/>
        <v>0</v>
      </c>
      <c r="P26" s="25">
        <f t="shared" si="7"/>
        <v>9121.15</v>
      </c>
      <c r="Q26" s="25">
        <f t="shared" si="7"/>
        <v>0.20599999999999999</v>
      </c>
      <c r="R26" s="25">
        <f t="shared" si="7"/>
        <v>0</v>
      </c>
      <c r="S26" s="25">
        <f t="shared" si="7"/>
        <v>544.70863196000005</v>
      </c>
      <c r="T26" s="25">
        <f t="shared" si="7"/>
        <v>0</v>
      </c>
      <c r="U26" s="25">
        <f t="shared" si="7"/>
        <v>0</v>
      </c>
      <c r="V26" s="25">
        <f t="shared" si="7"/>
        <v>0</v>
      </c>
      <c r="W26" s="25">
        <f t="shared" si="7"/>
        <v>0</v>
      </c>
      <c r="X26" s="25">
        <f t="shared" si="7"/>
        <v>0</v>
      </c>
      <c r="Y26" s="25">
        <f t="shared" si="7"/>
        <v>6</v>
      </c>
      <c r="Z26" s="25">
        <f t="shared" si="7"/>
        <v>0</v>
      </c>
      <c r="AA26" s="25">
        <f t="shared" si="7"/>
        <v>0</v>
      </c>
      <c r="AB26" s="25">
        <f t="shared" si="7"/>
        <v>0</v>
      </c>
      <c r="AC26" s="25">
        <f t="shared" si="7"/>
        <v>0</v>
      </c>
      <c r="AD26" s="25">
        <f t="shared" si="7"/>
        <v>0.20599999999999999</v>
      </c>
      <c r="AE26" s="25">
        <f t="shared" si="7"/>
        <v>0</v>
      </c>
      <c r="AF26" s="26">
        <v>0</v>
      </c>
      <c r="AG26" s="25">
        <f t="shared" si="7"/>
        <v>-600.99460511999996</v>
      </c>
      <c r="AH26" s="26">
        <f t="shared" si="3"/>
        <v>-0.52456394087855318</v>
      </c>
      <c r="AI26" s="27" t="s">
        <v>34</v>
      </c>
      <c r="AJ26" s="8"/>
      <c r="BG26" s="8"/>
      <c r="BH26" s="8"/>
      <c r="BI26" s="8"/>
      <c r="BJ26" s="8"/>
      <c r="BK26" s="8"/>
      <c r="BL26" s="15"/>
      <c r="BN26" s="8"/>
      <c r="BO26" s="8"/>
      <c r="BV26" s="8"/>
      <c r="BW26" s="8"/>
      <c r="BX26" s="8"/>
      <c r="BY26" s="8"/>
      <c r="BZ26" s="8"/>
    </row>
    <row r="27" spans="1:78" ht="47.25" x14ac:dyDescent="0.25">
      <c r="A27" s="22" t="s">
        <v>45</v>
      </c>
      <c r="B27" s="23" t="s">
        <v>46</v>
      </c>
      <c r="C27" s="24" t="s">
        <v>33</v>
      </c>
      <c r="D27" s="25">
        <f t="shared" ref="D27:AG27" si="8">D157+D274+D422+D563+D626</f>
        <v>0</v>
      </c>
      <c r="E27" s="25">
        <f t="shared" si="8"/>
        <v>0</v>
      </c>
      <c r="F27" s="25">
        <f t="shared" si="8"/>
        <v>0</v>
      </c>
      <c r="G27" s="25">
        <f t="shared" si="8"/>
        <v>0</v>
      </c>
      <c r="H27" s="25">
        <f t="shared" si="8"/>
        <v>0</v>
      </c>
      <c r="I27" s="25">
        <f t="shared" si="8"/>
        <v>0</v>
      </c>
      <c r="J27" s="25">
        <f t="shared" si="8"/>
        <v>0</v>
      </c>
      <c r="K27" s="25">
        <f t="shared" si="8"/>
        <v>0</v>
      </c>
      <c r="L27" s="25">
        <f t="shared" si="8"/>
        <v>0</v>
      </c>
      <c r="M27" s="25">
        <f t="shared" si="8"/>
        <v>0</v>
      </c>
      <c r="N27" s="25">
        <f t="shared" si="8"/>
        <v>0</v>
      </c>
      <c r="O27" s="25">
        <f t="shared" si="8"/>
        <v>0</v>
      </c>
      <c r="P27" s="25">
        <f t="shared" si="8"/>
        <v>0</v>
      </c>
      <c r="Q27" s="25">
        <f t="shared" si="8"/>
        <v>0</v>
      </c>
      <c r="R27" s="25">
        <f t="shared" si="8"/>
        <v>0</v>
      </c>
      <c r="S27" s="25">
        <f t="shared" si="8"/>
        <v>0</v>
      </c>
      <c r="T27" s="25">
        <f t="shared" si="8"/>
        <v>0</v>
      </c>
      <c r="U27" s="25">
        <f t="shared" si="8"/>
        <v>0</v>
      </c>
      <c r="V27" s="25">
        <f t="shared" si="8"/>
        <v>0</v>
      </c>
      <c r="W27" s="25">
        <f t="shared" si="8"/>
        <v>0</v>
      </c>
      <c r="X27" s="25">
        <f t="shared" si="8"/>
        <v>0</v>
      </c>
      <c r="Y27" s="25">
        <f t="shared" si="8"/>
        <v>0</v>
      </c>
      <c r="Z27" s="25">
        <f t="shared" si="8"/>
        <v>0</v>
      </c>
      <c r="AA27" s="25">
        <f t="shared" si="8"/>
        <v>0</v>
      </c>
      <c r="AB27" s="25">
        <f t="shared" si="8"/>
        <v>0</v>
      </c>
      <c r="AC27" s="25">
        <f t="shared" si="8"/>
        <v>0</v>
      </c>
      <c r="AD27" s="25">
        <f t="shared" si="8"/>
        <v>0</v>
      </c>
      <c r="AE27" s="25">
        <f t="shared" si="8"/>
        <v>0</v>
      </c>
      <c r="AF27" s="26">
        <v>0</v>
      </c>
      <c r="AG27" s="25">
        <f t="shared" si="8"/>
        <v>0</v>
      </c>
      <c r="AH27" s="26">
        <v>0</v>
      </c>
      <c r="AI27" s="27" t="s">
        <v>34</v>
      </c>
      <c r="AJ27" s="8"/>
      <c r="BG27" s="8"/>
      <c r="BH27" s="8"/>
      <c r="BI27" s="8"/>
      <c r="BJ27" s="8"/>
      <c r="BK27" s="8"/>
      <c r="BL27" s="15"/>
      <c r="BN27" s="8"/>
      <c r="BO27" s="8"/>
      <c r="BV27" s="8"/>
      <c r="BW27" s="8"/>
      <c r="BX27" s="8"/>
      <c r="BY27" s="8"/>
      <c r="BZ27" s="8"/>
    </row>
    <row r="28" spans="1:78" ht="31.5" x14ac:dyDescent="0.25">
      <c r="A28" s="22" t="s">
        <v>47</v>
      </c>
      <c r="B28" s="23" t="s">
        <v>48</v>
      </c>
      <c r="C28" s="24" t="s">
        <v>33</v>
      </c>
      <c r="D28" s="25">
        <f t="shared" ref="D28:AG28" si="9">SUM(D158,D275,D423,D564,D627)</f>
        <v>1566.6932083696522</v>
      </c>
      <c r="E28" s="25">
        <f t="shared" si="9"/>
        <v>9.3757499999999994E-2</v>
      </c>
      <c r="F28" s="25">
        <f t="shared" si="9"/>
        <v>276.35240870965197</v>
      </c>
      <c r="G28" s="25">
        <f t="shared" si="9"/>
        <v>0</v>
      </c>
      <c r="H28" s="25">
        <f t="shared" si="9"/>
        <v>0</v>
      </c>
      <c r="I28" s="25">
        <f t="shared" si="9"/>
        <v>0</v>
      </c>
      <c r="J28" s="25">
        <f t="shared" si="9"/>
        <v>0</v>
      </c>
      <c r="K28" s="25">
        <f t="shared" si="9"/>
        <v>0</v>
      </c>
      <c r="L28" s="25">
        <f t="shared" si="9"/>
        <v>177</v>
      </c>
      <c r="M28" s="25">
        <f t="shared" si="9"/>
        <v>0</v>
      </c>
      <c r="N28" s="25">
        <f t="shared" si="9"/>
        <v>0</v>
      </c>
      <c r="O28" s="25">
        <f t="shared" si="9"/>
        <v>0</v>
      </c>
      <c r="P28" s="25">
        <f t="shared" si="9"/>
        <v>0</v>
      </c>
      <c r="Q28" s="25">
        <f t="shared" si="9"/>
        <v>0</v>
      </c>
      <c r="R28" s="25">
        <f t="shared" si="9"/>
        <v>0.1137575</v>
      </c>
      <c r="S28" s="25">
        <f t="shared" si="9"/>
        <v>257.43211982000003</v>
      </c>
      <c r="T28" s="25">
        <f t="shared" si="9"/>
        <v>0</v>
      </c>
      <c r="U28" s="25">
        <f t="shared" si="9"/>
        <v>0</v>
      </c>
      <c r="V28" s="25">
        <f t="shared" si="9"/>
        <v>0</v>
      </c>
      <c r="W28" s="25">
        <f t="shared" si="9"/>
        <v>0</v>
      </c>
      <c r="X28" s="25">
        <f t="shared" si="9"/>
        <v>2</v>
      </c>
      <c r="Y28" s="25">
        <f t="shared" si="9"/>
        <v>161</v>
      </c>
      <c r="Z28" s="25">
        <f t="shared" si="9"/>
        <v>0</v>
      </c>
      <c r="AA28" s="25">
        <f t="shared" si="9"/>
        <v>0</v>
      </c>
      <c r="AB28" s="25">
        <f t="shared" si="9"/>
        <v>0</v>
      </c>
      <c r="AC28" s="25">
        <f t="shared" si="9"/>
        <v>0</v>
      </c>
      <c r="AD28" s="25">
        <f t="shared" si="9"/>
        <v>0</v>
      </c>
      <c r="AE28" s="25">
        <f t="shared" si="9"/>
        <v>0.02</v>
      </c>
      <c r="AF28" s="26">
        <f t="shared" ref="AF28:AF29" si="10">AE28/E28</f>
        <v>0.2133162680318908</v>
      </c>
      <c r="AG28" s="25">
        <f t="shared" si="9"/>
        <v>-19.05938888965197</v>
      </c>
      <c r="AH28" s="26">
        <f t="shared" si="3"/>
        <v>-6.8967695916400007E-2</v>
      </c>
      <c r="AI28" s="27" t="s">
        <v>34</v>
      </c>
      <c r="AJ28" s="8"/>
      <c r="BG28" s="8"/>
      <c r="BH28" s="8"/>
      <c r="BI28" s="8"/>
      <c r="BJ28" s="8"/>
      <c r="BK28" s="8"/>
      <c r="BL28" s="15"/>
      <c r="BN28" s="8"/>
      <c r="BO28" s="8"/>
      <c r="BV28" s="8"/>
      <c r="BW28" s="8"/>
      <c r="BX28" s="8"/>
      <c r="BY28" s="8"/>
      <c r="BZ28" s="8"/>
    </row>
    <row r="29" spans="1:78" x14ac:dyDescent="0.25">
      <c r="A29" s="22" t="s">
        <v>49</v>
      </c>
      <c r="B29" s="23" t="s">
        <v>50</v>
      </c>
      <c r="C29" s="24" t="s">
        <v>33</v>
      </c>
      <c r="D29" s="25">
        <f t="shared" ref="D29:AG29" si="11">SUM(D30,D54,D75,D135,D143,D157,D158)</f>
        <v>17800.345560648104</v>
      </c>
      <c r="E29" s="25">
        <f t="shared" si="11"/>
        <v>9.3757499999999994E-2</v>
      </c>
      <c r="F29" s="25">
        <f t="shared" si="11"/>
        <v>2838.5800379955276</v>
      </c>
      <c r="G29" s="25">
        <f t="shared" si="11"/>
        <v>0</v>
      </c>
      <c r="H29" s="25">
        <f t="shared" si="11"/>
        <v>0</v>
      </c>
      <c r="I29" s="25">
        <f t="shared" si="11"/>
        <v>11.141770000000001</v>
      </c>
      <c r="J29" s="25">
        <f t="shared" si="11"/>
        <v>0</v>
      </c>
      <c r="K29" s="25">
        <f t="shared" si="11"/>
        <v>0</v>
      </c>
      <c r="L29" s="25">
        <f t="shared" si="11"/>
        <v>1359</v>
      </c>
      <c r="M29" s="25">
        <f t="shared" si="11"/>
        <v>8.5447100000000002</v>
      </c>
      <c r="N29" s="25">
        <f t="shared" si="11"/>
        <v>0</v>
      </c>
      <c r="O29" s="25">
        <f t="shared" si="11"/>
        <v>630</v>
      </c>
      <c r="P29" s="25">
        <f t="shared" si="11"/>
        <v>10721.15</v>
      </c>
      <c r="Q29" s="25">
        <f t="shared" si="11"/>
        <v>0</v>
      </c>
      <c r="R29" s="25">
        <f t="shared" si="11"/>
        <v>0.1137575</v>
      </c>
      <c r="S29" s="25">
        <f t="shared" si="11"/>
        <v>2212.1847027999997</v>
      </c>
      <c r="T29" s="25">
        <f t="shared" si="11"/>
        <v>0</v>
      </c>
      <c r="U29" s="25">
        <f t="shared" si="11"/>
        <v>0</v>
      </c>
      <c r="V29" s="25">
        <f t="shared" si="11"/>
        <v>10.189420000000002</v>
      </c>
      <c r="W29" s="25">
        <f t="shared" si="11"/>
        <v>0</v>
      </c>
      <c r="X29" s="25">
        <f t="shared" si="11"/>
        <v>2</v>
      </c>
      <c r="Y29" s="25">
        <f t="shared" si="11"/>
        <v>1345</v>
      </c>
      <c r="Z29" s="25">
        <f t="shared" si="11"/>
        <v>8.5907099999999996</v>
      </c>
      <c r="AA29" s="25">
        <f t="shared" si="11"/>
        <v>0</v>
      </c>
      <c r="AB29" s="25">
        <f t="shared" si="11"/>
        <v>630</v>
      </c>
      <c r="AC29" s="25">
        <f t="shared" si="11"/>
        <v>1600</v>
      </c>
      <c r="AD29" s="25">
        <f t="shared" si="11"/>
        <v>0.1017</v>
      </c>
      <c r="AE29" s="25">
        <f t="shared" si="11"/>
        <v>0.02</v>
      </c>
      <c r="AF29" s="26">
        <f t="shared" si="10"/>
        <v>0.2133162680318908</v>
      </c>
      <c r="AG29" s="25">
        <f t="shared" si="11"/>
        <v>-626.83593519552767</v>
      </c>
      <c r="AH29" s="26">
        <f t="shared" si="3"/>
        <v>-0.22082728928023107</v>
      </c>
      <c r="AI29" s="27" t="s">
        <v>34</v>
      </c>
      <c r="AJ29" s="8"/>
      <c r="BC29" s="14"/>
      <c r="BG29" s="8"/>
      <c r="BH29" s="8"/>
      <c r="BI29" s="8"/>
      <c r="BJ29" s="8"/>
      <c r="BK29" s="8"/>
      <c r="BL29" s="15"/>
      <c r="BN29" s="8"/>
      <c r="BO29" s="8"/>
      <c r="BV29" s="8"/>
      <c r="BW29" s="8"/>
      <c r="BX29" s="8"/>
      <c r="BY29" s="8"/>
      <c r="BZ29" s="8"/>
    </row>
    <row r="30" spans="1:78" ht="31.5" x14ac:dyDescent="0.25">
      <c r="A30" s="22" t="s">
        <v>51</v>
      </c>
      <c r="B30" s="23" t="s">
        <v>52</v>
      </c>
      <c r="C30" s="24" t="s">
        <v>33</v>
      </c>
      <c r="D30" s="25">
        <f t="shared" ref="D30:AG30" si="12">D31+D34+D37+D53</f>
        <v>2416.2462138399997</v>
      </c>
      <c r="E30" s="25">
        <f t="shared" si="12"/>
        <v>0</v>
      </c>
      <c r="F30" s="25">
        <f t="shared" si="12"/>
        <v>156.09404473000001</v>
      </c>
      <c r="G30" s="25">
        <f t="shared" si="12"/>
        <v>0</v>
      </c>
      <c r="H30" s="25">
        <f t="shared" si="12"/>
        <v>0</v>
      </c>
      <c r="I30" s="25">
        <f t="shared" si="12"/>
        <v>2.1587700000000001</v>
      </c>
      <c r="J30" s="25">
        <f t="shared" si="12"/>
        <v>0</v>
      </c>
      <c r="K30" s="25">
        <f t="shared" si="12"/>
        <v>0</v>
      </c>
      <c r="L30" s="25">
        <f t="shared" si="12"/>
        <v>0</v>
      </c>
      <c r="M30" s="25">
        <f t="shared" si="12"/>
        <v>0</v>
      </c>
      <c r="N30" s="25">
        <f t="shared" si="12"/>
        <v>0</v>
      </c>
      <c r="O30" s="25">
        <f t="shared" si="12"/>
        <v>0</v>
      </c>
      <c r="P30" s="25">
        <f t="shared" si="12"/>
        <v>0</v>
      </c>
      <c r="Q30" s="25">
        <f t="shared" si="12"/>
        <v>0</v>
      </c>
      <c r="R30" s="25">
        <f t="shared" si="12"/>
        <v>0</v>
      </c>
      <c r="S30" s="25">
        <f t="shared" si="12"/>
        <v>159.26113900999999</v>
      </c>
      <c r="T30" s="25">
        <f t="shared" si="12"/>
        <v>0</v>
      </c>
      <c r="U30" s="25">
        <f t="shared" si="12"/>
        <v>0</v>
      </c>
      <c r="V30" s="25">
        <f t="shared" si="12"/>
        <v>1.9707699999999999</v>
      </c>
      <c r="W30" s="25">
        <f t="shared" si="12"/>
        <v>0</v>
      </c>
      <c r="X30" s="25">
        <f t="shared" si="12"/>
        <v>0</v>
      </c>
      <c r="Y30" s="25">
        <f t="shared" si="12"/>
        <v>0</v>
      </c>
      <c r="Z30" s="25">
        <f t="shared" si="12"/>
        <v>0</v>
      </c>
      <c r="AA30" s="25">
        <f t="shared" si="12"/>
        <v>0</v>
      </c>
      <c r="AB30" s="25">
        <f t="shared" si="12"/>
        <v>0</v>
      </c>
      <c r="AC30" s="25">
        <f t="shared" si="12"/>
        <v>0</v>
      </c>
      <c r="AD30" s="25">
        <f t="shared" si="12"/>
        <v>0</v>
      </c>
      <c r="AE30" s="25">
        <f t="shared" si="12"/>
        <v>0</v>
      </c>
      <c r="AF30" s="26">
        <v>0</v>
      </c>
      <c r="AG30" s="25">
        <f t="shared" si="12"/>
        <v>3.1670942800000041</v>
      </c>
      <c r="AH30" s="26">
        <f t="shared" si="3"/>
        <v>2.0289654774967303E-2</v>
      </c>
      <c r="AI30" s="27" t="s">
        <v>34</v>
      </c>
      <c r="AJ30" s="8"/>
      <c r="BG30" s="8"/>
      <c r="BH30" s="8"/>
      <c r="BI30" s="8"/>
      <c r="BJ30" s="8"/>
      <c r="BK30" s="8"/>
      <c r="BL30" s="15"/>
      <c r="BN30" s="8"/>
      <c r="BO30" s="8"/>
      <c r="BV30" s="8"/>
      <c r="BW30" s="8"/>
      <c r="BX30" s="8"/>
      <c r="BY30" s="8"/>
      <c r="BZ30" s="8"/>
    </row>
    <row r="31" spans="1:78" ht="126" x14ac:dyDescent="0.25">
      <c r="A31" s="22" t="s">
        <v>53</v>
      </c>
      <c r="B31" s="23" t="s">
        <v>54</v>
      </c>
      <c r="C31" s="24" t="s">
        <v>33</v>
      </c>
      <c r="D31" s="25">
        <f>D32</f>
        <v>0</v>
      </c>
      <c r="E31" s="25">
        <f t="shared" ref="E31:AG31" si="13">E32</f>
        <v>0</v>
      </c>
      <c r="F31" s="25">
        <f t="shared" si="13"/>
        <v>0</v>
      </c>
      <c r="G31" s="25">
        <f t="shared" si="13"/>
        <v>0</v>
      </c>
      <c r="H31" s="25">
        <f t="shared" si="13"/>
        <v>0</v>
      </c>
      <c r="I31" s="25">
        <f t="shared" si="13"/>
        <v>0</v>
      </c>
      <c r="J31" s="25">
        <f t="shared" si="13"/>
        <v>0</v>
      </c>
      <c r="K31" s="25">
        <f t="shared" si="13"/>
        <v>0</v>
      </c>
      <c r="L31" s="25">
        <f t="shared" si="13"/>
        <v>0</v>
      </c>
      <c r="M31" s="25">
        <f t="shared" si="13"/>
        <v>0</v>
      </c>
      <c r="N31" s="25">
        <f t="shared" si="13"/>
        <v>0</v>
      </c>
      <c r="O31" s="25">
        <f t="shared" si="13"/>
        <v>0</v>
      </c>
      <c r="P31" s="25">
        <f t="shared" si="13"/>
        <v>0</v>
      </c>
      <c r="Q31" s="25">
        <f t="shared" si="13"/>
        <v>0</v>
      </c>
      <c r="R31" s="25">
        <f t="shared" si="13"/>
        <v>0</v>
      </c>
      <c r="S31" s="25">
        <f t="shared" si="13"/>
        <v>0</v>
      </c>
      <c r="T31" s="25">
        <f t="shared" si="13"/>
        <v>0</v>
      </c>
      <c r="U31" s="25">
        <f t="shared" si="13"/>
        <v>0</v>
      </c>
      <c r="V31" s="25">
        <f t="shared" si="13"/>
        <v>0</v>
      </c>
      <c r="W31" s="25">
        <f t="shared" si="13"/>
        <v>0</v>
      </c>
      <c r="X31" s="25">
        <f t="shared" si="13"/>
        <v>0</v>
      </c>
      <c r="Y31" s="25">
        <f t="shared" si="13"/>
        <v>0</v>
      </c>
      <c r="Z31" s="25">
        <f t="shared" si="13"/>
        <v>0</v>
      </c>
      <c r="AA31" s="25">
        <f t="shared" si="13"/>
        <v>0</v>
      </c>
      <c r="AB31" s="25">
        <f t="shared" si="13"/>
        <v>0</v>
      </c>
      <c r="AC31" s="25">
        <f t="shared" si="13"/>
        <v>0</v>
      </c>
      <c r="AD31" s="25">
        <f t="shared" si="13"/>
        <v>0</v>
      </c>
      <c r="AE31" s="25">
        <f t="shared" si="13"/>
        <v>0</v>
      </c>
      <c r="AF31" s="26">
        <v>0</v>
      </c>
      <c r="AG31" s="25">
        <f t="shared" si="13"/>
        <v>0</v>
      </c>
      <c r="AH31" s="26">
        <v>0</v>
      </c>
      <c r="AI31" s="27" t="s">
        <v>34</v>
      </c>
      <c r="AJ31" s="8"/>
      <c r="BG31" s="8"/>
      <c r="BH31" s="8"/>
      <c r="BI31" s="8"/>
      <c r="BJ31" s="8"/>
      <c r="BK31" s="8"/>
      <c r="BL31" s="15"/>
      <c r="BN31" s="8"/>
      <c r="BO31" s="8"/>
      <c r="BV31" s="8"/>
      <c r="BW31" s="8"/>
      <c r="BX31" s="8"/>
      <c r="BY31" s="8"/>
      <c r="BZ31" s="8"/>
    </row>
    <row r="32" spans="1:78" ht="31.5" x14ac:dyDescent="0.25">
      <c r="A32" s="22" t="s">
        <v>55</v>
      </c>
      <c r="B32" s="23" t="s">
        <v>56</v>
      </c>
      <c r="C32" s="24" t="s">
        <v>33</v>
      </c>
      <c r="D32" s="25">
        <v>0</v>
      </c>
      <c r="E32" s="25">
        <v>0</v>
      </c>
      <c r="F32" s="25">
        <v>0</v>
      </c>
      <c r="G32" s="25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25">
        <v>0</v>
      </c>
      <c r="N32" s="25">
        <v>0</v>
      </c>
      <c r="O32" s="25">
        <v>0</v>
      </c>
      <c r="P32" s="25">
        <v>0</v>
      </c>
      <c r="Q32" s="25">
        <v>0</v>
      </c>
      <c r="R32" s="25">
        <v>0</v>
      </c>
      <c r="S32" s="25">
        <v>0</v>
      </c>
      <c r="T32" s="25">
        <v>0</v>
      </c>
      <c r="U32" s="25">
        <v>0</v>
      </c>
      <c r="V32" s="25">
        <v>0</v>
      </c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5">
        <v>0</v>
      </c>
      <c r="AD32" s="25">
        <v>0</v>
      </c>
      <c r="AE32" s="25">
        <v>0</v>
      </c>
      <c r="AF32" s="26">
        <v>0</v>
      </c>
      <c r="AG32" s="25">
        <v>0</v>
      </c>
      <c r="AH32" s="26">
        <v>0</v>
      </c>
      <c r="AI32" s="27" t="s">
        <v>34</v>
      </c>
      <c r="AJ32" s="8"/>
      <c r="BG32" s="8"/>
      <c r="BH32" s="8"/>
      <c r="BI32" s="8"/>
      <c r="BJ32" s="8"/>
      <c r="BK32" s="8"/>
      <c r="BL32" s="15"/>
      <c r="BN32" s="8"/>
      <c r="BO32" s="8"/>
      <c r="BV32" s="8"/>
      <c r="BW32" s="8"/>
      <c r="BX32" s="8"/>
      <c r="BY32" s="8"/>
      <c r="BZ32" s="8"/>
    </row>
    <row r="33" spans="1:78" ht="47.25" x14ac:dyDescent="0.25">
      <c r="A33" s="22" t="s">
        <v>57</v>
      </c>
      <c r="B33" s="28" t="s">
        <v>58</v>
      </c>
      <c r="C33" s="29" t="s">
        <v>33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26">
        <v>0</v>
      </c>
      <c r="AG33" s="30">
        <v>0</v>
      </c>
      <c r="AH33" s="26">
        <v>0</v>
      </c>
      <c r="AI33" s="27" t="s">
        <v>34</v>
      </c>
      <c r="AJ33" s="8"/>
      <c r="BG33" s="8"/>
      <c r="BH33" s="8"/>
      <c r="BI33" s="8"/>
      <c r="BJ33" s="8"/>
      <c r="BK33" s="8"/>
      <c r="BL33" s="15"/>
      <c r="BN33" s="8"/>
      <c r="BO33" s="8"/>
      <c r="BV33" s="8"/>
      <c r="BW33" s="8"/>
      <c r="BX33" s="8"/>
      <c r="BY33" s="8"/>
      <c r="BZ33" s="8"/>
    </row>
    <row r="34" spans="1:78" ht="78.75" x14ac:dyDescent="0.25">
      <c r="A34" s="22" t="s">
        <v>59</v>
      </c>
      <c r="B34" s="23" t="s">
        <v>60</v>
      </c>
      <c r="C34" s="24" t="s">
        <v>33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0</v>
      </c>
      <c r="AE34" s="25">
        <v>0</v>
      </c>
      <c r="AF34" s="26">
        <v>0</v>
      </c>
      <c r="AG34" s="25">
        <v>0</v>
      </c>
      <c r="AH34" s="26">
        <v>0</v>
      </c>
      <c r="AI34" s="27" t="s">
        <v>34</v>
      </c>
      <c r="AJ34" s="8"/>
      <c r="BG34" s="8"/>
      <c r="BH34" s="8"/>
      <c r="BI34" s="8"/>
      <c r="BJ34" s="8"/>
      <c r="BK34" s="8"/>
      <c r="BL34" s="15"/>
      <c r="BN34" s="8"/>
      <c r="BO34" s="8"/>
      <c r="BV34" s="8"/>
      <c r="BW34" s="8"/>
      <c r="BX34" s="8"/>
      <c r="BY34" s="8"/>
      <c r="BZ34" s="8"/>
    </row>
    <row r="35" spans="1:78" ht="47.25" x14ac:dyDescent="0.25">
      <c r="A35" s="22" t="s">
        <v>61</v>
      </c>
      <c r="B35" s="23" t="s">
        <v>58</v>
      </c>
      <c r="C35" s="24" t="s">
        <v>33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5">
        <v>0</v>
      </c>
      <c r="AD35" s="25">
        <v>0</v>
      </c>
      <c r="AE35" s="25">
        <v>0</v>
      </c>
      <c r="AF35" s="26">
        <v>0</v>
      </c>
      <c r="AG35" s="25">
        <v>0</v>
      </c>
      <c r="AH35" s="26">
        <v>0</v>
      </c>
      <c r="AI35" s="27" t="s">
        <v>34</v>
      </c>
      <c r="AJ35" s="8"/>
      <c r="BG35" s="8"/>
      <c r="BH35" s="8"/>
      <c r="BI35" s="8"/>
      <c r="BJ35" s="8"/>
      <c r="BK35" s="8"/>
      <c r="BL35" s="15"/>
      <c r="BN35" s="8"/>
      <c r="BO35" s="8"/>
      <c r="BV35" s="8"/>
      <c r="BW35" s="8"/>
      <c r="BX35" s="8"/>
      <c r="BY35" s="8"/>
      <c r="BZ35" s="8"/>
    </row>
    <row r="36" spans="1:78" ht="47.25" x14ac:dyDescent="0.25">
      <c r="A36" s="22" t="s">
        <v>62</v>
      </c>
      <c r="B36" s="23" t="s">
        <v>58</v>
      </c>
      <c r="C36" s="24" t="s">
        <v>33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5">
        <v>0</v>
      </c>
      <c r="AD36" s="25">
        <v>0</v>
      </c>
      <c r="AE36" s="25">
        <v>0</v>
      </c>
      <c r="AF36" s="26">
        <v>0</v>
      </c>
      <c r="AG36" s="25">
        <v>0</v>
      </c>
      <c r="AH36" s="26">
        <v>0</v>
      </c>
      <c r="AI36" s="27" t="s">
        <v>34</v>
      </c>
      <c r="AJ36" s="8"/>
      <c r="BG36" s="8"/>
      <c r="BH36" s="8"/>
      <c r="BI36" s="8"/>
      <c r="BJ36" s="8"/>
      <c r="BK36" s="8"/>
      <c r="BL36" s="15"/>
      <c r="BN36" s="8"/>
      <c r="BO36" s="8"/>
      <c r="BV36" s="8"/>
      <c r="BW36" s="8"/>
      <c r="BX36" s="8"/>
      <c r="BY36" s="8"/>
      <c r="BZ36" s="8"/>
    </row>
    <row r="37" spans="1:78" ht="78.75" x14ac:dyDescent="0.25">
      <c r="A37" s="22" t="s">
        <v>63</v>
      </c>
      <c r="B37" s="23" t="s">
        <v>64</v>
      </c>
      <c r="C37" s="24" t="s">
        <v>33</v>
      </c>
      <c r="D37" s="25">
        <f>D38+D39+D40+D43+D45</f>
        <v>2416.2462138399997</v>
      </c>
      <c r="E37" s="25">
        <f>E38+E39+E40+E43+E45</f>
        <v>0</v>
      </c>
      <c r="F37" s="25">
        <f t="shared" ref="F37:AG37" si="14">F38+F39+F40+F43+F45</f>
        <v>156.09404473000001</v>
      </c>
      <c r="G37" s="25">
        <f t="shared" si="14"/>
        <v>0</v>
      </c>
      <c r="H37" s="25">
        <f t="shared" si="14"/>
        <v>0</v>
      </c>
      <c r="I37" s="25">
        <f t="shared" si="14"/>
        <v>2.1587700000000001</v>
      </c>
      <c r="J37" s="25">
        <f t="shared" si="14"/>
        <v>0</v>
      </c>
      <c r="K37" s="25">
        <f t="shared" si="14"/>
        <v>0</v>
      </c>
      <c r="L37" s="25">
        <f t="shared" si="14"/>
        <v>0</v>
      </c>
      <c r="M37" s="25">
        <f t="shared" si="14"/>
        <v>0</v>
      </c>
      <c r="N37" s="25">
        <f t="shared" si="14"/>
        <v>0</v>
      </c>
      <c r="O37" s="25">
        <f t="shared" si="14"/>
        <v>0</v>
      </c>
      <c r="P37" s="25">
        <f t="shared" si="14"/>
        <v>0</v>
      </c>
      <c r="Q37" s="25">
        <f t="shared" si="14"/>
        <v>0</v>
      </c>
      <c r="R37" s="25">
        <f t="shared" si="14"/>
        <v>0</v>
      </c>
      <c r="S37" s="25">
        <f t="shared" si="14"/>
        <v>159.26113900999999</v>
      </c>
      <c r="T37" s="25">
        <f t="shared" si="14"/>
        <v>0</v>
      </c>
      <c r="U37" s="25">
        <f t="shared" si="14"/>
        <v>0</v>
      </c>
      <c r="V37" s="25">
        <f t="shared" si="14"/>
        <v>1.9707699999999999</v>
      </c>
      <c r="W37" s="25">
        <f t="shared" si="14"/>
        <v>0</v>
      </c>
      <c r="X37" s="25">
        <f t="shared" si="14"/>
        <v>0</v>
      </c>
      <c r="Y37" s="25">
        <f t="shared" si="14"/>
        <v>0</v>
      </c>
      <c r="Z37" s="25">
        <f t="shared" si="14"/>
        <v>0</v>
      </c>
      <c r="AA37" s="25">
        <f t="shared" si="14"/>
        <v>0</v>
      </c>
      <c r="AB37" s="25">
        <f t="shared" si="14"/>
        <v>0</v>
      </c>
      <c r="AC37" s="25">
        <f t="shared" si="14"/>
        <v>0</v>
      </c>
      <c r="AD37" s="25">
        <f t="shared" si="14"/>
        <v>0</v>
      </c>
      <c r="AE37" s="25">
        <f t="shared" si="14"/>
        <v>0</v>
      </c>
      <c r="AF37" s="26">
        <v>0</v>
      </c>
      <c r="AG37" s="25">
        <f t="shared" si="14"/>
        <v>3.1670942800000041</v>
      </c>
      <c r="AH37" s="26">
        <f t="shared" si="3"/>
        <v>2.0289654774967303E-2</v>
      </c>
      <c r="AI37" s="27" t="s">
        <v>34</v>
      </c>
      <c r="AJ37" s="8"/>
      <c r="BG37" s="8"/>
      <c r="BH37" s="8"/>
      <c r="BI37" s="8"/>
      <c r="BJ37" s="8"/>
      <c r="BK37" s="8"/>
      <c r="BL37" s="15"/>
      <c r="BN37" s="8"/>
      <c r="BO37" s="8"/>
      <c r="BV37" s="8"/>
      <c r="BW37" s="8"/>
      <c r="BX37" s="8"/>
      <c r="BY37" s="8"/>
      <c r="BZ37" s="8"/>
    </row>
    <row r="38" spans="1:78" ht="110.25" x14ac:dyDescent="0.25">
      <c r="A38" s="22" t="s">
        <v>65</v>
      </c>
      <c r="B38" s="23" t="s">
        <v>66</v>
      </c>
      <c r="C38" s="24" t="s">
        <v>33</v>
      </c>
      <c r="D38" s="25">
        <v>0</v>
      </c>
      <c r="E38" s="25">
        <v>0</v>
      </c>
      <c r="F38" s="25">
        <v>0</v>
      </c>
      <c r="G38" s="25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5">
        <v>0</v>
      </c>
      <c r="AD38" s="25">
        <v>0</v>
      </c>
      <c r="AE38" s="25">
        <v>0</v>
      </c>
      <c r="AF38" s="26">
        <v>0</v>
      </c>
      <c r="AG38" s="25">
        <v>0</v>
      </c>
      <c r="AH38" s="26">
        <v>0</v>
      </c>
      <c r="AI38" s="27" t="s">
        <v>34</v>
      </c>
      <c r="AJ38" s="8"/>
      <c r="BG38" s="8"/>
      <c r="BH38" s="8"/>
      <c r="BI38" s="8"/>
      <c r="BJ38" s="8"/>
      <c r="BK38" s="8"/>
      <c r="BL38" s="15"/>
      <c r="BN38" s="8"/>
      <c r="BO38" s="8"/>
      <c r="BV38" s="8"/>
      <c r="BW38" s="8"/>
      <c r="BX38" s="8"/>
      <c r="BY38" s="8"/>
      <c r="BZ38" s="8"/>
    </row>
    <row r="39" spans="1:78" ht="126" x14ac:dyDescent="0.25">
      <c r="A39" s="22" t="s">
        <v>67</v>
      </c>
      <c r="B39" s="23" t="s">
        <v>68</v>
      </c>
      <c r="C39" s="24" t="s">
        <v>33</v>
      </c>
      <c r="D39" s="25">
        <v>0</v>
      </c>
      <c r="E39" s="25">
        <v>0</v>
      </c>
      <c r="F39" s="25">
        <v>0</v>
      </c>
      <c r="G39" s="25">
        <v>0</v>
      </c>
      <c r="H39" s="25">
        <v>0</v>
      </c>
      <c r="I39" s="25">
        <v>0</v>
      </c>
      <c r="J39" s="25">
        <v>0</v>
      </c>
      <c r="K39" s="25">
        <v>0</v>
      </c>
      <c r="L39" s="25">
        <v>0</v>
      </c>
      <c r="M39" s="25">
        <v>0</v>
      </c>
      <c r="N39" s="25">
        <v>0</v>
      </c>
      <c r="O39" s="25">
        <v>0</v>
      </c>
      <c r="P39" s="25">
        <v>0</v>
      </c>
      <c r="Q39" s="25">
        <v>0</v>
      </c>
      <c r="R39" s="25">
        <v>0</v>
      </c>
      <c r="S39" s="25">
        <v>0</v>
      </c>
      <c r="T39" s="25">
        <v>0</v>
      </c>
      <c r="U39" s="25">
        <v>0</v>
      </c>
      <c r="V39" s="25">
        <v>0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5">
        <v>0</v>
      </c>
      <c r="AD39" s="25">
        <v>0</v>
      </c>
      <c r="AE39" s="25">
        <v>0</v>
      </c>
      <c r="AF39" s="26">
        <v>0</v>
      </c>
      <c r="AG39" s="25">
        <v>0</v>
      </c>
      <c r="AH39" s="26">
        <v>0</v>
      </c>
      <c r="AI39" s="27" t="s">
        <v>34</v>
      </c>
      <c r="AJ39" s="8"/>
      <c r="BG39" s="8"/>
      <c r="BH39" s="8"/>
      <c r="BI39" s="8"/>
      <c r="BJ39" s="8"/>
      <c r="BK39" s="8"/>
      <c r="BL39" s="15"/>
      <c r="BN39" s="8"/>
      <c r="BO39" s="8"/>
      <c r="BV39" s="8"/>
      <c r="BW39" s="8"/>
      <c r="BX39" s="8"/>
      <c r="BY39" s="8"/>
      <c r="BZ39" s="8"/>
    </row>
    <row r="40" spans="1:78" ht="110.25" x14ac:dyDescent="0.25">
      <c r="A40" s="22" t="s">
        <v>69</v>
      </c>
      <c r="B40" s="23" t="s">
        <v>70</v>
      </c>
      <c r="C40" s="24" t="s">
        <v>33</v>
      </c>
      <c r="D40" s="25">
        <f>SUM(D41:D42)</f>
        <v>38.907878670000002</v>
      </c>
      <c r="E40" s="25">
        <f t="shared" ref="E40:AG40" si="15">SUM(E41:E42)</f>
        <v>0</v>
      </c>
      <c r="F40" s="25">
        <f t="shared" si="15"/>
        <v>0</v>
      </c>
      <c r="G40" s="25">
        <f t="shared" si="15"/>
        <v>0</v>
      </c>
      <c r="H40" s="25">
        <f>SUM(H41:H42)</f>
        <v>0</v>
      </c>
      <c r="I40" s="25">
        <f t="shared" si="15"/>
        <v>0</v>
      </c>
      <c r="J40" s="25">
        <f t="shared" si="15"/>
        <v>0</v>
      </c>
      <c r="K40" s="25">
        <f t="shared" si="15"/>
        <v>0</v>
      </c>
      <c r="L40" s="25">
        <f t="shared" si="15"/>
        <v>0</v>
      </c>
      <c r="M40" s="25">
        <f t="shared" si="15"/>
        <v>0</v>
      </c>
      <c r="N40" s="25">
        <f t="shared" si="15"/>
        <v>0</v>
      </c>
      <c r="O40" s="25">
        <f t="shared" si="15"/>
        <v>0</v>
      </c>
      <c r="P40" s="25">
        <f t="shared" si="15"/>
        <v>0</v>
      </c>
      <c r="Q40" s="25">
        <f t="shared" si="15"/>
        <v>0</v>
      </c>
      <c r="R40" s="25">
        <f t="shared" si="15"/>
        <v>0</v>
      </c>
      <c r="S40" s="25">
        <f t="shared" si="15"/>
        <v>0</v>
      </c>
      <c r="T40" s="25">
        <f t="shared" si="15"/>
        <v>0</v>
      </c>
      <c r="U40" s="25">
        <f t="shared" si="15"/>
        <v>0</v>
      </c>
      <c r="V40" s="25">
        <f t="shared" si="15"/>
        <v>0</v>
      </c>
      <c r="W40" s="25">
        <f t="shared" si="15"/>
        <v>0</v>
      </c>
      <c r="X40" s="25">
        <f t="shared" si="15"/>
        <v>0</v>
      </c>
      <c r="Y40" s="25">
        <f t="shared" si="15"/>
        <v>0</v>
      </c>
      <c r="Z40" s="25">
        <f t="shared" si="15"/>
        <v>0</v>
      </c>
      <c r="AA40" s="25">
        <f t="shared" si="15"/>
        <v>0</v>
      </c>
      <c r="AB40" s="25">
        <f t="shared" si="15"/>
        <v>0</v>
      </c>
      <c r="AC40" s="25">
        <f t="shared" si="15"/>
        <v>0</v>
      </c>
      <c r="AD40" s="25">
        <f t="shared" si="15"/>
        <v>0</v>
      </c>
      <c r="AE40" s="25">
        <f t="shared" si="15"/>
        <v>0</v>
      </c>
      <c r="AF40" s="26">
        <v>0</v>
      </c>
      <c r="AG40" s="25">
        <f t="shared" si="15"/>
        <v>0</v>
      </c>
      <c r="AH40" s="26">
        <v>0</v>
      </c>
      <c r="AI40" s="27" t="s">
        <v>34</v>
      </c>
      <c r="AJ40" s="8"/>
      <c r="BG40" s="8"/>
      <c r="BH40" s="8"/>
      <c r="BI40" s="8"/>
      <c r="BJ40" s="8"/>
      <c r="BK40" s="8"/>
      <c r="BL40" s="15"/>
      <c r="BN40" s="8"/>
      <c r="BO40" s="8"/>
      <c r="BV40" s="8"/>
      <c r="BW40" s="8"/>
      <c r="BX40" s="8"/>
      <c r="BY40" s="8"/>
      <c r="BZ40" s="8"/>
    </row>
    <row r="41" spans="1:78" ht="110.25" x14ac:dyDescent="0.25">
      <c r="A41" s="31" t="s">
        <v>69</v>
      </c>
      <c r="B41" s="32" t="s">
        <v>71</v>
      </c>
      <c r="C41" s="32" t="s">
        <v>72</v>
      </c>
      <c r="D41" s="33">
        <v>33.237149930000001</v>
      </c>
      <c r="E41" s="34">
        <v>0</v>
      </c>
      <c r="F41" s="33">
        <v>0</v>
      </c>
      <c r="G41" s="34">
        <v>0</v>
      </c>
      <c r="H41" s="34">
        <v>0</v>
      </c>
      <c r="I41" s="33">
        <v>0</v>
      </c>
      <c r="J41" s="34">
        <v>0</v>
      </c>
      <c r="K41" s="34">
        <v>0</v>
      </c>
      <c r="L41" s="34">
        <v>0</v>
      </c>
      <c r="M41" s="34">
        <v>0</v>
      </c>
      <c r="N41" s="34">
        <v>0</v>
      </c>
      <c r="O41" s="34">
        <v>0</v>
      </c>
      <c r="P41" s="34">
        <v>0</v>
      </c>
      <c r="Q41" s="34">
        <v>0</v>
      </c>
      <c r="R41" s="34">
        <v>0</v>
      </c>
      <c r="S41" s="34">
        <v>0</v>
      </c>
      <c r="T41" s="34">
        <v>0</v>
      </c>
      <c r="U41" s="34">
        <v>0</v>
      </c>
      <c r="V41" s="34">
        <v>0</v>
      </c>
      <c r="W41" s="34">
        <v>0</v>
      </c>
      <c r="X41" s="34">
        <v>0</v>
      </c>
      <c r="Y41" s="34">
        <v>0</v>
      </c>
      <c r="Z41" s="34">
        <v>0</v>
      </c>
      <c r="AA41" s="34">
        <v>0</v>
      </c>
      <c r="AB41" s="34">
        <v>0</v>
      </c>
      <c r="AC41" s="34">
        <v>0</v>
      </c>
      <c r="AD41" s="34">
        <v>0</v>
      </c>
      <c r="AE41" s="34">
        <f>R41-E41</f>
        <v>0</v>
      </c>
      <c r="AF41" s="35">
        <v>0</v>
      </c>
      <c r="AG41" s="34">
        <f>S41-F41</f>
        <v>0</v>
      </c>
      <c r="AH41" s="35">
        <v>0</v>
      </c>
      <c r="AI41" s="36" t="s">
        <v>34</v>
      </c>
      <c r="AJ41" s="8"/>
      <c r="BG41" s="8"/>
      <c r="BH41" s="8"/>
      <c r="BI41" s="8"/>
      <c r="BJ41" s="8"/>
      <c r="BK41" s="8"/>
      <c r="BL41" s="15"/>
      <c r="BN41" s="8"/>
      <c r="BO41" s="8"/>
      <c r="BV41" s="8"/>
      <c r="BW41" s="8"/>
      <c r="BX41" s="8"/>
      <c r="BY41" s="8"/>
      <c r="BZ41" s="8"/>
    </row>
    <row r="42" spans="1:78" ht="110.25" x14ac:dyDescent="0.25">
      <c r="A42" s="31" t="s">
        <v>69</v>
      </c>
      <c r="B42" s="37" t="s">
        <v>73</v>
      </c>
      <c r="C42" s="38" t="s">
        <v>74</v>
      </c>
      <c r="D42" s="33">
        <v>5.6707287400000004</v>
      </c>
      <c r="E42" s="34">
        <v>0</v>
      </c>
      <c r="F42" s="33">
        <v>0</v>
      </c>
      <c r="G42" s="34">
        <v>0</v>
      </c>
      <c r="H42" s="34">
        <v>0</v>
      </c>
      <c r="I42" s="33">
        <v>0</v>
      </c>
      <c r="J42" s="34">
        <v>0</v>
      </c>
      <c r="K42" s="34">
        <v>0</v>
      </c>
      <c r="L42" s="34">
        <v>0</v>
      </c>
      <c r="M42" s="34">
        <v>0</v>
      </c>
      <c r="N42" s="34">
        <v>0</v>
      </c>
      <c r="O42" s="34">
        <v>0</v>
      </c>
      <c r="P42" s="34">
        <v>0</v>
      </c>
      <c r="Q42" s="34">
        <v>0</v>
      </c>
      <c r="R42" s="34">
        <v>0</v>
      </c>
      <c r="S42" s="34">
        <v>0</v>
      </c>
      <c r="T42" s="34">
        <v>0</v>
      </c>
      <c r="U42" s="34">
        <v>0</v>
      </c>
      <c r="V42" s="34">
        <v>0</v>
      </c>
      <c r="W42" s="34">
        <v>0</v>
      </c>
      <c r="X42" s="34">
        <v>0</v>
      </c>
      <c r="Y42" s="34">
        <v>0</v>
      </c>
      <c r="Z42" s="34">
        <v>0</v>
      </c>
      <c r="AA42" s="34">
        <v>0</v>
      </c>
      <c r="AB42" s="34">
        <v>0</v>
      </c>
      <c r="AC42" s="34">
        <v>0</v>
      </c>
      <c r="AD42" s="34">
        <v>0</v>
      </c>
      <c r="AE42" s="34">
        <f>R42-E42</f>
        <v>0</v>
      </c>
      <c r="AF42" s="35">
        <v>0</v>
      </c>
      <c r="AG42" s="34">
        <f>S42-F42</f>
        <v>0</v>
      </c>
      <c r="AH42" s="35">
        <v>0</v>
      </c>
      <c r="AI42" s="36" t="s">
        <v>34</v>
      </c>
      <c r="AJ42" s="8"/>
      <c r="BG42" s="8"/>
      <c r="BH42" s="8"/>
      <c r="BI42" s="8"/>
      <c r="BJ42" s="8"/>
      <c r="BK42" s="8"/>
      <c r="BL42" s="15"/>
      <c r="BN42" s="8"/>
      <c r="BO42" s="8"/>
      <c r="BV42" s="8"/>
      <c r="BW42" s="8"/>
      <c r="BX42" s="8"/>
      <c r="BY42" s="8"/>
      <c r="BZ42" s="8"/>
    </row>
    <row r="43" spans="1:78" ht="141.75" x14ac:dyDescent="0.25">
      <c r="A43" s="22" t="s">
        <v>75</v>
      </c>
      <c r="B43" s="23" t="s">
        <v>76</v>
      </c>
      <c r="C43" s="24" t="s">
        <v>33</v>
      </c>
      <c r="D43" s="39">
        <f>D44</f>
        <v>258.06563805999997</v>
      </c>
      <c r="E43" s="39">
        <f t="shared" ref="E43:AG43" si="16">E44</f>
        <v>0</v>
      </c>
      <c r="F43" s="39">
        <f t="shared" si="16"/>
        <v>0</v>
      </c>
      <c r="G43" s="39">
        <f t="shared" si="16"/>
        <v>0</v>
      </c>
      <c r="H43" s="39">
        <f t="shared" si="16"/>
        <v>0</v>
      </c>
      <c r="I43" s="39">
        <f t="shared" si="16"/>
        <v>0</v>
      </c>
      <c r="J43" s="39">
        <f t="shared" si="16"/>
        <v>0</v>
      </c>
      <c r="K43" s="39">
        <f t="shared" si="16"/>
        <v>0</v>
      </c>
      <c r="L43" s="39">
        <f t="shared" si="16"/>
        <v>0</v>
      </c>
      <c r="M43" s="39">
        <f t="shared" si="16"/>
        <v>0</v>
      </c>
      <c r="N43" s="39">
        <f t="shared" si="16"/>
        <v>0</v>
      </c>
      <c r="O43" s="39">
        <f t="shared" si="16"/>
        <v>0</v>
      </c>
      <c r="P43" s="39">
        <f t="shared" si="16"/>
        <v>0</v>
      </c>
      <c r="Q43" s="39">
        <f t="shared" si="16"/>
        <v>0</v>
      </c>
      <c r="R43" s="39">
        <f t="shared" si="16"/>
        <v>0</v>
      </c>
      <c r="S43" s="39">
        <f t="shared" si="16"/>
        <v>0</v>
      </c>
      <c r="T43" s="39">
        <f t="shared" si="16"/>
        <v>0</v>
      </c>
      <c r="U43" s="39">
        <f t="shared" si="16"/>
        <v>0</v>
      </c>
      <c r="V43" s="39">
        <f t="shared" si="16"/>
        <v>0</v>
      </c>
      <c r="W43" s="39">
        <f t="shared" si="16"/>
        <v>0</v>
      </c>
      <c r="X43" s="39">
        <f t="shared" si="16"/>
        <v>0</v>
      </c>
      <c r="Y43" s="39">
        <f t="shared" si="16"/>
        <v>0</v>
      </c>
      <c r="Z43" s="39">
        <f t="shared" si="16"/>
        <v>0</v>
      </c>
      <c r="AA43" s="39">
        <f t="shared" si="16"/>
        <v>0</v>
      </c>
      <c r="AB43" s="39">
        <f t="shared" si="16"/>
        <v>0</v>
      </c>
      <c r="AC43" s="39">
        <f t="shared" si="16"/>
        <v>0</v>
      </c>
      <c r="AD43" s="39">
        <f t="shared" si="16"/>
        <v>0</v>
      </c>
      <c r="AE43" s="39">
        <f t="shared" si="16"/>
        <v>0</v>
      </c>
      <c r="AF43" s="26">
        <v>0</v>
      </c>
      <c r="AG43" s="39">
        <f t="shared" si="16"/>
        <v>0</v>
      </c>
      <c r="AH43" s="26">
        <v>0</v>
      </c>
      <c r="AI43" s="27" t="s">
        <v>34</v>
      </c>
      <c r="AJ43" s="8"/>
      <c r="BG43" s="8"/>
      <c r="BH43" s="8"/>
      <c r="BI43" s="8"/>
      <c r="BJ43" s="8"/>
      <c r="BK43" s="8"/>
      <c r="BL43" s="15"/>
      <c r="BN43" s="8"/>
      <c r="BO43" s="8"/>
      <c r="BV43" s="8"/>
      <c r="BW43" s="8"/>
      <c r="BX43" s="8"/>
      <c r="BY43" s="8"/>
      <c r="BZ43" s="8"/>
    </row>
    <row r="44" spans="1:78" ht="47.25" x14ac:dyDescent="0.25">
      <c r="A44" s="31" t="s">
        <v>75</v>
      </c>
      <c r="B44" s="40" t="s">
        <v>77</v>
      </c>
      <c r="C44" s="34" t="s">
        <v>78</v>
      </c>
      <c r="D44" s="33">
        <v>258.06563805999997</v>
      </c>
      <c r="E44" s="34">
        <v>0</v>
      </c>
      <c r="F44" s="33">
        <v>0</v>
      </c>
      <c r="G44" s="34">
        <v>0</v>
      </c>
      <c r="H44" s="34">
        <v>0</v>
      </c>
      <c r="I44" s="33">
        <v>0</v>
      </c>
      <c r="J44" s="34">
        <v>0</v>
      </c>
      <c r="K44" s="34">
        <v>0</v>
      </c>
      <c r="L44" s="34">
        <v>0</v>
      </c>
      <c r="M44" s="34">
        <v>0</v>
      </c>
      <c r="N44" s="34">
        <v>0</v>
      </c>
      <c r="O44" s="34">
        <v>0</v>
      </c>
      <c r="P44" s="34">
        <v>0</v>
      </c>
      <c r="Q44" s="34">
        <v>0</v>
      </c>
      <c r="R44" s="34">
        <v>0</v>
      </c>
      <c r="S44" s="34">
        <v>0</v>
      </c>
      <c r="T44" s="34">
        <v>0</v>
      </c>
      <c r="U44" s="34">
        <v>0</v>
      </c>
      <c r="V44" s="34">
        <v>0</v>
      </c>
      <c r="W44" s="34">
        <v>0</v>
      </c>
      <c r="X44" s="34">
        <v>0</v>
      </c>
      <c r="Y44" s="34">
        <v>0</v>
      </c>
      <c r="Z44" s="34">
        <v>0</v>
      </c>
      <c r="AA44" s="34">
        <v>0</v>
      </c>
      <c r="AB44" s="34">
        <v>0</v>
      </c>
      <c r="AC44" s="34">
        <v>0</v>
      </c>
      <c r="AD44" s="34">
        <v>0</v>
      </c>
      <c r="AE44" s="34">
        <f>R44-E44</f>
        <v>0</v>
      </c>
      <c r="AF44" s="35">
        <v>0</v>
      </c>
      <c r="AG44" s="34">
        <f>S44-F44</f>
        <v>0</v>
      </c>
      <c r="AH44" s="35">
        <v>0</v>
      </c>
      <c r="AI44" s="36" t="s">
        <v>34</v>
      </c>
      <c r="AJ44" s="8"/>
      <c r="BG44" s="8"/>
      <c r="BH44" s="8"/>
      <c r="BI44" s="8"/>
      <c r="BJ44" s="8"/>
      <c r="BK44" s="8"/>
      <c r="BL44" s="15"/>
      <c r="BN44" s="8"/>
      <c r="BO44" s="8"/>
      <c r="BV44" s="8"/>
      <c r="BW44" s="8"/>
      <c r="BX44" s="8"/>
      <c r="BY44" s="8"/>
      <c r="BZ44" s="8"/>
    </row>
    <row r="45" spans="1:78" ht="126" x14ac:dyDescent="0.25">
      <c r="A45" s="22" t="s">
        <v>79</v>
      </c>
      <c r="B45" s="23" t="s">
        <v>80</v>
      </c>
      <c r="C45" s="24" t="s">
        <v>33</v>
      </c>
      <c r="D45" s="39">
        <f>SUM(D46:D52)</f>
        <v>2119.2726971099996</v>
      </c>
      <c r="E45" s="39">
        <f t="shared" ref="E45:AG45" si="17">SUM(E46:E52)</f>
        <v>0</v>
      </c>
      <c r="F45" s="39">
        <f t="shared" si="17"/>
        <v>156.09404473000001</v>
      </c>
      <c r="G45" s="39">
        <f t="shared" si="17"/>
        <v>0</v>
      </c>
      <c r="H45" s="39">
        <f t="shared" si="17"/>
        <v>0</v>
      </c>
      <c r="I45" s="39">
        <f t="shared" si="17"/>
        <v>2.1587700000000001</v>
      </c>
      <c r="J45" s="39">
        <f t="shared" si="17"/>
        <v>0</v>
      </c>
      <c r="K45" s="39">
        <f t="shared" si="17"/>
        <v>0</v>
      </c>
      <c r="L45" s="39">
        <f t="shared" si="17"/>
        <v>0</v>
      </c>
      <c r="M45" s="39">
        <f t="shared" si="17"/>
        <v>0</v>
      </c>
      <c r="N45" s="39">
        <f t="shared" si="17"/>
        <v>0</v>
      </c>
      <c r="O45" s="39">
        <f t="shared" si="17"/>
        <v>0</v>
      </c>
      <c r="P45" s="39">
        <f t="shared" si="17"/>
        <v>0</v>
      </c>
      <c r="Q45" s="39">
        <f t="shared" si="17"/>
        <v>0</v>
      </c>
      <c r="R45" s="39">
        <f t="shared" si="17"/>
        <v>0</v>
      </c>
      <c r="S45" s="39">
        <f t="shared" si="17"/>
        <v>159.26113900999999</v>
      </c>
      <c r="T45" s="39">
        <f t="shared" si="17"/>
        <v>0</v>
      </c>
      <c r="U45" s="39">
        <f t="shared" si="17"/>
        <v>0</v>
      </c>
      <c r="V45" s="39">
        <f t="shared" si="17"/>
        <v>1.9707699999999999</v>
      </c>
      <c r="W45" s="39">
        <f t="shared" si="17"/>
        <v>0</v>
      </c>
      <c r="X45" s="39">
        <f t="shared" si="17"/>
        <v>0</v>
      </c>
      <c r="Y45" s="39">
        <f t="shared" si="17"/>
        <v>0</v>
      </c>
      <c r="Z45" s="39">
        <f t="shared" si="17"/>
        <v>0</v>
      </c>
      <c r="AA45" s="39">
        <f t="shared" si="17"/>
        <v>0</v>
      </c>
      <c r="AB45" s="39">
        <f t="shared" si="17"/>
        <v>0</v>
      </c>
      <c r="AC45" s="39">
        <f t="shared" si="17"/>
        <v>0</v>
      </c>
      <c r="AD45" s="39">
        <f t="shared" si="17"/>
        <v>0</v>
      </c>
      <c r="AE45" s="39">
        <f t="shared" si="17"/>
        <v>0</v>
      </c>
      <c r="AF45" s="26">
        <v>0</v>
      </c>
      <c r="AG45" s="39">
        <f t="shared" si="17"/>
        <v>3.1670942800000041</v>
      </c>
      <c r="AH45" s="26">
        <f t="shared" si="3"/>
        <v>2.0289654774967303E-2</v>
      </c>
      <c r="AI45" s="27" t="s">
        <v>34</v>
      </c>
      <c r="AJ45" s="8"/>
      <c r="BG45" s="8"/>
      <c r="BH45" s="8"/>
      <c r="BI45" s="8"/>
      <c r="BJ45" s="8"/>
      <c r="BK45" s="8"/>
      <c r="BL45" s="15"/>
      <c r="BN45" s="8"/>
      <c r="BO45" s="8"/>
      <c r="BV45" s="8"/>
      <c r="BW45" s="8"/>
      <c r="BX45" s="8"/>
      <c r="BY45" s="8"/>
      <c r="BZ45" s="8"/>
    </row>
    <row r="46" spans="1:78" ht="47.25" x14ac:dyDescent="0.25">
      <c r="A46" s="31" t="s">
        <v>79</v>
      </c>
      <c r="B46" s="40" t="s">
        <v>81</v>
      </c>
      <c r="C46" s="40" t="s">
        <v>82</v>
      </c>
      <c r="D46" s="33">
        <v>832.4800593299999</v>
      </c>
      <c r="E46" s="34">
        <v>0</v>
      </c>
      <c r="F46" s="33">
        <v>100.30489652</v>
      </c>
      <c r="G46" s="34">
        <v>0</v>
      </c>
      <c r="H46" s="34">
        <v>0</v>
      </c>
      <c r="I46" s="33">
        <v>1.2989999999999999</v>
      </c>
      <c r="J46" s="34">
        <v>0</v>
      </c>
      <c r="K46" s="34">
        <v>0</v>
      </c>
      <c r="L46" s="33">
        <v>0</v>
      </c>
      <c r="M46" s="33">
        <v>0</v>
      </c>
      <c r="N46" s="34">
        <v>0</v>
      </c>
      <c r="O46" s="33">
        <v>0</v>
      </c>
      <c r="P46" s="33">
        <v>0</v>
      </c>
      <c r="Q46" s="33">
        <v>0</v>
      </c>
      <c r="R46" s="34">
        <v>0</v>
      </c>
      <c r="S46" s="34">
        <v>107.00026814</v>
      </c>
      <c r="T46" s="34">
        <v>0</v>
      </c>
      <c r="U46" s="34">
        <v>0</v>
      </c>
      <c r="V46" s="34">
        <v>1.4009999999999998</v>
      </c>
      <c r="W46" s="34">
        <v>0</v>
      </c>
      <c r="X46" s="34">
        <v>0</v>
      </c>
      <c r="Y46" s="34">
        <v>0</v>
      </c>
      <c r="Z46" s="34">
        <v>0</v>
      </c>
      <c r="AA46" s="34">
        <v>0</v>
      </c>
      <c r="AB46" s="34">
        <v>0</v>
      </c>
      <c r="AC46" s="34">
        <v>0</v>
      </c>
      <c r="AD46" s="34">
        <v>0</v>
      </c>
      <c r="AE46" s="34">
        <f t="shared" ref="AE46:AE51" si="18">R46-E46</f>
        <v>0</v>
      </c>
      <c r="AF46" s="35">
        <v>0</v>
      </c>
      <c r="AG46" s="34">
        <f t="shared" ref="AG46:AG51" si="19">S46-F46</f>
        <v>6.6953716200000031</v>
      </c>
      <c r="AH46" s="35">
        <f t="shared" si="3"/>
        <v>6.675019717173028E-2</v>
      </c>
      <c r="AI46" s="36" t="s">
        <v>34</v>
      </c>
      <c r="AJ46" s="8"/>
      <c r="BG46" s="8"/>
      <c r="BH46" s="8"/>
      <c r="BI46" s="8"/>
      <c r="BJ46" s="8"/>
      <c r="BK46" s="8"/>
      <c r="BL46" s="15"/>
      <c r="BN46" s="8"/>
      <c r="BO46" s="8"/>
      <c r="BV46" s="8"/>
      <c r="BW46" s="8"/>
      <c r="BX46" s="8"/>
      <c r="BY46" s="8"/>
      <c r="BZ46" s="8"/>
    </row>
    <row r="47" spans="1:78" ht="94.5" x14ac:dyDescent="0.25">
      <c r="A47" s="31" t="s">
        <v>79</v>
      </c>
      <c r="B47" s="40" t="s">
        <v>83</v>
      </c>
      <c r="C47" s="40" t="s">
        <v>84</v>
      </c>
      <c r="D47" s="33">
        <v>120.99733229</v>
      </c>
      <c r="E47" s="33">
        <v>0</v>
      </c>
      <c r="F47" s="33">
        <v>22.132999999999999</v>
      </c>
      <c r="G47" s="34">
        <v>0</v>
      </c>
      <c r="H47" s="34">
        <v>0</v>
      </c>
      <c r="I47" s="33">
        <v>0.53</v>
      </c>
      <c r="J47" s="34">
        <v>0</v>
      </c>
      <c r="K47" s="34">
        <v>0</v>
      </c>
      <c r="L47" s="33">
        <v>0</v>
      </c>
      <c r="M47" s="33">
        <v>0</v>
      </c>
      <c r="N47" s="34">
        <v>0</v>
      </c>
      <c r="O47" s="33">
        <v>0</v>
      </c>
      <c r="P47" s="33">
        <v>0</v>
      </c>
      <c r="Q47" s="33">
        <v>0</v>
      </c>
      <c r="R47" s="34">
        <v>0</v>
      </c>
      <c r="S47" s="34">
        <v>18.60472266</v>
      </c>
      <c r="T47" s="34">
        <v>0</v>
      </c>
      <c r="U47" s="34">
        <v>0</v>
      </c>
      <c r="V47" s="34">
        <v>0.24</v>
      </c>
      <c r="W47" s="34">
        <v>0</v>
      </c>
      <c r="X47" s="34">
        <v>0</v>
      </c>
      <c r="Y47" s="34">
        <v>0</v>
      </c>
      <c r="Z47" s="34">
        <v>0</v>
      </c>
      <c r="AA47" s="34">
        <v>0</v>
      </c>
      <c r="AB47" s="34">
        <v>0</v>
      </c>
      <c r="AC47" s="34">
        <v>0</v>
      </c>
      <c r="AD47" s="34">
        <v>0</v>
      </c>
      <c r="AE47" s="34">
        <f t="shared" si="18"/>
        <v>0</v>
      </c>
      <c r="AF47" s="35">
        <v>0</v>
      </c>
      <c r="AG47" s="34">
        <f t="shared" si="19"/>
        <v>-3.5282773399999989</v>
      </c>
      <c r="AH47" s="35">
        <f t="shared" si="3"/>
        <v>-0.15941252157412006</v>
      </c>
      <c r="AI47" s="36" t="s">
        <v>85</v>
      </c>
      <c r="AJ47" s="8"/>
      <c r="BG47" s="8"/>
      <c r="BH47" s="8"/>
      <c r="BI47" s="8"/>
      <c r="BJ47" s="8"/>
      <c r="BK47" s="8"/>
      <c r="BL47" s="15"/>
      <c r="BN47" s="8"/>
      <c r="BO47" s="8"/>
      <c r="BV47" s="8"/>
      <c r="BW47" s="8"/>
      <c r="BX47" s="8"/>
      <c r="BY47" s="8"/>
      <c r="BZ47" s="8"/>
    </row>
    <row r="48" spans="1:78" ht="47.25" x14ac:dyDescent="0.25">
      <c r="A48" s="41" t="s">
        <v>79</v>
      </c>
      <c r="B48" s="42" t="s">
        <v>86</v>
      </c>
      <c r="C48" s="42" t="s">
        <v>87</v>
      </c>
      <c r="D48" s="33">
        <v>316.66930548999994</v>
      </c>
      <c r="E48" s="33">
        <v>0</v>
      </c>
      <c r="F48" s="33">
        <v>33.656148209999998</v>
      </c>
      <c r="G48" s="34">
        <v>0</v>
      </c>
      <c r="H48" s="34">
        <v>0</v>
      </c>
      <c r="I48" s="33">
        <v>0.32977000000000001</v>
      </c>
      <c r="J48" s="34">
        <v>0</v>
      </c>
      <c r="K48" s="34">
        <v>0</v>
      </c>
      <c r="L48" s="33">
        <v>0</v>
      </c>
      <c r="M48" s="33">
        <v>0</v>
      </c>
      <c r="N48" s="34">
        <v>0</v>
      </c>
      <c r="O48" s="33">
        <v>0</v>
      </c>
      <c r="P48" s="33">
        <v>0</v>
      </c>
      <c r="Q48" s="33">
        <v>0</v>
      </c>
      <c r="R48" s="34">
        <v>0</v>
      </c>
      <c r="S48" s="34">
        <v>33.656148210000005</v>
      </c>
      <c r="T48" s="34">
        <v>0</v>
      </c>
      <c r="U48" s="34">
        <v>0</v>
      </c>
      <c r="V48" s="34">
        <v>0.32977000000000001</v>
      </c>
      <c r="W48" s="34">
        <v>0</v>
      </c>
      <c r="X48" s="34">
        <v>0</v>
      </c>
      <c r="Y48" s="34">
        <v>0</v>
      </c>
      <c r="Z48" s="34">
        <v>0</v>
      </c>
      <c r="AA48" s="34">
        <v>0</v>
      </c>
      <c r="AB48" s="34">
        <v>0</v>
      </c>
      <c r="AC48" s="34">
        <v>0</v>
      </c>
      <c r="AD48" s="34">
        <v>0</v>
      </c>
      <c r="AE48" s="34">
        <f t="shared" si="18"/>
        <v>0</v>
      </c>
      <c r="AF48" s="35">
        <v>0</v>
      </c>
      <c r="AG48" s="34">
        <f t="shared" si="19"/>
        <v>0</v>
      </c>
      <c r="AH48" s="35">
        <f t="shared" si="3"/>
        <v>0</v>
      </c>
      <c r="AI48" s="36" t="s">
        <v>34</v>
      </c>
      <c r="AJ48" s="8"/>
      <c r="BG48" s="8"/>
      <c r="BH48" s="8"/>
      <c r="BI48" s="8"/>
      <c r="BJ48" s="8"/>
      <c r="BK48" s="8"/>
      <c r="BL48" s="15"/>
      <c r="BN48" s="8"/>
      <c r="BO48" s="8"/>
      <c r="BV48" s="8"/>
      <c r="BW48" s="8"/>
      <c r="BX48" s="8"/>
      <c r="BY48" s="8"/>
      <c r="BZ48" s="8"/>
    </row>
    <row r="49" spans="1:78" ht="63" x14ac:dyDescent="0.25">
      <c r="A49" s="31" t="s">
        <v>79</v>
      </c>
      <c r="B49" s="40" t="s">
        <v>88</v>
      </c>
      <c r="C49" s="40" t="s">
        <v>89</v>
      </c>
      <c r="D49" s="33">
        <v>654.69799999999998</v>
      </c>
      <c r="E49" s="33">
        <v>0</v>
      </c>
      <c r="F49" s="33">
        <v>0</v>
      </c>
      <c r="G49" s="34">
        <v>0</v>
      </c>
      <c r="H49" s="34">
        <v>0</v>
      </c>
      <c r="I49" s="33">
        <v>0</v>
      </c>
      <c r="J49" s="34">
        <v>0</v>
      </c>
      <c r="K49" s="34">
        <v>0</v>
      </c>
      <c r="L49" s="33">
        <v>0</v>
      </c>
      <c r="M49" s="33">
        <v>0</v>
      </c>
      <c r="N49" s="34">
        <v>0</v>
      </c>
      <c r="O49" s="33">
        <v>0</v>
      </c>
      <c r="P49" s="33">
        <v>0</v>
      </c>
      <c r="Q49" s="33">
        <v>0</v>
      </c>
      <c r="R49" s="34">
        <v>0</v>
      </c>
      <c r="S49" s="34">
        <v>0</v>
      </c>
      <c r="T49" s="34">
        <v>0</v>
      </c>
      <c r="U49" s="34">
        <v>0</v>
      </c>
      <c r="V49" s="34">
        <v>0</v>
      </c>
      <c r="W49" s="34">
        <v>0</v>
      </c>
      <c r="X49" s="34">
        <v>0</v>
      </c>
      <c r="Y49" s="34">
        <v>0</v>
      </c>
      <c r="Z49" s="34">
        <v>0</v>
      </c>
      <c r="AA49" s="34">
        <v>0</v>
      </c>
      <c r="AB49" s="34">
        <v>0</v>
      </c>
      <c r="AC49" s="34">
        <v>0</v>
      </c>
      <c r="AD49" s="34">
        <v>0</v>
      </c>
      <c r="AE49" s="34">
        <f t="shared" si="18"/>
        <v>0</v>
      </c>
      <c r="AF49" s="35">
        <v>0</v>
      </c>
      <c r="AG49" s="34">
        <f t="shared" si="19"/>
        <v>0</v>
      </c>
      <c r="AH49" s="35">
        <v>0</v>
      </c>
      <c r="AI49" s="36" t="s">
        <v>34</v>
      </c>
      <c r="AJ49" s="8"/>
      <c r="BG49" s="8"/>
      <c r="BH49" s="8"/>
      <c r="BI49" s="8"/>
      <c r="BJ49" s="8"/>
      <c r="BK49" s="8"/>
      <c r="BL49" s="15"/>
      <c r="BN49" s="8"/>
      <c r="BO49" s="8"/>
      <c r="BV49" s="8"/>
      <c r="BW49" s="8"/>
      <c r="BX49" s="8"/>
      <c r="BY49" s="8"/>
      <c r="BZ49" s="8"/>
    </row>
    <row r="50" spans="1:78" ht="47.25" x14ac:dyDescent="0.25">
      <c r="A50" s="31" t="s">
        <v>79</v>
      </c>
      <c r="B50" s="40" t="s">
        <v>90</v>
      </c>
      <c r="C50" s="40" t="s">
        <v>91</v>
      </c>
      <c r="D50" s="43" t="s">
        <v>34</v>
      </c>
      <c r="E50" s="43" t="s">
        <v>34</v>
      </c>
      <c r="F50" s="43" t="s">
        <v>34</v>
      </c>
      <c r="G50" s="43" t="s">
        <v>34</v>
      </c>
      <c r="H50" s="43" t="s">
        <v>34</v>
      </c>
      <c r="I50" s="43" t="s">
        <v>34</v>
      </c>
      <c r="J50" s="43" t="s">
        <v>34</v>
      </c>
      <c r="K50" s="43" t="s">
        <v>34</v>
      </c>
      <c r="L50" s="43" t="s">
        <v>34</v>
      </c>
      <c r="M50" s="43" t="s">
        <v>34</v>
      </c>
      <c r="N50" s="43" t="s">
        <v>34</v>
      </c>
      <c r="O50" s="43" t="s">
        <v>34</v>
      </c>
      <c r="P50" s="43" t="s">
        <v>34</v>
      </c>
      <c r="Q50" s="43" t="s">
        <v>34</v>
      </c>
      <c r="R50" s="34">
        <v>0</v>
      </c>
      <c r="S50" s="34">
        <v>0</v>
      </c>
      <c r="T50" s="34">
        <v>0</v>
      </c>
      <c r="U50" s="34">
        <v>0</v>
      </c>
      <c r="V50" s="34">
        <v>0</v>
      </c>
      <c r="W50" s="34">
        <v>0</v>
      </c>
      <c r="X50" s="34">
        <v>0</v>
      </c>
      <c r="Y50" s="34">
        <v>0</v>
      </c>
      <c r="Z50" s="34">
        <v>0</v>
      </c>
      <c r="AA50" s="34">
        <v>0</v>
      </c>
      <c r="AB50" s="34">
        <v>0</v>
      </c>
      <c r="AC50" s="34">
        <v>0</v>
      </c>
      <c r="AD50" s="34">
        <v>0</v>
      </c>
      <c r="AE50" s="34" t="s">
        <v>34</v>
      </c>
      <c r="AF50" s="35" t="s">
        <v>34</v>
      </c>
      <c r="AG50" s="34" t="s">
        <v>34</v>
      </c>
      <c r="AH50" s="35" t="s">
        <v>34</v>
      </c>
      <c r="AI50" s="36" t="s">
        <v>92</v>
      </c>
      <c r="AJ50" s="8"/>
      <c r="BG50" s="8"/>
      <c r="BH50" s="8"/>
      <c r="BI50" s="8"/>
      <c r="BJ50" s="8"/>
      <c r="BK50" s="8"/>
      <c r="BL50" s="15"/>
      <c r="BN50" s="8"/>
      <c r="BO50" s="8"/>
      <c r="BV50" s="8"/>
      <c r="BW50" s="8"/>
      <c r="BX50" s="8"/>
      <c r="BY50" s="8"/>
      <c r="BZ50" s="8"/>
    </row>
    <row r="51" spans="1:78" ht="78.75" x14ac:dyDescent="0.25">
      <c r="A51" s="31" t="s">
        <v>79</v>
      </c>
      <c r="B51" s="40" t="s">
        <v>93</v>
      </c>
      <c r="C51" s="40" t="s">
        <v>94</v>
      </c>
      <c r="D51" s="33">
        <v>194.428</v>
      </c>
      <c r="E51" s="34">
        <v>0</v>
      </c>
      <c r="F51" s="33">
        <v>0</v>
      </c>
      <c r="G51" s="34">
        <v>0</v>
      </c>
      <c r="H51" s="34">
        <v>0</v>
      </c>
      <c r="I51" s="34">
        <v>0</v>
      </c>
      <c r="J51" s="34">
        <v>0</v>
      </c>
      <c r="K51" s="34">
        <v>0</v>
      </c>
      <c r="L51" s="34">
        <v>0</v>
      </c>
      <c r="M51" s="34">
        <v>0</v>
      </c>
      <c r="N51" s="34">
        <v>0</v>
      </c>
      <c r="O51" s="34">
        <v>0</v>
      </c>
      <c r="P51" s="34">
        <v>0</v>
      </c>
      <c r="Q51" s="34">
        <v>0</v>
      </c>
      <c r="R51" s="34">
        <v>0</v>
      </c>
      <c r="S51" s="34">
        <v>0</v>
      </c>
      <c r="T51" s="34">
        <v>0</v>
      </c>
      <c r="U51" s="34">
        <v>0</v>
      </c>
      <c r="V51" s="34">
        <v>0</v>
      </c>
      <c r="W51" s="34">
        <v>0</v>
      </c>
      <c r="X51" s="34">
        <v>0</v>
      </c>
      <c r="Y51" s="34">
        <v>0</v>
      </c>
      <c r="Z51" s="34">
        <v>0</v>
      </c>
      <c r="AA51" s="34">
        <v>0</v>
      </c>
      <c r="AB51" s="34">
        <v>0</v>
      </c>
      <c r="AC51" s="34">
        <v>0</v>
      </c>
      <c r="AD51" s="34">
        <v>0</v>
      </c>
      <c r="AE51" s="34">
        <f t="shared" si="18"/>
        <v>0</v>
      </c>
      <c r="AF51" s="35">
        <v>0</v>
      </c>
      <c r="AG51" s="34">
        <f t="shared" si="19"/>
        <v>0</v>
      </c>
      <c r="AH51" s="35">
        <v>0</v>
      </c>
      <c r="AI51" s="36" t="s">
        <v>34</v>
      </c>
      <c r="AJ51" s="8"/>
      <c r="BG51" s="8"/>
      <c r="BH51" s="8"/>
      <c r="BI51" s="8"/>
      <c r="BJ51" s="8"/>
      <c r="BK51" s="8"/>
      <c r="BL51" s="15"/>
      <c r="BN51" s="8"/>
      <c r="BO51" s="8"/>
      <c r="BV51" s="8"/>
      <c r="BW51" s="8"/>
      <c r="BX51" s="8"/>
      <c r="BY51" s="8"/>
      <c r="BZ51" s="8"/>
    </row>
    <row r="52" spans="1:78" ht="31.5" x14ac:dyDescent="0.25">
      <c r="A52" s="41" t="s">
        <v>79</v>
      </c>
      <c r="B52" s="42" t="s">
        <v>95</v>
      </c>
      <c r="C52" s="32" t="s">
        <v>96</v>
      </c>
      <c r="D52" s="33" t="s">
        <v>34</v>
      </c>
      <c r="E52" s="34" t="s">
        <v>34</v>
      </c>
      <c r="F52" s="33" t="s">
        <v>34</v>
      </c>
      <c r="G52" s="33" t="s">
        <v>34</v>
      </c>
      <c r="H52" s="33" t="s">
        <v>34</v>
      </c>
      <c r="I52" s="33" t="s">
        <v>34</v>
      </c>
      <c r="J52" s="33" t="s">
        <v>34</v>
      </c>
      <c r="K52" s="33" t="s">
        <v>34</v>
      </c>
      <c r="L52" s="33" t="s">
        <v>34</v>
      </c>
      <c r="M52" s="33" t="s">
        <v>34</v>
      </c>
      <c r="N52" s="33" t="s">
        <v>34</v>
      </c>
      <c r="O52" s="33" t="s">
        <v>34</v>
      </c>
      <c r="P52" s="33" t="s">
        <v>34</v>
      </c>
      <c r="Q52" s="33" t="s">
        <v>34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 t="s">
        <v>34</v>
      </c>
      <c r="AF52" s="35" t="s">
        <v>34</v>
      </c>
      <c r="AG52" s="34" t="s">
        <v>34</v>
      </c>
      <c r="AH52" s="35" t="s">
        <v>34</v>
      </c>
      <c r="AI52" s="36" t="s">
        <v>97</v>
      </c>
      <c r="AJ52" s="8"/>
      <c r="BG52" s="8"/>
      <c r="BH52" s="8"/>
      <c r="BI52" s="8"/>
      <c r="BJ52" s="8"/>
      <c r="BK52" s="8"/>
      <c r="BL52" s="15"/>
      <c r="BN52" s="8"/>
      <c r="BO52" s="8"/>
      <c r="BV52" s="8"/>
      <c r="BW52" s="8"/>
      <c r="BX52" s="8"/>
      <c r="BY52" s="8"/>
      <c r="BZ52" s="8"/>
    </row>
    <row r="53" spans="1:78" ht="63" x14ac:dyDescent="0.25">
      <c r="A53" s="22" t="s">
        <v>98</v>
      </c>
      <c r="B53" s="23" t="s">
        <v>99</v>
      </c>
      <c r="C53" s="24" t="s">
        <v>33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39">
        <v>0</v>
      </c>
      <c r="AA53" s="39">
        <v>0</v>
      </c>
      <c r="AB53" s="39">
        <v>0</v>
      </c>
      <c r="AC53" s="39">
        <v>0</v>
      </c>
      <c r="AD53" s="39">
        <v>0</v>
      </c>
      <c r="AE53" s="39">
        <v>0</v>
      </c>
      <c r="AF53" s="26">
        <v>0</v>
      </c>
      <c r="AG53" s="39">
        <v>0</v>
      </c>
      <c r="AH53" s="26">
        <v>0</v>
      </c>
      <c r="AI53" s="27" t="s">
        <v>34</v>
      </c>
      <c r="AJ53" s="8"/>
      <c r="BG53" s="8"/>
      <c r="BH53" s="8"/>
      <c r="BI53" s="8"/>
      <c r="BJ53" s="8"/>
      <c r="BK53" s="8"/>
      <c r="BL53" s="15"/>
      <c r="BN53" s="8"/>
      <c r="BO53" s="8"/>
      <c r="BV53" s="8"/>
      <c r="BW53" s="8"/>
      <c r="BX53" s="8"/>
      <c r="BY53" s="8"/>
      <c r="BZ53" s="8"/>
    </row>
    <row r="54" spans="1:78" ht="94.5" x14ac:dyDescent="0.25">
      <c r="A54" s="22" t="s">
        <v>100</v>
      </c>
      <c r="B54" s="23" t="s">
        <v>101</v>
      </c>
      <c r="C54" s="24" t="s">
        <v>33</v>
      </c>
      <c r="D54" s="39">
        <f t="shared" ref="D54:AG54" si="20">D55+D59+D63+D65</f>
        <v>2819.2225009166623</v>
      </c>
      <c r="E54" s="39">
        <f t="shared" si="20"/>
        <v>0</v>
      </c>
      <c r="F54" s="39">
        <f t="shared" si="20"/>
        <v>85.477412020000003</v>
      </c>
      <c r="G54" s="39">
        <f t="shared" si="20"/>
        <v>0</v>
      </c>
      <c r="H54" s="39">
        <f t="shared" si="20"/>
        <v>0</v>
      </c>
      <c r="I54" s="39">
        <f t="shared" si="20"/>
        <v>0</v>
      </c>
      <c r="J54" s="39">
        <f t="shared" si="20"/>
        <v>0</v>
      </c>
      <c r="K54" s="39">
        <f t="shared" si="20"/>
        <v>0</v>
      </c>
      <c r="L54" s="39">
        <f t="shared" si="20"/>
        <v>16</v>
      </c>
      <c r="M54" s="39">
        <f t="shared" si="20"/>
        <v>0</v>
      </c>
      <c r="N54" s="39">
        <f t="shared" si="20"/>
        <v>0</v>
      </c>
      <c r="O54" s="39">
        <f t="shared" si="20"/>
        <v>630</v>
      </c>
      <c r="P54" s="39">
        <f t="shared" si="20"/>
        <v>1600</v>
      </c>
      <c r="Q54" s="39">
        <f t="shared" si="20"/>
        <v>0</v>
      </c>
      <c r="R54" s="39">
        <f t="shared" si="20"/>
        <v>0</v>
      </c>
      <c r="S54" s="39">
        <f t="shared" si="20"/>
        <v>201.98046376000002</v>
      </c>
      <c r="T54" s="39">
        <f t="shared" si="20"/>
        <v>0</v>
      </c>
      <c r="U54" s="39">
        <f t="shared" si="20"/>
        <v>0</v>
      </c>
      <c r="V54" s="39">
        <f t="shared" si="20"/>
        <v>0</v>
      </c>
      <c r="W54" s="39">
        <f t="shared" si="20"/>
        <v>0</v>
      </c>
      <c r="X54" s="39">
        <f t="shared" si="20"/>
        <v>0</v>
      </c>
      <c r="Y54" s="39">
        <f t="shared" si="20"/>
        <v>16</v>
      </c>
      <c r="Z54" s="39">
        <f t="shared" si="20"/>
        <v>0</v>
      </c>
      <c r="AA54" s="39">
        <f t="shared" si="20"/>
        <v>0</v>
      </c>
      <c r="AB54" s="39">
        <f t="shared" si="20"/>
        <v>630</v>
      </c>
      <c r="AC54" s="39">
        <f t="shared" si="20"/>
        <v>1600</v>
      </c>
      <c r="AD54" s="39">
        <f t="shared" si="20"/>
        <v>0.1017</v>
      </c>
      <c r="AE54" s="39">
        <f t="shared" si="20"/>
        <v>0</v>
      </c>
      <c r="AF54" s="26">
        <v>0</v>
      </c>
      <c r="AG54" s="39">
        <f t="shared" si="20"/>
        <v>116.50305174000002</v>
      </c>
      <c r="AH54" s="26">
        <f t="shared" si="3"/>
        <v>1.3629688708022727</v>
      </c>
      <c r="AI54" s="27" t="s">
        <v>34</v>
      </c>
      <c r="AJ54" s="8"/>
      <c r="BG54" s="8"/>
      <c r="BH54" s="8"/>
      <c r="BI54" s="8"/>
      <c r="BJ54" s="8"/>
      <c r="BK54" s="8"/>
      <c r="BL54" s="15"/>
      <c r="BN54" s="8"/>
      <c r="BO54" s="8"/>
      <c r="BV54" s="8"/>
      <c r="BW54" s="8"/>
      <c r="BX54" s="8"/>
      <c r="BY54" s="8"/>
      <c r="BZ54" s="8"/>
    </row>
    <row r="55" spans="1:78" ht="47.25" x14ac:dyDescent="0.25">
      <c r="A55" s="22" t="s">
        <v>102</v>
      </c>
      <c r="B55" s="23" t="s">
        <v>103</v>
      </c>
      <c r="C55" s="24" t="s">
        <v>33</v>
      </c>
      <c r="D55" s="39">
        <f t="shared" ref="D55:AD55" si="21">SUM(D56:D58)</f>
        <v>314.71894129999998</v>
      </c>
      <c r="E55" s="39">
        <f t="shared" si="21"/>
        <v>0</v>
      </c>
      <c r="F55" s="39">
        <f t="shared" si="21"/>
        <v>46.904943099999997</v>
      </c>
      <c r="G55" s="39">
        <f t="shared" si="21"/>
        <v>0</v>
      </c>
      <c r="H55" s="39">
        <f t="shared" si="21"/>
        <v>0</v>
      </c>
      <c r="I55" s="39">
        <f t="shared" si="21"/>
        <v>0</v>
      </c>
      <c r="J55" s="39">
        <f t="shared" si="21"/>
        <v>0</v>
      </c>
      <c r="K55" s="39">
        <f t="shared" si="21"/>
        <v>0</v>
      </c>
      <c r="L55" s="39">
        <f t="shared" si="21"/>
        <v>1</v>
      </c>
      <c r="M55" s="39">
        <f t="shared" si="21"/>
        <v>0</v>
      </c>
      <c r="N55" s="39">
        <f t="shared" si="21"/>
        <v>0</v>
      </c>
      <c r="O55" s="39">
        <f t="shared" si="21"/>
        <v>0</v>
      </c>
      <c r="P55" s="39">
        <f t="shared" si="21"/>
        <v>1600</v>
      </c>
      <c r="Q55" s="39">
        <f t="shared" si="21"/>
        <v>0</v>
      </c>
      <c r="R55" s="39">
        <f t="shared" si="21"/>
        <v>0</v>
      </c>
      <c r="S55" s="39">
        <f t="shared" si="21"/>
        <v>46.904943099999997</v>
      </c>
      <c r="T55" s="39">
        <f t="shared" si="21"/>
        <v>0</v>
      </c>
      <c r="U55" s="39">
        <f t="shared" si="21"/>
        <v>0</v>
      </c>
      <c r="V55" s="39">
        <f t="shared" si="21"/>
        <v>0</v>
      </c>
      <c r="W55" s="39">
        <f t="shared" si="21"/>
        <v>0</v>
      </c>
      <c r="X55" s="39">
        <f t="shared" si="21"/>
        <v>0</v>
      </c>
      <c r="Y55" s="39">
        <f t="shared" si="21"/>
        <v>1</v>
      </c>
      <c r="Z55" s="39">
        <f t="shared" si="21"/>
        <v>0</v>
      </c>
      <c r="AA55" s="39">
        <f t="shared" si="21"/>
        <v>0</v>
      </c>
      <c r="AB55" s="39">
        <f t="shared" si="21"/>
        <v>0</v>
      </c>
      <c r="AC55" s="39">
        <f t="shared" si="21"/>
        <v>1600</v>
      </c>
      <c r="AD55" s="39">
        <f t="shared" si="21"/>
        <v>0</v>
      </c>
      <c r="AE55" s="39">
        <f t="shared" ref="AE55:AG55" si="22">SUM(AE56:AE58)</f>
        <v>0</v>
      </c>
      <c r="AF55" s="26">
        <v>0</v>
      </c>
      <c r="AG55" s="39">
        <f t="shared" si="22"/>
        <v>0</v>
      </c>
      <c r="AH55" s="26">
        <f t="shared" si="3"/>
        <v>0</v>
      </c>
      <c r="AI55" s="27" t="s">
        <v>34</v>
      </c>
      <c r="AJ55" s="8"/>
      <c r="BG55" s="8"/>
      <c r="BH55" s="8"/>
      <c r="BI55" s="8"/>
      <c r="BJ55" s="8"/>
      <c r="BK55" s="8"/>
      <c r="BL55" s="15"/>
      <c r="BN55" s="8"/>
      <c r="BO55" s="8"/>
      <c r="BV55" s="8"/>
      <c r="BW55" s="8"/>
      <c r="BX55" s="8"/>
      <c r="BY55" s="8"/>
      <c r="BZ55" s="8"/>
    </row>
    <row r="56" spans="1:78" ht="31.5" x14ac:dyDescent="0.25">
      <c r="A56" s="41" t="s">
        <v>102</v>
      </c>
      <c r="B56" s="42" t="s">
        <v>104</v>
      </c>
      <c r="C56" s="32" t="s">
        <v>105</v>
      </c>
      <c r="D56" s="33">
        <v>197.98063395</v>
      </c>
      <c r="E56" s="34">
        <v>0</v>
      </c>
      <c r="F56" s="33">
        <v>0</v>
      </c>
      <c r="G56" s="34">
        <v>0</v>
      </c>
      <c r="H56" s="34">
        <v>0</v>
      </c>
      <c r="I56" s="34">
        <v>0</v>
      </c>
      <c r="J56" s="34">
        <v>0</v>
      </c>
      <c r="K56" s="34">
        <v>0</v>
      </c>
      <c r="L56" s="34">
        <v>0</v>
      </c>
      <c r="M56" s="34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f t="shared" ref="AE56:AE58" si="23">R56-E56</f>
        <v>0</v>
      </c>
      <c r="AF56" s="35">
        <v>0</v>
      </c>
      <c r="AG56" s="34">
        <f t="shared" ref="AG56:AG58" si="24">S56-F56</f>
        <v>0</v>
      </c>
      <c r="AH56" s="35">
        <v>0</v>
      </c>
      <c r="AI56" s="36" t="s">
        <v>34</v>
      </c>
      <c r="AJ56" s="8"/>
      <c r="BG56" s="8"/>
      <c r="BH56" s="8"/>
      <c r="BI56" s="8"/>
      <c r="BJ56" s="8"/>
      <c r="BK56" s="8"/>
      <c r="BL56" s="15"/>
      <c r="BN56" s="8"/>
      <c r="BO56" s="8"/>
      <c r="BV56" s="8"/>
      <c r="BW56" s="8"/>
      <c r="BX56" s="8"/>
      <c r="BY56" s="8"/>
      <c r="BZ56" s="8"/>
    </row>
    <row r="57" spans="1:78" ht="31.5" x14ac:dyDescent="0.25">
      <c r="A57" s="31" t="s">
        <v>102</v>
      </c>
      <c r="B57" s="44" t="s">
        <v>106</v>
      </c>
      <c r="C57" s="40" t="s">
        <v>107</v>
      </c>
      <c r="D57" s="33">
        <v>69.833364250000002</v>
      </c>
      <c r="E57" s="33">
        <v>0</v>
      </c>
      <c r="F57" s="33">
        <v>0</v>
      </c>
      <c r="G57" s="34">
        <v>0</v>
      </c>
      <c r="H57" s="34">
        <v>0</v>
      </c>
      <c r="I57" s="33">
        <v>0</v>
      </c>
      <c r="J57" s="34">
        <v>0</v>
      </c>
      <c r="K57" s="34">
        <v>0</v>
      </c>
      <c r="L57" s="33">
        <v>0</v>
      </c>
      <c r="M57" s="33">
        <v>0</v>
      </c>
      <c r="N57" s="34">
        <v>0</v>
      </c>
      <c r="O57" s="33">
        <v>0</v>
      </c>
      <c r="P57" s="33">
        <v>0</v>
      </c>
      <c r="Q57" s="33">
        <v>0</v>
      </c>
      <c r="R57" s="34">
        <v>0</v>
      </c>
      <c r="S57" s="34">
        <v>0</v>
      </c>
      <c r="T57" s="34">
        <v>0</v>
      </c>
      <c r="U57" s="34">
        <v>0</v>
      </c>
      <c r="V57" s="34">
        <v>0</v>
      </c>
      <c r="W57" s="34">
        <v>0</v>
      </c>
      <c r="X57" s="34">
        <v>0</v>
      </c>
      <c r="Y57" s="34">
        <v>0</v>
      </c>
      <c r="Z57" s="34">
        <v>0</v>
      </c>
      <c r="AA57" s="34">
        <v>0</v>
      </c>
      <c r="AB57" s="34">
        <v>0</v>
      </c>
      <c r="AC57" s="34">
        <v>0</v>
      </c>
      <c r="AD57" s="34">
        <v>0</v>
      </c>
      <c r="AE57" s="34">
        <f t="shared" si="23"/>
        <v>0</v>
      </c>
      <c r="AF57" s="35">
        <v>0</v>
      </c>
      <c r="AG57" s="34">
        <f t="shared" si="24"/>
        <v>0</v>
      </c>
      <c r="AH57" s="35">
        <v>0</v>
      </c>
      <c r="AI57" s="36" t="s">
        <v>34</v>
      </c>
      <c r="AJ57" s="8"/>
      <c r="BG57" s="8"/>
      <c r="BH57" s="8"/>
      <c r="BI57" s="8"/>
      <c r="BJ57" s="8"/>
      <c r="BK57" s="8"/>
      <c r="BL57" s="15"/>
      <c r="BN57" s="8"/>
      <c r="BO57" s="8"/>
      <c r="BV57" s="8"/>
      <c r="BW57" s="8"/>
      <c r="BX57" s="8"/>
      <c r="BY57" s="8"/>
      <c r="BZ57" s="8"/>
    </row>
    <row r="58" spans="1:78" ht="31.5" x14ac:dyDescent="0.25">
      <c r="A58" s="31" t="s">
        <v>102</v>
      </c>
      <c r="B58" s="32" t="s">
        <v>108</v>
      </c>
      <c r="C58" s="32" t="s">
        <v>109</v>
      </c>
      <c r="D58" s="33">
        <v>46.904943099999997</v>
      </c>
      <c r="E58" s="34">
        <v>0</v>
      </c>
      <c r="F58" s="33">
        <v>46.904943099999997</v>
      </c>
      <c r="G58" s="34">
        <v>0</v>
      </c>
      <c r="H58" s="34">
        <v>0</v>
      </c>
      <c r="I58" s="33">
        <v>0</v>
      </c>
      <c r="J58" s="34">
        <v>0</v>
      </c>
      <c r="K58" s="34">
        <v>0</v>
      </c>
      <c r="L58" s="34">
        <v>1</v>
      </c>
      <c r="M58" s="34">
        <v>0</v>
      </c>
      <c r="N58" s="34">
        <v>0</v>
      </c>
      <c r="O58" s="34">
        <v>0</v>
      </c>
      <c r="P58" s="34">
        <v>1600</v>
      </c>
      <c r="Q58" s="34">
        <v>0</v>
      </c>
      <c r="R58" s="34">
        <v>0</v>
      </c>
      <c r="S58" s="34">
        <v>46.904943099999997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1</v>
      </c>
      <c r="Z58" s="34">
        <v>0</v>
      </c>
      <c r="AA58" s="34">
        <v>0</v>
      </c>
      <c r="AB58" s="34">
        <v>0</v>
      </c>
      <c r="AC58" s="34">
        <v>1600</v>
      </c>
      <c r="AD58" s="34">
        <v>0</v>
      </c>
      <c r="AE58" s="34">
        <f t="shared" si="23"/>
        <v>0</v>
      </c>
      <c r="AF58" s="35">
        <v>0</v>
      </c>
      <c r="AG58" s="34">
        <f t="shared" si="24"/>
        <v>0</v>
      </c>
      <c r="AH58" s="35">
        <f t="shared" si="3"/>
        <v>0</v>
      </c>
      <c r="AI58" s="36" t="s">
        <v>34</v>
      </c>
      <c r="AJ58" s="8"/>
      <c r="BG58" s="8"/>
      <c r="BH58" s="8"/>
      <c r="BI58" s="8"/>
      <c r="BJ58" s="8"/>
      <c r="BK58" s="8"/>
      <c r="BL58" s="15"/>
      <c r="BN58" s="8"/>
      <c r="BO58" s="8"/>
      <c r="BV58" s="8"/>
      <c r="BW58" s="8"/>
      <c r="BX58" s="8"/>
      <c r="BY58" s="8"/>
      <c r="BZ58" s="8"/>
    </row>
    <row r="59" spans="1:78" ht="31.5" x14ac:dyDescent="0.25">
      <c r="A59" s="22" t="s">
        <v>110</v>
      </c>
      <c r="B59" s="23" t="s">
        <v>111</v>
      </c>
      <c r="C59" s="24" t="s">
        <v>33</v>
      </c>
      <c r="D59" s="39">
        <f>SUM(D60:D62)</f>
        <v>148.82980449999999</v>
      </c>
      <c r="E59" s="39">
        <f t="shared" ref="E59:AG59" si="25">SUM(E60:E62)</f>
        <v>0</v>
      </c>
      <c r="F59" s="39">
        <f t="shared" si="25"/>
        <v>35.41046892</v>
      </c>
      <c r="G59" s="39">
        <f t="shared" si="25"/>
        <v>0</v>
      </c>
      <c r="H59" s="39">
        <f t="shared" si="25"/>
        <v>0</v>
      </c>
      <c r="I59" s="39">
        <f t="shared" si="25"/>
        <v>0</v>
      </c>
      <c r="J59" s="39">
        <f t="shared" si="25"/>
        <v>0</v>
      </c>
      <c r="K59" s="39">
        <f t="shared" si="25"/>
        <v>0</v>
      </c>
      <c r="L59" s="39">
        <f t="shared" si="25"/>
        <v>1</v>
      </c>
      <c r="M59" s="39">
        <f t="shared" si="25"/>
        <v>0</v>
      </c>
      <c r="N59" s="39">
        <f t="shared" si="25"/>
        <v>0</v>
      </c>
      <c r="O59" s="39">
        <f t="shared" si="25"/>
        <v>0</v>
      </c>
      <c r="P59" s="39">
        <f t="shared" si="25"/>
        <v>0</v>
      </c>
      <c r="Q59" s="39">
        <f t="shared" si="25"/>
        <v>0</v>
      </c>
      <c r="R59" s="39">
        <f t="shared" si="25"/>
        <v>0</v>
      </c>
      <c r="S59" s="39">
        <f t="shared" si="25"/>
        <v>32.692048800000002</v>
      </c>
      <c r="T59" s="39">
        <f t="shared" si="25"/>
        <v>0</v>
      </c>
      <c r="U59" s="39">
        <f t="shared" si="25"/>
        <v>0</v>
      </c>
      <c r="V59" s="39">
        <f t="shared" si="25"/>
        <v>0</v>
      </c>
      <c r="W59" s="39">
        <f t="shared" si="25"/>
        <v>0</v>
      </c>
      <c r="X59" s="39">
        <f t="shared" si="25"/>
        <v>0</v>
      </c>
      <c r="Y59" s="39">
        <f t="shared" si="25"/>
        <v>1</v>
      </c>
      <c r="Z59" s="39">
        <f t="shared" si="25"/>
        <v>0</v>
      </c>
      <c r="AA59" s="39">
        <f t="shared" si="25"/>
        <v>0</v>
      </c>
      <c r="AB59" s="39">
        <f t="shared" si="25"/>
        <v>0</v>
      </c>
      <c r="AC59" s="39">
        <f t="shared" si="25"/>
        <v>0</v>
      </c>
      <c r="AD59" s="39">
        <f t="shared" si="25"/>
        <v>0</v>
      </c>
      <c r="AE59" s="39">
        <f t="shared" si="25"/>
        <v>0</v>
      </c>
      <c r="AF59" s="26">
        <v>0</v>
      </c>
      <c r="AG59" s="39">
        <f t="shared" si="25"/>
        <v>-2.7184201199999976</v>
      </c>
      <c r="AH59" s="26">
        <f t="shared" si="3"/>
        <v>-7.6768825799553908E-2</v>
      </c>
      <c r="AI59" s="27" t="s">
        <v>34</v>
      </c>
      <c r="AJ59" s="8"/>
      <c r="BG59" s="8"/>
      <c r="BH59" s="8"/>
      <c r="BI59" s="8"/>
      <c r="BJ59" s="8"/>
      <c r="BK59" s="8"/>
      <c r="BL59" s="15"/>
      <c r="BN59" s="8"/>
      <c r="BO59" s="8"/>
      <c r="BV59" s="8"/>
      <c r="BW59" s="8"/>
      <c r="BX59" s="8"/>
      <c r="BY59" s="8"/>
      <c r="BZ59" s="8"/>
    </row>
    <row r="60" spans="1:78" ht="31.5" x14ac:dyDescent="0.25">
      <c r="A60" s="31" t="s">
        <v>110</v>
      </c>
      <c r="B60" s="40" t="s">
        <v>112</v>
      </c>
      <c r="C60" s="40" t="s">
        <v>113</v>
      </c>
      <c r="D60" s="33">
        <v>113.41933557999999</v>
      </c>
      <c r="E60" s="34">
        <v>0</v>
      </c>
      <c r="F60" s="33">
        <v>0</v>
      </c>
      <c r="G60" s="34">
        <v>0</v>
      </c>
      <c r="H60" s="34">
        <v>0</v>
      </c>
      <c r="I60" s="33">
        <v>0</v>
      </c>
      <c r="J60" s="34">
        <v>0</v>
      </c>
      <c r="K60" s="34">
        <v>0</v>
      </c>
      <c r="L60" s="34">
        <v>0</v>
      </c>
      <c r="M60" s="34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f t="shared" ref="AE60:AE61" si="26">R60-E60</f>
        <v>0</v>
      </c>
      <c r="AF60" s="35">
        <v>0</v>
      </c>
      <c r="AG60" s="34">
        <f t="shared" ref="AG60:AG61" si="27">S60-F60</f>
        <v>0</v>
      </c>
      <c r="AH60" s="35">
        <v>0</v>
      </c>
      <c r="AI60" s="36" t="s">
        <v>34</v>
      </c>
      <c r="AJ60" s="8"/>
      <c r="BG60" s="8"/>
      <c r="BH60" s="8"/>
      <c r="BI60" s="8"/>
      <c r="BJ60" s="8"/>
      <c r="BK60" s="8"/>
      <c r="BL60" s="15"/>
      <c r="BN60" s="8"/>
      <c r="BO60" s="8"/>
      <c r="BV60" s="8"/>
      <c r="BW60" s="8"/>
      <c r="BX60" s="8"/>
      <c r="BY60" s="8"/>
      <c r="BZ60" s="8"/>
    </row>
    <row r="61" spans="1:78" ht="31.5" x14ac:dyDescent="0.25">
      <c r="A61" s="31" t="s">
        <v>110</v>
      </c>
      <c r="B61" s="40" t="s">
        <v>114</v>
      </c>
      <c r="C61" s="40" t="s">
        <v>115</v>
      </c>
      <c r="D61" s="33">
        <v>35.41046892</v>
      </c>
      <c r="E61" s="34">
        <v>0</v>
      </c>
      <c r="F61" s="33">
        <v>35.41046892</v>
      </c>
      <c r="G61" s="34">
        <v>0</v>
      </c>
      <c r="H61" s="34">
        <v>0</v>
      </c>
      <c r="I61" s="33">
        <v>0</v>
      </c>
      <c r="J61" s="34">
        <v>0</v>
      </c>
      <c r="K61" s="34">
        <v>0</v>
      </c>
      <c r="L61" s="34">
        <v>1</v>
      </c>
      <c r="M61" s="34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32.692048800000002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1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f t="shared" si="26"/>
        <v>0</v>
      </c>
      <c r="AF61" s="35">
        <v>0</v>
      </c>
      <c r="AG61" s="34">
        <f t="shared" si="27"/>
        <v>-2.7184201199999976</v>
      </c>
      <c r="AH61" s="35">
        <f t="shared" si="3"/>
        <v>-7.6768825799553908E-2</v>
      </c>
      <c r="AI61" s="36" t="s">
        <v>34</v>
      </c>
      <c r="AJ61" s="8"/>
      <c r="BG61" s="8"/>
      <c r="BH61" s="8"/>
      <c r="BI61" s="8"/>
      <c r="BJ61" s="8"/>
      <c r="BK61" s="8"/>
      <c r="BL61" s="15"/>
      <c r="BN61" s="8"/>
      <c r="BO61" s="8"/>
      <c r="BV61" s="8"/>
      <c r="BW61" s="8"/>
      <c r="BX61" s="8"/>
      <c r="BY61" s="8"/>
      <c r="BZ61" s="8"/>
    </row>
    <row r="62" spans="1:78" ht="47.25" x14ac:dyDescent="0.25">
      <c r="A62" s="31" t="s">
        <v>110</v>
      </c>
      <c r="B62" s="32" t="s">
        <v>116</v>
      </c>
      <c r="C62" s="32" t="s">
        <v>117</v>
      </c>
      <c r="D62" s="33" t="s">
        <v>34</v>
      </c>
      <c r="E62" s="34" t="s">
        <v>34</v>
      </c>
      <c r="F62" s="33" t="s">
        <v>34</v>
      </c>
      <c r="G62" s="33" t="s">
        <v>34</v>
      </c>
      <c r="H62" s="33" t="s">
        <v>34</v>
      </c>
      <c r="I62" s="33" t="s">
        <v>34</v>
      </c>
      <c r="J62" s="33" t="s">
        <v>34</v>
      </c>
      <c r="K62" s="33" t="s">
        <v>34</v>
      </c>
      <c r="L62" s="33" t="s">
        <v>34</v>
      </c>
      <c r="M62" s="33" t="s">
        <v>34</v>
      </c>
      <c r="N62" s="33" t="s">
        <v>34</v>
      </c>
      <c r="O62" s="33" t="s">
        <v>34</v>
      </c>
      <c r="P62" s="33" t="s">
        <v>34</v>
      </c>
      <c r="Q62" s="33" t="s">
        <v>34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 t="s">
        <v>34</v>
      </c>
      <c r="AF62" s="35" t="s">
        <v>34</v>
      </c>
      <c r="AG62" s="34" t="s">
        <v>34</v>
      </c>
      <c r="AH62" s="35" t="s">
        <v>34</v>
      </c>
      <c r="AI62" s="36" t="s">
        <v>118</v>
      </c>
      <c r="AJ62" s="8"/>
      <c r="BG62" s="8"/>
      <c r="BH62" s="8"/>
      <c r="BI62" s="8"/>
      <c r="BJ62" s="8"/>
      <c r="BK62" s="8"/>
      <c r="BL62" s="15"/>
      <c r="BN62" s="8"/>
      <c r="BO62" s="8"/>
      <c r="BV62" s="8"/>
      <c r="BW62" s="8"/>
      <c r="BX62" s="8"/>
      <c r="BY62" s="8"/>
      <c r="BZ62" s="8"/>
    </row>
    <row r="63" spans="1:78" ht="31.5" x14ac:dyDescent="0.25">
      <c r="A63" s="22" t="s">
        <v>119</v>
      </c>
      <c r="B63" s="23" t="s">
        <v>120</v>
      </c>
      <c r="C63" s="24" t="s">
        <v>33</v>
      </c>
      <c r="D63" s="39">
        <f t="shared" ref="D63:AG63" si="28">SUM(D64:D64)</f>
        <v>404.40151349000001</v>
      </c>
      <c r="E63" s="39">
        <f t="shared" si="28"/>
        <v>0</v>
      </c>
      <c r="F63" s="39">
        <f t="shared" si="28"/>
        <v>0</v>
      </c>
      <c r="G63" s="39">
        <f t="shared" si="28"/>
        <v>0</v>
      </c>
      <c r="H63" s="39">
        <f t="shared" si="28"/>
        <v>0</v>
      </c>
      <c r="I63" s="39">
        <f t="shared" si="28"/>
        <v>0</v>
      </c>
      <c r="J63" s="39">
        <f t="shared" si="28"/>
        <v>0</v>
      </c>
      <c r="K63" s="39">
        <f t="shared" si="28"/>
        <v>0</v>
      </c>
      <c r="L63" s="39">
        <f t="shared" si="28"/>
        <v>0</v>
      </c>
      <c r="M63" s="39">
        <f t="shared" si="28"/>
        <v>0</v>
      </c>
      <c r="N63" s="39">
        <f t="shared" si="28"/>
        <v>0</v>
      </c>
      <c r="O63" s="39">
        <f t="shared" si="28"/>
        <v>0</v>
      </c>
      <c r="P63" s="39">
        <f t="shared" si="28"/>
        <v>0</v>
      </c>
      <c r="Q63" s="39">
        <f t="shared" si="28"/>
        <v>0</v>
      </c>
      <c r="R63" s="39">
        <f t="shared" si="28"/>
        <v>0</v>
      </c>
      <c r="S63" s="39">
        <f t="shared" si="28"/>
        <v>0</v>
      </c>
      <c r="T63" s="39">
        <f t="shared" si="28"/>
        <v>0</v>
      </c>
      <c r="U63" s="39">
        <f t="shared" si="28"/>
        <v>0</v>
      </c>
      <c r="V63" s="39">
        <f t="shared" si="28"/>
        <v>0</v>
      </c>
      <c r="W63" s="39">
        <f t="shared" si="28"/>
        <v>0</v>
      </c>
      <c r="X63" s="39">
        <f t="shared" si="28"/>
        <v>0</v>
      </c>
      <c r="Y63" s="39">
        <f t="shared" si="28"/>
        <v>0</v>
      </c>
      <c r="Z63" s="39">
        <f t="shared" si="28"/>
        <v>0</v>
      </c>
      <c r="AA63" s="39">
        <f t="shared" si="28"/>
        <v>0</v>
      </c>
      <c r="AB63" s="39">
        <f t="shared" si="28"/>
        <v>0</v>
      </c>
      <c r="AC63" s="39">
        <f t="shared" si="28"/>
        <v>0</v>
      </c>
      <c r="AD63" s="39">
        <f t="shared" si="28"/>
        <v>0</v>
      </c>
      <c r="AE63" s="39">
        <f t="shared" si="28"/>
        <v>0</v>
      </c>
      <c r="AF63" s="26">
        <v>0</v>
      </c>
      <c r="AG63" s="39">
        <f t="shared" si="28"/>
        <v>0</v>
      </c>
      <c r="AH63" s="26">
        <v>0</v>
      </c>
      <c r="AI63" s="27" t="s">
        <v>34</v>
      </c>
      <c r="AJ63" s="8"/>
      <c r="BG63" s="8"/>
      <c r="BH63" s="8"/>
      <c r="BI63" s="8"/>
      <c r="BJ63" s="8"/>
      <c r="BK63" s="8"/>
      <c r="BL63" s="15"/>
      <c r="BN63" s="8"/>
      <c r="BO63" s="8"/>
      <c r="BV63" s="8"/>
      <c r="BW63" s="8"/>
      <c r="BX63" s="8"/>
      <c r="BY63" s="8"/>
      <c r="BZ63" s="8"/>
    </row>
    <row r="64" spans="1:78" ht="63" x14ac:dyDescent="0.25">
      <c r="A64" s="31" t="s">
        <v>119</v>
      </c>
      <c r="B64" s="32" t="s">
        <v>121</v>
      </c>
      <c r="C64" s="32" t="s">
        <v>122</v>
      </c>
      <c r="D64" s="33">
        <v>404.40151349000001</v>
      </c>
      <c r="E64" s="33">
        <v>0</v>
      </c>
      <c r="F64" s="33">
        <v>0</v>
      </c>
      <c r="G64" s="34">
        <v>0</v>
      </c>
      <c r="H64" s="34">
        <v>0</v>
      </c>
      <c r="I64" s="33">
        <v>0</v>
      </c>
      <c r="J64" s="34">
        <v>0</v>
      </c>
      <c r="K64" s="34">
        <v>0</v>
      </c>
      <c r="L64" s="33">
        <v>0</v>
      </c>
      <c r="M64" s="33">
        <v>0</v>
      </c>
      <c r="N64" s="34">
        <v>0</v>
      </c>
      <c r="O64" s="33">
        <v>0</v>
      </c>
      <c r="P64" s="33">
        <v>0</v>
      </c>
      <c r="Q64" s="33">
        <v>0</v>
      </c>
      <c r="R64" s="34">
        <v>0</v>
      </c>
      <c r="S64" s="34">
        <v>0</v>
      </c>
      <c r="T64" s="34">
        <v>0</v>
      </c>
      <c r="U64" s="34">
        <v>0</v>
      </c>
      <c r="V64" s="34">
        <v>0</v>
      </c>
      <c r="W64" s="34">
        <v>0</v>
      </c>
      <c r="X64" s="34">
        <v>0</v>
      </c>
      <c r="Y64" s="34">
        <v>0</v>
      </c>
      <c r="Z64" s="34">
        <v>0</v>
      </c>
      <c r="AA64" s="34">
        <v>0</v>
      </c>
      <c r="AB64" s="34">
        <v>0</v>
      </c>
      <c r="AC64" s="34">
        <v>0</v>
      </c>
      <c r="AD64" s="34">
        <v>0</v>
      </c>
      <c r="AE64" s="34">
        <f>R64-E64</f>
        <v>0</v>
      </c>
      <c r="AF64" s="35">
        <v>0</v>
      </c>
      <c r="AG64" s="34">
        <f>S64-F64</f>
        <v>0</v>
      </c>
      <c r="AH64" s="35">
        <v>0</v>
      </c>
      <c r="AI64" s="36" t="s">
        <v>34</v>
      </c>
      <c r="AJ64" s="8"/>
      <c r="BG64" s="8"/>
      <c r="BH64" s="8"/>
      <c r="BI64" s="8"/>
      <c r="BJ64" s="8"/>
      <c r="BK64" s="8"/>
      <c r="BL64" s="15"/>
      <c r="BN64" s="8"/>
      <c r="BO64" s="8"/>
      <c r="BV64" s="8"/>
      <c r="BW64" s="8"/>
      <c r="BX64" s="8"/>
      <c r="BY64" s="8"/>
      <c r="BZ64" s="8"/>
    </row>
    <row r="65" spans="1:78" ht="47.25" x14ac:dyDescent="0.25">
      <c r="A65" s="22" t="s">
        <v>123</v>
      </c>
      <c r="B65" s="23" t="s">
        <v>124</v>
      </c>
      <c r="C65" s="24" t="s">
        <v>33</v>
      </c>
      <c r="D65" s="39">
        <f>SUM(D66:D74)</f>
        <v>1951.2722416266622</v>
      </c>
      <c r="E65" s="39">
        <f t="shared" ref="E65:AG65" si="29">SUM(E66:E74)</f>
        <v>0</v>
      </c>
      <c r="F65" s="39">
        <f t="shared" si="29"/>
        <v>3.1619999999999999</v>
      </c>
      <c r="G65" s="39">
        <f t="shared" si="29"/>
        <v>0</v>
      </c>
      <c r="H65" s="39">
        <f t="shared" si="29"/>
        <v>0</v>
      </c>
      <c r="I65" s="39">
        <f t="shared" si="29"/>
        <v>0</v>
      </c>
      <c r="J65" s="39">
        <f t="shared" si="29"/>
        <v>0</v>
      </c>
      <c r="K65" s="39">
        <f t="shared" si="29"/>
        <v>0</v>
      </c>
      <c r="L65" s="39">
        <f t="shared" si="29"/>
        <v>14</v>
      </c>
      <c r="M65" s="39">
        <f t="shared" si="29"/>
        <v>0</v>
      </c>
      <c r="N65" s="39">
        <f t="shared" si="29"/>
        <v>0</v>
      </c>
      <c r="O65" s="39">
        <f t="shared" si="29"/>
        <v>630</v>
      </c>
      <c r="P65" s="39">
        <f t="shared" si="29"/>
        <v>0</v>
      </c>
      <c r="Q65" s="39">
        <f t="shared" si="29"/>
        <v>0</v>
      </c>
      <c r="R65" s="39">
        <f t="shared" si="29"/>
        <v>0</v>
      </c>
      <c r="S65" s="39">
        <f t="shared" si="29"/>
        <v>122.38347186000001</v>
      </c>
      <c r="T65" s="39">
        <f t="shared" si="29"/>
        <v>0</v>
      </c>
      <c r="U65" s="39">
        <f t="shared" si="29"/>
        <v>0</v>
      </c>
      <c r="V65" s="39">
        <f t="shared" si="29"/>
        <v>0</v>
      </c>
      <c r="W65" s="39">
        <f t="shared" si="29"/>
        <v>0</v>
      </c>
      <c r="X65" s="39">
        <f t="shared" si="29"/>
        <v>0</v>
      </c>
      <c r="Y65" s="39">
        <f t="shared" si="29"/>
        <v>14</v>
      </c>
      <c r="Z65" s="39">
        <f t="shared" si="29"/>
        <v>0</v>
      </c>
      <c r="AA65" s="39">
        <f t="shared" si="29"/>
        <v>0</v>
      </c>
      <c r="AB65" s="39">
        <f t="shared" si="29"/>
        <v>630</v>
      </c>
      <c r="AC65" s="39">
        <f t="shared" si="29"/>
        <v>0</v>
      </c>
      <c r="AD65" s="39">
        <f t="shared" si="29"/>
        <v>0.1017</v>
      </c>
      <c r="AE65" s="39">
        <f t="shared" si="29"/>
        <v>0</v>
      </c>
      <c r="AF65" s="26">
        <v>0</v>
      </c>
      <c r="AG65" s="39">
        <f t="shared" si="29"/>
        <v>119.22147186000001</v>
      </c>
      <c r="AH65" s="26">
        <f t="shared" si="3"/>
        <v>37.70445030360532</v>
      </c>
      <c r="AI65" s="27" t="s">
        <v>34</v>
      </c>
      <c r="AJ65" s="8"/>
      <c r="BG65" s="8"/>
      <c r="BH65" s="8"/>
      <c r="BI65" s="8"/>
      <c r="BJ65" s="8"/>
      <c r="BK65" s="8"/>
      <c r="BL65" s="15"/>
      <c r="BN65" s="8"/>
      <c r="BO65" s="8"/>
      <c r="BV65" s="8"/>
      <c r="BW65" s="8"/>
      <c r="BX65" s="8"/>
      <c r="BY65" s="8"/>
      <c r="BZ65" s="8"/>
    </row>
    <row r="66" spans="1:78" ht="78.75" x14ac:dyDescent="0.25">
      <c r="A66" s="41" t="s">
        <v>123</v>
      </c>
      <c r="B66" s="45" t="s">
        <v>125</v>
      </c>
      <c r="C66" s="46" t="s">
        <v>126</v>
      </c>
      <c r="D66" s="33">
        <v>80.531056629999995</v>
      </c>
      <c r="E66" s="34">
        <v>0</v>
      </c>
      <c r="F66" s="34">
        <v>0</v>
      </c>
      <c r="G66" s="34">
        <v>0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34">
        <v>0</v>
      </c>
      <c r="Z66" s="34">
        <v>0</v>
      </c>
      <c r="AA66" s="34">
        <v>0</v>
      </c>
      <c r="AB66" s="34">
        <v>0</v>
      </c>
      <c r="AC66" s="34">
        <v>0</v>
      </c>
      <c r="AD66" s="34">
        <v>0</v>
      </c>
      <c r="AE66" s="34">
        <f t="shared" ref="AE66:AE74" si="30">R66-E66</f>
        <v>0</v>
      </c>
      <c r="AF66" s="35">
        <v>0</v>
      </c>
      <c r="AG66" s="34">
        <f t="shared" ref="AG66:AG74" si="31">S66-F66</f>
        <v>0</v>
      </c>
      <c r="AH66" s="35">
        <v>0</v>
      </c>
      <c r="AI66" s="36" t="s">
        <v>34</v>
      </c>
      <c r="AJ66" s="8"/>
      <c r="BG66" s="8"/>
      <c r="BH66" s="8"/>
      <c r="BI66" s="8"/>
      <c r="BJ66" s="8"/>
      <c r="BK66" s="8"/>
      <c r="BL66" s="15"/>
      <c r="BN66" s="8"/>
      <c r="BO66" s="8"/>
      <c r="BV66" s="8"/>
      <c r="BW66" s="8"/>
      <c r="BX66" s="8"/>
      <c r="BY66" s="8"/>
      <c r="BZ66" s="8"/>
    </row>
    <row r="67" spans="1:78" ht="47.25" x14ac:dyDescent="0.25">
      <c r="A67" s="31" t="s">
        <v>123</v>
      </c>
      <c r="B67" s="44" t="s">
        <v>127</v>
      </c>
      <c r="C67" s="40" t="s">
        <v>128</v>
      </c>
      <c r="D67" s="33">
        <v>597.52099999999996</v>
      </c>
      <c r="E67" s="34">
        <v>0</v>
      </c>
      <c r="F67" s="33">
        <v>0</v>
      </c>
      <c r="G67" s="34">
        <v>0</v>
      </c>
      <c r="H67" s="34">
        <v>0</v>
      </c>
      <c r="I67" s="34">
        <v>0</v>
      </c>
      <c r="J67" s="34">
        <v>0</v>
      </c>
      <c r="K67" s="34">
        <v>0</v>
      </c>
      <c r="L67" s="34">
        <v>0</v>
      </c>
      <c r="M67" s="34">
        <v>0</v>
      </c>
      <c r="N67" s="34">
        <v>0</v>
      </c>
      <c r="O67" s="34">
        <v>0</v>
      </c>
      <c r="P67" s="34">
        <v>0</v>
      </c>
      <c r="Q67" s="34">
        <v>0</v>
      </c>
      <c r="R67" s="34">
        <v>0</v>
      </c>
      <c r="S67" s="34">
        <v>118.04158835000001</v>
      </c>
      <c r="T67" s="34">
        <v>0</v>
      </c>
      <c r="U67" s="34">
        <v>0</v>
      </c>
      <c r="V67" s="34">
        <v>0</v>
      </c>
      <c r="W67" s="34">
        <v>0</v>
      </c>
      <c r="X67" s="34" t="s">
        <v>129</v>
      </c>
      <c r="Y67" s="34">
        <v>0</v>
      </c>
      <c r="Z67" s="34">
        <v>0</v>
      </c>
      <c r="AA67" s="34">
        <v>0</v>
      </c>
      <c r="AB67" s="34">
        <v>0</v>
      </c>
      <c r="AC67" s="34">
        <v>0</v>
      </c>
      <c r="AD67" s="34">
        <v>0.1017</v>
      </c>
      <c r="AE67" s="34">
        <f t="shared" si="30"/>
        <v>0</v>
      </c>
      <c r="AF67" s="35">
        <v>0</v>
      </c>
      <c r="AG67" s="34">
        <f t="shared" si="31"/>
        <v>118.04158835000001</v>
      </c>
      <c r="AH67" s="35">
        <v>1</v>
      </c>
      <c r="AI67" s="36" t="s">
        <v>130</v>
      </c>
      <c r="AJ67" s="8"/>
      <c r="BG67" s="8"/>
      <c r="BH67" s="8"/>
      <c r="BI67" s="8"/>
      <c r="BJ67" s="8"/>
      <c r="BK67" s="8"/>
      <c r="BL67" s="15"/>
      <c r="BN67" s="8"/>
      <c r="BO67" s="8"/>
      <c r="BV67" s="8"/>
      <c r="BW67" s="8"/>
      <c r="BX67" s="8"/>
      <c r="BY67" s="8"/>
      <c r="BZ67" s="8"/>
    </row>
    <row r="68" spans="1:78" ht="47.25" x14ac:dyDescent="0.25">
      <c r="A68" s="41" t="s">
        <v>123</v>
      </c>
      <c r="B68" s="45" t="s">
        <v>131</v>
      </c>
      <c r="C68" s="42" t="s">
        <v>132</v>
      </c>
      <c r="D68" s="34">
        <v>991.02058</v>
      </c>
      <c r="E68" s="34">
        <v>0</v>
      </c>
      <c r="F68" s="34">
        <v>0</v>
      </c>
      <c r="G68" s="34">
        <v>0</v>
      </c>
      <c r="H68" s="34">
        <v>0</v>
      </c>
      <c r="I68" s="34">
        <v>0</v>
      </c>
      <c r="J68" s="34">
        <v>0</v>
      </c>
      <c r="K68" s="34">
        <v>0</v>
      </c>
      <c r="L68" s="34">
        <v>0</v>
      </c>
      <c r="M68" s="34">
        <v>0</v>
      </c>
      <c r="N68" s="34">
        <v>0</v>
      </c>
      <c r="O68" s="34">
        <v>0</v>
      </c>
      <c r="P68" s="34">
        <v>0</v>
      </c>
      <c r="Q68" s="34">
        <v>0</v>
      </c>
      <c r="R68" s="34">
        <v>0</v>
      </c>
      <c r="S68" s="34">
        <v>0</v>
      </c>
      <c r="T68" s="34">
        <v>0</v>
      </c>
      <c r="U68" s="34">
        <v>0</v>
      </c>
      <c r="V68" s="34">
        <v>0</v>
      </c>
      <c r="W68" s="34">
        <v>0</v>
      </c>
      <c r="X68" s="34">
        <v>0</v>
      </c>
      <c r="Y68" s="34">
        <v>0</v>
      </c>
      <c r="Z68" s="34">
        <v>0</v>
      </c>
      <c r="AA68" s="34">
        <v>0</v>
      </c>
      <c r="AB68" s="34">
        <v>0</v>
      </c>
      <c r="AC68" s="34">
        <v>0</v>
      </c>
      <c r="AD68" s="34">
        <v>0</v>
      </c>
      <c r="AE68" s="34">
        <f t="shared" si="30"/>
        <v>0</v>
      </c>
      <c r="AF68" s="35">
        <v>0</v>
      </c>
      <c r="AG68" s="34">
        <f t="shared" si="31"/>
        <v>0</v>
      </c>
      <c r="AH68" s="35">
        <v>0</v>
      </c>
      <c r="AI68" s="36" t="s">
        <v>34</v>
      </c>
      <c r="AJ68" s="8"/>
      <c r="BG68" s="8"/>
      <c r="BH68" s="8"/>
      <c r="BI68" s="8"/>
      <c r="BJ68" s="8"/>
      <c r="BK68" s="8"/>
      <c r="BL68" s="15"/>
      <c r="BN68" s="8"/>
      <c r="BO68" s="8"/>
      <c r="BV68" s="8"/>
      <c r="BW68" s="8"/>
      <c r="BX68" s="8"/>
      <c r="BY68" s="8"/>
      <c r="BZ68" s="8"/>
    </row>
    <row r="69" spans="1:78" ht="31.5" x14ac:dyDescent="0.25">
      <c r="A69" s="41" t="s">
        <v>123</v>
      </c>
      <c r="B69" s="45" t="s">
        <v>133</v>
      </c>
      <c r="C69" s="42" t="s">
        <v>134</v>
      </c>
      <c r="D69" s="34">
        <v>0</v>
      </c>
      <c r="E69" s="34">
        <v>0</v>
      </c>
      <c r="F69" s="34">
        <v>0</v>
      </c>
      <c r="G69" s="34">
        <v>0</v>
      </c>
      <c r="H69" s="34">
        <v>0</v>
      </c>
      <c r="I69" s="34">
        <v>0</v>
      </c>
      <c r="J69" s="34">
        <v>0</v>
      </c>
      <c r="K69" s="34">
        <v>0</v>
      </c>
      <c r="L69" s="34">
        <v>0</v>
      </c>
      <c r="M69" s="34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f t="shared" si="30"/>
        <v>0</v>
      </c>
      <c r="AF69" s="35">
        <v>0</v>
      </c>
      <c r="AG69" s="34">
        <f t="shared" si="31"/>
        <v>0</v>
      </c>
      <c r="AH69" s="35">
        <v>0</v>
      </c>
      <c r="AI69" s="36" t="s">
        <v>34</v>
      </c>
      <c r="AJ69" s="8"/>
      <c r="BG69" s="8"/>
      <c r="BH69" s="8"/>
      <c r="BI69" s="8"/>
      <c r="BJ69" s="8"/>
      <c r="BK69" s="8"/>
      <c r="BL69" s="15"/>
      <c r="BN69" s="8"/>
      <c r="BO69" s="8"/>
      <c r="BV69" s="8"/>
      <c r="BW69" s="8"/>
      <c r="BX69" s="8"/>
      <c r="BY69" s="8"/>
      <c r="BZ69" s="8"/>
    </row>
    <row r="70" spans="1:78" ht="47.25" x14ac:dyDescent="0.25">
      <c r="A70" s="41" t="s">
        <v>123</v>
      </c>
      <c r="B70" s="45" t="s">
        <v>135</v>
      </c>
      <c r="C70" s="42" t="s">
        <v>136</v>
      </c>
      <c r="D70" s="34">
        <v>97.937650250000004</v>
      </c>
      <c r="E70" s="34">
        <v>0</v>
      </c>
      <c r="F70" s="34">
        <v>0</v>
      </c>
      <c r="G70" s="34">
        <v>0</v>
      </c>
      <c r="H70" s="34">
        <v>0</v>
      </c>
      <c r="I70" s="34">
        <v>0</v>
      </c>
      <c r="J70" s="34">
        <v>0</v>
      </c>
      <c r="K70" s="34">
        <v>0</v>
      </c>
      <c r="L70" s="34">
        <v>0</v>
      </c>
      <c r="M70" s="34">
        <v>0</v>
      </c>
      <c r="N70" s="34">
        <v>0</v>
      </c>
      <c r="O70" s="34">
        <v>0</v>
      </c>
      <c r="P70" s="34">
        <v>0</v>
      </c>
      <c r="Q70" s="34">
        <v>0</v>
      </c>
      <c r="R70" s="34">
        <v>0</v>
      </c>
      <c r="S70" s="34">
        <v>0</v>
      </c>
      <c r="T70" s="34">
        <v>0</v>
      </c>
      <c r="U70" s="34">
        <v>0</v>
      </c>
      <c r="V70" s="34">
        <v>0</v>
      </c>
      <c r="W70" s="34">
        <v>0</v>
      </c>
      <c r="X70" s="34">
        <v>0</v>
      </c>
      <c r="Y70" s="34">
        <v>0</v>
      </c>
      <c r="Z70" s="34">
        <v>0</v>
      </c>
      <c r="AA70" s="34">
        <v>0</v>
      </c>
      <c r="AB70" s="34">
        <v>0</v>
      </c>
      <c r="AC70" s="34">
        <v>0</v>
      </c>
      <c r="AD70" s="34">
        <v>0</v>
      </c>
      <c r="AE70" s="34">
        <f t="shared" si="30"/>
        <v>0</v>
      </c>
      <c r="AF70" s="35">
        <v>0</v>
      </c>
      <c r="AG70" s="34">
        <f t="shared" si="31"/>
        <v>0</v>
      </c>
      <c r="AH70" s="35">
        <v>0</v>
      </c>
      <c r="AI70" s="36" t="s">
        <v>34</v>
      </c>
      <c r="AJ70" s="8"/>
      <c r="BG70" s="8"/>
      <c r="BH70" s="8"/>
      <c r="BI70" s="8"/>
      <c r="BJ70" s="8"/>
      <c r="BK70" s="8"/>
      <c r="BL70" s="15"/>
      <c r="BN70" s="8"/>
      <c r="BO70" s="8"/>
      <c r="BV70" s="8"/>
      <c r="BW70" s="8"/>
      <c r="BX70" s="8"/>
      <c r="BY70" s="8"/>
      <c r="BZ70" s="8"/>
    </row>
    <row r="71" spans="1:78" ht="63" x14ac:dyDescent="0.25">
      <c r="A71" s="31" t="s">
        <v>123</v>
      </c>
      <c r="B71" s="44" t="s">
        <v>137</v>
      </c>
      <c r="C71" s="40" t="s">
        <v>138</v>
      </c>
      <c r="D71" s="34">
        <v>6.2943689999999997</v>
      </c>
      <c r="E71" s="34">
        <v>0</v>
      </c>
      <c r="F71" s="34">
        <v>0</v>
      </c>
      <c r="G71" s="34">
        <v>0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4">
        <v>0</v>
      </c>
      <c r="Z71" s="34">
        <v>0</v>
      </c>
      <c r="AA71" s="34">
        <v>0</v>
      </c>
      <c r="AB71" s="34">
        <v>0</v>
      </c>
      <c r="AC71" s="34">
        <v>0</v>
      </c>
      <c r="AD71" s="34">
        <v>0</v>
      </c>
      <c r="AE71" s="34">
        <f t="shared" si="30"/>
        <v>0</v>
      </c>
      <c r="AF71" s="35">
        <v>0</v>
      </c>
      <c r="AG71" s="34">
        <f t="shared" si="31"/>
        <v>0</v>
      </c>
      <c r="AH71" s="35">
        <v>0</v>
      </c>
      <c r="AI71" s="36" t="s">
        <v>34</v>
      </c>
      <c r="AJ71" s="8"/>
      <c r="BG71" s="8"/>
      <c r="BH71" s="8"/>
      <c r="BI71" s="8"/>
      <c r="BJ71" s="8"/>
      <c r="BK71" s="8"/>
      <c r="BL71" s="15"/>
      <c r="BN71" s="8"/>
      <c r="BO71" s="8"/>
      <c r="BV71" s="8"/>
      <c r="BW71" s="8"/>
      <c r="BX71" s="8"/>
      <c r="BY71" s="8"/>
      <c r="BZ71" s="8"/>
    </row>
    <row r="72" spans="1:78" ht="31.5" x14ac:dyDescent="0.25">
      <c r="A72" s="31" t="s">
        <v>123</v>
      </c>
      <c r="B72" s="44" t="s">
        <v>139</v>
      </c>
      <c r="C72" s="40" t="s">
        <v>140</v>
      </c>
      <c r="D72" s="33">
        <v>174.80558574666219</v>
      </c>
      <c r="E72" s="33">
        <v>0</v>
      </c>
      <c r="F72" s="33">
        <v>0</v>
      </c>
      <c r="G72" s="34">
        <v>0</v>
      </c>
      <c r="H72" s="34">
        <v>0</v>
      </c>
      <c r="I72" s="33">
        <v>0</v>
      </c>
      <c r="J72" s="34">
        <v>0</v>
      </c>
      <c r="K72" s="34">
        <v>0</v>
      </c>
      <c r="L72" s="33">
        <v>0</v>
      </c>
      <c r="M72" s="33">
        <v>0</v>
      </c>
      <c r="N72" s="34">
        <v>0</v>
      </c>
      <c r="O72" s="33">
        <v>0</v>
      </c>
      <c r="P72" s="33">
        <v>0</v>
      </c>
      <c r="Q72" s="33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f t="shared" si="30"/>
        <v>0</v>
      </c>
      <c r="AF72" s="35">
        <v>0</v>
      </c>
      <c r="AG72" s="34">
        <f t="shared" si="31"/>
        <v>0</v>
      </c>
      <c r="AH72" s="35">
        <v>0</v>
      </c>
      <c r="AI72" s="36" t="s">
        <v>34</v>
      </c>
      <c r="AJ72" s="8"/>
      <c r="BG72" s="8"/>
      <c r="BH72" s="8"/>
      <c r="BI72" s="8"/>
      <c r="BJ72" s="8"/>
      <c r="BK72" s="8"/>
      <c r="BL72" s="15"/>
      <c r="BN72" s="8"/>
      <c r="BO72" s="8"/>
      <c r="BV72" s="8"/>
      <c r="BW72" s="8"/>
      <c r="BX72" s="8"/>
      <c r="BY72" s="8"/>
      <c r="BZ72" s="8"/>
    </row>
    <row r="73" spans="1:78" ht="110.25" x14ac:dyDescent="0.25">
      <c r="A73" s="41" t="s">
        <v>123</v>
      </c>
      <c r="B73" s="42" t="s">
        <v>141</v>
      </c>
      <c r="C73" s="32" t="s">
        <v>142</v>
      </c>
      <c r="D73" s="33">
        <v>0.66199999999999992</v>
      </c>
      <c r="E73" s="33">
        <v>0</v>
      </c>
      <c r="F73" s="33">
        <v>0.66200000000000003</v>
      </c>
      <c r="G73" s="34">
        <v>0</v>
      </c>
      <c r="H73" s="34">
        <v>0</v>
      </c>
      <c r="I73" s="33">
        <v>0</v>
      </c>
      <c r="J73" s="34">
        <v>0</v>
      </c>
      <c r="K73" s="34">
        <v>0</v>
      </c>
      <c r="L73" s="33">
        <v>2</v>
      </c>
      <c r="M73" s="33">
        <v>0</v>
      </c>
      <c r="N73" s="34">
        <v>0</v>
      </c>
      <c r="O73" s="33">
        <v>630</v>
      </c>
      <c r="P73" s="33">
        <v>0</v>
      </c>
      <c r="Q73" s="33">
        <v>0</v>
      </c>
      <c r="R73" s="34">
        <v>0</v>
      </c>
      <c r="S73" s="34">
        <v>0.62747250999999993</v>
      </c>
      <c r="T73" s="34">
        <v>0</v>
      </c>
      <c r="U73" s="34">
        <v>0</v>
      </c>
      <c r="V73" s="34">
        <v>0</v>
      </c>
      <c r="W73" s="34">
        <v>0</v>
      </c>
      <c r="X73" s="34">
        <v>0</v>
      </c>
      <c r="Y73" s="34">
        <v>2</v>
      </c>
      <c r="Z73" s="34">
        <v>0</v>
      </c>
      <c r="AA73" s="34">
        <v>0</v>
      </c>
      <c r="AB73" s="34">
        <v>630</v>
      </c>
      <c r="AC73" s="34">
        <v>0</v>
      </c>
      <c r="AD73" s="34">
        <v>0</v>
      </c>
      <c r="AE73" s="34">
        <f t="shared" si="30"/>
        <v>0</v>
      </c>
      <c r="AF73" s="35">
        <v>0</v>
      </c>
      <c r="AG73" s="34">
        <f t="shared" si="31"/>
        <v>-3.4527490000000105E-2</v>
      </c>
      <c r="AH73" s="35">
        <f t="shared" si="3"/>
        <v>-5.2156329305136105E-2</v>
      </c>
      <c r="AI73" s="36" t="s">
        <v>34</v>
      </c>
      <c r="AJ73" s="8"/>
      <c r="BG73" s="8"/>
      <c r="BH73" s="8"/>
      <c r="BI73" s="8"/>
      <c r="BJ73" s="8"/>
      <c r="BK73" s="8"/>
      <c r="BL73" s="15"/>
      <c r="BN73" s="8"/>
      <c r="BO73" s="8"/>
      <c r="BV73" s="8"/>
      <c r="BW73" s="8"/>
      <c r="BX73" s="8"/>
      <c r="BY73" s="8"/>
      <c r="BZ73" s="8"/>
    </row>
    <row r="74" spans="1:78" ht="63" x14ac:dyDescent="0.25">
      <c r="A74" s="41" t="s">
        <v>123</v>
      </c>
      <c r="B74" s="42" t="s">
        <v>143</v>
      </c>
      <c r="C74" s="32" t="s">
        <v>144</v>
      </c>
      <c r="D74" s="33">
        <v>2.5</v>
      </c>
      <c r="E74" s="34">
        <v>0</v>
      </c>
      <c r="F74" s="33">
        <v>2.5</v>
      </c>
      <c r="G74" s="34">
        <v>0</v>
      </c>
      <c r="H74" s="34">
        <v>0</v>
      </c>
      <c r="I74" s="34">
        <v>0</v>
      </c>
      <c r="J74" s="34">
        <v>0</v>
      </c>
      <c r="K74" s="34">
        <v>0</v>
      </c>
      <c r="L74" s="34">
        <v>12</v>
      </c>
      <c r="M74" s="34">
        <v>0</v>
      </c>
      <c r="N74" s="34">
        <v>0</v>
      </c>
      <c r="O74" s="34">
        <v>0</v>
      </c>
      <c r="P74" s="34">
        <v>0</v>
      </c>
      <c r="Q74" s="34">
        <v>0</v>
      </c>
      <c r="R74" s="34">
        <v>0</v>
      </c>
      <c r="S74" s="34">
        <v>3.7144110000000001</v>
      </c>
      <c r="T74" s="34">
        <v>0</v>
      </c>
      <c r="U74" s="34">
        <v>0</v>
      </c>
      <c r="V74" s="34">
        <v>0</v>
      </c>
      <c r="W74" s="34">
        <v>0</v>
      </c>
      <c r="X74" s="34">
        <v>0</v>
      </c>
      <c r="Y74" s="34">
        <v>12</v>
      </c>
      <c r="Z74" s="34">
        <v>0</v>
      </c>
      <c r="AA74" s="34">
        <v>0</v>
      </c>
      <c r="AB74" s="34">
        <v>0</v>
      </c>
      <c r="AC74" s="34">
        <v>0</v>
      </c>
      <c r="AD74" s="34">
        <v>0</v>
      </c>
      <c r="AE74" s="34">
        <f t="shared" si="30"/>
        <v>0</v>
      </c>
      <c r="AF74" s="35">
        <v>0</v>
      </c>
      <c r="AG74" s="34">
        <f t="shared" si="31"/>
        <v>1.2144110000000001</v>
      </c>
      <c r="AH74" s="35">
        <f t="shared" si="3"/>
        <v>0.48576440000000004</v>
      </c>
      <c r="AI74" s="36" t="s">
        <v>145</v>
      </c>
      <c r="AJ74" s="8"/>
      <c r="BG74" s="8"/>
      <c r="BH74" s="8"/>
      <c r="BI74" s="8"/>
      <c r="BJ74" s="8"/>
      <c r="BK74" s="8"/>
      <c r="BL74" s="15"/>
      <c r="BN74" s="8"/>
      <c r="BO74" s="8"/>
      <c r="BV74" s="8"/>
      <c r="BW74" s="8"/>
      <c r="BX74" s="8"/>
      <c r="BY74" s="8"/>
      <c r="BZ74" s="8"/>
    </row>
    <row r="75" spans="1:78" ht="47.25" x14ac:dyDescent="0.25">
      <c r="A75" s="22" t="s">
        <v>146</v>
      </c>
      <c r="B75" s="23" t="s">
        <v>147</v>
      </c>
      <c r="C75" s="24" t="s">
        <v>33</v>
      </c>
      <c r="D75" s="39">
        <f>D76+D90+D91+D109</f>
        <v>7148.0680122776375</v>
      </c>
      <c r="E75" s="39">
        <f>E76+E90+E91+E109</f>
        <v>0</v>
      </c>
      <c r="F75" s="39">
        <f t="shared" ref="F75:AG75" si="32">F76+F90+F91+F109</f>
        <v>1441.0977615900279</v>
      </c>
      <c r="G75" s="39">
        <f t="shared" si="32"/>
        <v>0</v>
      </c>
      <c r="H75" s="39">
        <f t="shared" si="32"/>
        <v>0</v>
      </c>
      <c r="I75" s="39">
        <f t="shared" si="32"/>
        <v>8.9830000000000005</v>
      </c>
      <c r="J75" s="39">
        <f t="shared" si="32"/>
        <v>0</v>
      </c>
      <c r="K75" s="39">
        <f t="shared" si="32"/>
        <v>0</v>
      </c>
      <c r="L75" s="39">
        <f t="shared" si="32"/>
        <v>1270</v>
      </c>
      <c r="M75" s="39">
        <f t="shared" si="32"/>
        <v>8.5447100000000002</v>
      </c>
      <c r="N75" s="39">
        <f t="shared" si="32"/>
        <v>0</v>
      </c>
      <c r="O75" s="39">
        <f t="shared" si="32"/>
        <v>0</v>
      </c>
      <c r="P75" s="39">
        <f t="shared" si="32"/>
        <v>0</v>
      </c>
      <c r="Q75" s="39">
        <f t="shared" si="32"/>
        <v>0</v>
      </c>
      <c r="R75" s="39">
        <f t="shared" si="32"/>
        <v>0</v>
      </c>
      <c r="S75" s="39">
        <f t="shared" si="32"/>
        <v>1288.3772075700001</v>
      </c>
      <c r="T75" s="39">
        <f t="shared" si="32"/>
        <v>0</v>
      </c>
      <c r="U75" s="39">
        <f t="shared" si="32"/>
        <v>0</v>
      </c>
      <c r="V75" s="39">
        <f t="shared" si="32"/>
        <v>8.218650000000002</v>
      </c>
      <c r="W75" s="39">
        <f t="shared" si="32"/>
        <v>0</v>
      </c>
      <c r="X75" s="39">
        <f t="shared" si="32"/>
        <v>0</v>
      </c>
      <c r="Y75" s="39">
        <f t="shared" si="32"/>
        <v>1259</v>
      </c>
      <c r="Z75" s="39">
        <f t="shared" si="32"/>
        <v>8.5907099999999996</v>
      </c>
      <c r="AA75" s="39">
        <f t="shared" si="32"/>
        <v>0</v>
      </c>
      <c r="AB75" s="39">
        <f t="shared" si="32"/>
        <v>0</v>
      </c>
      <c r="AC75" s="39">
        <f t="shared" si="32"/>
        <v>0</v>
      </c>
      <c r="AD75" s="39">
        <f t="shared" si="32"/>
        <v>0</v>
      </c>
      <c r="AE75" s="39">
        <f t="shared" si="32"/>
        <v>0</v>
      </c>
      <c r="AF75" s="26">
        <v>0</v>
      </c>
      <c r="AG75" s="39">
        <f t="shared" si="32"/>
        <v>-153.09355402002774</v>
      </c>
      <c r="AH75" s="26">
        <f t="shared" si="3"/>
        <v>-0.10623398224636249</v>
      </c>
      <c r="AI75" s="27" t="s">
        <v>34</v>
      </c>
      <c r="AJ75" s="8"/>
      <c r="BC75" s="14"/>
      <c r="BG75" s="8"/>
      <c r="BH75" s="8"/>
      <c r="BI75" s="8"/>
      <c r="BJ75" s="8"/>
      <c r="BK75" s="8"/>
      <c r="BL75" s="15"/>
      <c r="BN75" s="8"/>
      <c r="BO75" s="8"/>
      <c r="BV75" s="8"/>
      <c r="BW75" s="8"/>
      <c r="BX75" s="8"/>
      <c r="BY75" s="8"/>
      <c r="BZ75" s="8"/>
    </row>
    <row r="76" spans="1:78" ht="63" x14ac:dyDescent="0.25">
      <c r="A76" s="22" t="s">
        <v>148</v>
      </c>
      <c r="B76" s="23" t="s">
        <v>149</v>
      </c>
      <c r="C76" s="24" t="s">
        <v>33</v>
      </c>
      <c r="D76" s="39">
        <f>SUM(D77:D89)</f>
        <v>1968.1416133799999</v>
      </c>
      <c r="E76" s="39">
        <f>SUM(E77:E89)</f>
        <v>0</v>
      </c>
      <c r="F76" s="39">
        <f t="shared" ref="F76:AG76" si="33">SUM(F77:F89)</f>
        <v>832.73719640000002</v>
      </c>
      <c r="G76" s="39">
        <f t="shared" si="33"/>
        <v>0</v>
      </c>
      <c r="H76" s="39">
        <f t="shared" si="33"/>
        <v>0</v>
      </c>
      <c r="I76" s="39">
        <f t="shared" si="33"/>
        <v>0</v>
      </c>
      <c r="J76" s="39">
        <f t="shared" si="33"/>
        <v>0</v>
      </c>
      <c r="K76" s="39">
        <f t="shared" si="33"/>
        <v>0</v>
      </c>
      <c r="L76" s="39">
        <f t="shared" si="33"/>
        <v>8</v>
      </c>
      <c r="M76" s="39">
        <f t="shared" si="33"/>
        <v>0</v>
      </c>
      <c r="N76" s="39">
        <f t="shared" si="33"/>
        <v>0</v>
      </c>
      <c r="O76" s="39">
        <f t="shared" si="33"/>
        <v>0</v>
      </c>
      <c r="P76" s="39">
        <f t="shared" si="33"/>
        <v>0</v>
      </c>
      <c r="Q76" s="39">
        <f t="shared" si="33"/>
        <v>0</v>
      </c>
      <c r="R76" s="39">
        <f t="shared" si="33"/>
        <v>0</v>
      </c>
      <c r="S76" s="39">
        <f t="shared" si="33"/>
        <v>786.91841386999999</v>
      </c>
      <c r="T76" s="39">
        <f t="shared" si="33"/>
        <v>0</v>
      </c>
      <c r="U76" s="39">
        <f t="shared" si="33"/>
        <v>0</v>
      </c>
      <c r="V76" s="39">
        <f t="shared" si="33"/>
        <v>0</v>
      </c>
      <c r="W76" s="39">
        <f t="shared" si="33"/>
        <v>0</v>
      </c>
      <c r="X76" s="39">
        <f t="shared" si="33"/>
        <v>0</v>
      </c>
      <c r="Y76" s="39">
        <f t="shared" si="33"/>
        <v>9</v>
      </c>
      <c r="Z76" s="39">
        <f t="shared" si="33"/>
        <v>0</v>
      </c>
      <c r="AA76" s="39">
        <f t="shared" si="33"/>
        <v>0</v>
      </c>
      <c r="AB76" s="39">
        <f t="shared" si="33"/>
        <v>0</v>
      </c>
      <c r="AC76" s="39">
        <f t="shared" si="33"/>
        <v>0</v>
      </c>
      <c r="AD76" s="39">
        <f t="shared" si="33"/>
        <v>0</v>
      </c>
      <c r="AE76" s="39">
        <f t="shared" si="33"/>
        <v>0</v>
      </c>
      <c r="AF76" s="26">
        <v>0</v>
      </c>
      <c r="AG76" s="39">
        <f t="shared" si="33"/>
        <v>-45.818782530000021</v>
      </c>
      <c r="AH76" s="26">
        <f t="shared" si="3"/>
        <v>-5.5021899739892563E-2</v>
      </c>
      <c r="AI76" s="27" t="s">
        <v>34</v>
      </c>
      <c r="AJ76" s="8"/>
      <c r="BG76" s="8"/>
      <c r="BH76" s="8"/>
      <c r="BI76" s="8"/>
      <c r="BJ76" s="8"/>
      <c r="BK76" s="8"/>
      <c r="BL76" s="15"/>
      <c r="BN76" s="8"/>
      <c r="BO76" s="8"/>
      <c r="BV76" s="8"/>
      <c r="BW76" s="8"/>
      <c r="BX76" s="8"/>
      <c r="BY76" s="8"/>
      <c r="BZ76" s="8"/>
    </row>
    <row r="77" spans="1:78" ht="31.5" x14ac:dyDescent="0.25">
      <c r="A77" s="41" t="s">
        <v>148</v>
      </c>
      <c r="B77" s="47" t="s">
        <v>150</v>
      </c>
      <c r="C77" s="48" t="s">
        <v>151</v>
      </c>
      <c r="D77" s="33">
        <v>60.728231170000001</v>
      </c>
      <c r="E77" s="34">
        <v>0</v>
      </c>
      <c r="F77" s="33">
        <v>0</v>
      </c>
      <c r="G77" s="34">
        <v>0</v>
      </c>
      <c r="H77" s="34">
        <v>0</v>
      </c>
      <c r="I77" s="34">
        <v>0</v>
      </c>
      <c r="J77" s="34">
        <v>0</v>
      </c>
      <c r="K77" s="34">
        <v>0</v>
      </c>
      <c r="L77" s="34">
        <v>0</v>
      </c>
      <c r="M77" s="34">
        <v>0</v>
      </c>
      <c r="N77" s="34">
        <v>0</v>
      </c>
      <c r="O77" s="34">
        <v>0</v>
      </c>
      <c r="P77" s="34">
        <v>0</v>
      </c>
      <c r="Q77" s="34">
        <v>0</v>
      </c>
      <c r="R77" s="34">
        <v>0</v>
      </c>
      <c r="S77" s="34">
        <v>0</v>
      </c>
      <c r="T77" s="34">
        <v>0</v>
      </c>
      <c r="U77" s="34">
        <v>0</v>
      </c>
      <c r="V77" s="34">
        <v>0</v>
      </c>
      <c r="W77" s="34">
        <v>0</v>
      </c>
      <c r="X77" s="34">
        <v>0</v>
      </c>
      <c r="Y77" s="34">
        <v>0</v>
      </c>
      <c r="Z77" s="34">
        <v>0</v>
      </c>
      <c r="AA77" s="34">
        <v>0</v>
      </c>
      <c r="AB77" s="34">
        <v>0</v>
      </c>
      <c r="AC77" s="34">
        <v>0</v>
      </c>
      <c r="AD77" s="34">
        <v>0</v>
      </c>
      <c r="AE77" s="34">
        <f t="shared" ref="AE77:AE89" si="34">R77-E77</f>
        <v>0</v>
      </c>
      <c r="AF77" s="35">
        <v>0</v>
      </c>
      <c r="AG77" s="34">
        <f t="shared" ref="AG77:AG89" si="35">S77-F77</f>
        <v>0</v>
      </c>
      <c r="AH77" s="35">
        <v>0</v>
      </c>
      <c r="AI77" s="36" t="s">
        <v>34</v>
      </c>
      <c r="AJ77" s="8"/>
      <c r="BG77" s="8"/>
      <c r="BH77" s="8"/>
      <c r="BI77" s="8"/>
      <c r="BJ77" s="8"/>
      <c r="BK77" s="8"/>
      <c r="BL77" s="15"/>
      <c r="BN77" s="8"/>
      <c r="BO77" s="8"/>
      <c r="BV77" s="8"/>
      <c r="BW77" s="8"/>
      <c r="BX77" s="8"/>
      <c r="BY77" s="8"/>
      <c r="BZ77" s="8"/>
    </row>
    <row r="78" spans="1:78" ht="47.25" x14ac:dyDescent="0.25">
      <c r="A78" s="31" t="s">
        <v>148</v>
      </c>
      <c r="B78" s="40" t="s">
        <v>152</v>
      </c>
      <c r="C78" s="40" t="s">
        <v>153</v>
      </c>
      <c r="D78" s="33">
        <v>150.44300000000001</v>
      </c>
      <c r="E78" s="34">
        <v>0</v>
      </c>
      <c r="F78" s="33">
        <v>100.04600000000001</v>
      </c>
      <c r="G78" s="34">
        <v>0</v>
      </c>
      <c r="H78" s="34">
        <v>0</v>
      </c>
      <c r="I78" s="34">
        <v>0</v>
      </c>
      <c r="J78" s="34">
        <v>0</v>
      </c>
      <c r="K78" s="34">
        <v>0</v>
      </c>
      <c r="L78" s="34">
        <v>1</v>
      </c>
      <c r="M78" s="34">
        <v>0</v>
      </c>
      <c r="N78" s="34">
        <v>0</v>
      </c>
      <c r="O78" s="34">
        <v>0</v>
      </c>
      <c r="P78" s="34">
        <v>0</v>
      </c>
      <c r="Q78" s="34">
        <v>0</v>
      </c>
      <c r="R78" s="34">
        <v>0</v>
      </c>
      <c r="S78" s="34">
        <v>67.54453844999999</v>
      </c>
      <c r="T78" s="34">
        <v>0</v>
      </c>
      <c r="U78" s="34">
        <v>0</v>
      </c>
      <c r="V78" s="34">
        <v>0</v>
      </c>
      <c r="W78" s="34">
        <v>0</v>
      </c>
      <c r="X78" s="34">
        <v>0</v>
      </c>
      <c r="Y78" s="34">
        <v>1</v>
      </c>
      <c r="Z78" s="34">
        <v>0</v>
      </c>
      <c r="AA78" s="34">
        <v>0</v>
      </c>
      <c r="AB78" s="34">
        <v>0</v>
      </c>
      <c r="AC78" s="34">
        <v>0</v>
      </c>
      <c r="AD78" s="34">
        <v>0</v>
      </c>
      <c r="AE78" s="34">
        <f t="shared" si="34"/>
        <v>0</v>
      </c>
      <c r="AF78" s="35">
        <v>0</v>
      </c>
      <c r="AG78" s="34">
        <f t="shared" si="35"/>
        <v>-32.501461550000016</v>
      </c>
      <c r="AH78" s="35">
        <f t="shared" si="3"/>
        <v>-0.32486517751834171</v>
      </c>
      <c r="AI78" s="36" t="s">
        <v>154</v>
      </c>
      <c r="AJ78" s="8"/>
      <c r="BG78" s="8"/>
      <c r="BH78" s="8"/>
      <c r="BI78" s="8"/>
      <c r="BJ78" s="8"/>
      <c r="BK78" s="8"/>
      <c r="BL78" s="15"/>
      <c r="BN78" s="8"/>
      <c r="BO78" s="8"/>
      <c r="BV78" s="8"/>
      <c r="BW78" s="8"/>
      <c r="BX78" s="8"/>
      <c r="BY78" s="8"/>
      <c r="BZ78" s="8"/>
    </row>
    <row r="79" spans="1:78" ht="47.25" x14ac:dyDescent="0.25">
      <c r="A79" s="31" t="s">
        <v>148</v>
      </c>
      <c r="B79" s="40" t="s">
        <v>155</v>
      </c>
      <c r="C79" s="40" t="s">
        <v>156</v>
      </c>
      <c r="D79" s="34">
        <v>12.385659260000001</v>
      </c>
      <c r="E79" s="34">
        <v>0</v>
      </c>
      <c r="F79" s="34">
        <v>0</v>
      </c>
      <c r="G79" s="34">
        <v>0</v>
      </c>
      <c r="H79" s="34">
        <v>0</v>
      </c>
      <c r="I79" s="34">
        <v>0</v>
      </c>
      <c r="J79" s="34">
        <v>0</v>
      </c>
      <c r="K79" s="34">
        <v>0</v>
      </c>
      <c r="L79" s="34">
        <v>0</v>
      </c>
      <c r="M79" s="34">
        <v>0</v>
      </c>
      <c r="N79" s="34">
        <v>0</v>
      </c>
      <c r="O79" s="34">
        <v>0</v>
      </c>
      <c r="P79" s="34">
        <v>0</v>
      </c>
      <c r="Q79" s="34">
        <v>0</v>
      </c>
      <c r="R79" s="34">
        <v>0</v>
      </c>
      <c r="S79" s="34">
        <v>0</v>
      </c>
      <c r="T79" s="34">
        <v>0</v>
      </c>
      <c r="U79" s="34">
        <v>0</v>
      </c>
      <c r="V79" s="34">
        <v>0</v>
      </c>
      <c r="W79" s="34">
        <v>0</v>
      </c>
      <c r="X79" s="34">
        <v>0</v>
      </c>
      <c r="Y79" s="34">
        <v>0</v>
      </c>
      <c r="Z79" s="34">
        <v>0</v>
      </c>
      <c r="AA79" s="34">
        <v>0</v>
      </c>
      <c r="AB79" s="34">
        <v>0</v>
      </c>
      <c r="AC79" s="34">
        <v>0</v>
      </c>
      <c r="AD79" s="34">
        <v>0</v>
      </c>
      <c r="AE79" s="34">
        <f t="shared" si="34"/>
        <v>0</v>
      </c>
      <c r="AF79" s="35">
        <v>0</v>
      </c>
      <c r="AG79" s="34">
        <f t="shared" si="35"/>
        <v>0</v>
      </c>
      <c r="AH79" s="35">
        <v>0</v>
      </c>
      <c r="AI79" s="36" t="s">
        <v>34</v>
      </c>
      <c r="AJ79" s="8"/>
      <c r="BG79" s="8"/>
      <c r="BH79" s="8"/>
      <c r="BI79" s="8"/>
      <c r="BJ79" s="8"/>
      <c r="BK79" s="8"/>
      <c r="BL79" s="15"/>
      <c r="BN79" s="8"/>
      <c r="BO79" s="8"/>
      <c r="BV79" s="8"/>
      <c r="BW79" s="8"/>
      <c r="BX79" s="8"/>
      <c r="BY79" s="8"/>
      <c r="BZ79" s="8"/>
    </row>
    <row r="80" spans="1:78" ht="47.25" x14ac:dyDescent="0.25">
      <c r="A80" s="31" t="s">
        <v>148</v>
      </c>
      <c r="B80" s="34" t="s">
        <v>157</v>
      </c>
      <c r="C80" s="32" t="s">
        <v>158</v>
      </c>
      <c r="D80" s="34">
        <v>12.34769945</v>
      </c>
      <c r="E80" s="34">
        <v>0</v>
      </c>
      <c r="F80" s="34">
        <v>0</v>
      </c>
      <c r="G80" s="34">
        <v>0</v>
      </c>
      <c r="H80" s="34">
        <v>0</v>
      </c>
      <c r="I80" s="34">
        <v>0</v>
      </c>
      <c r="J80" s="34">
        <v>0</v>
      </c>
      <c r="K80" s="34">
        <v>0</v>
      </c>
      <c r="L80" s="34">
        <v>0</v>
      </c>
      <c r="M80" s="34">
        <v>0</v>
      </c>
      <c r="N80" s="34">
        <v>0</v>
      </c>
      <c r="O80" s="34">
        <v>0</v>
      </c>
      <c r="P80" s="34">
        <v>0</v>
      </c>
      <c r="Q80" s="34">
        <v>0</v>
      </c>
      <c r="R80" s="34">
        <v>0</v>
      </c>
      <c r="S80" s="34">
        <v>0</v>
      </c>
      <c r="T80" s="34">
        <v>0</v>
      </c>
      <c r="U80" s="34">
        <v>0</v>
      </c>
      <c r="V80" s="34">
        <v>0</v>
      </c>
      <c r="W80" s="34">
        <v>0</v>
      </c>
      <c r="X80" s="34">
        <v>0</v>
      </c>
      <c r="Y80" s="34">
        <v>0</v>
      </c>
      <c r="Z80" s="34">
        <v>0</v>
      </c>
      <c r="AA80" s="34">
        <v>0</v>
      </c>
      <c r="AB80" s="34">
        <v>0</v>
      </c>
      <c r="AC80" s="34">
        <v>0</v>
      </c>
      <c r="AD80" s="34">
        <v>0</v>
      </c>
      <c r="AE80" s="34">
        <f t="shared" si="34"/>
        <v>0</v>
      </c>
      <c r="AF80" s="35">
        <v>0</v>
      </c>
      <c r="AG80" s="34">
        <f t="shared" si="35"/>
        <v>0</v>
      </c>
      <c r="AH80" s="35">
        <v>0</v>
      </c>
      <c r="AI80" s="36" t="s">
        <v>34</v>
      </c>
      <c r="AJ80" s="8"/>
      <c r="BG80" s="8"/>
      <c r="BH80" s="8"/>
      <c r="BI80" s="8"/>
      <c r="BJ80" s="8"/>
      <c r="BK80" s="8"/>
      <c r="BL80" s="15"/>
      <c r="BN80" s="8"/>
      <c r="BO80" s="8"/>
      <c r="BV80" s="8"/>
      <c r="BW80" s="8"/>
      <c r="BX80" s="8"/>
      <c r="BY80" s="8"/>
      <c r="BZ80" s="8"/>
    </row>
    <row r="81" spans="1:78" ht="47.25" x14ac:dyDescent="0.25">
      <c r="A81" s="31" t="s">
        <v>148</v>
      </c>
      <c r="B81" s="40" t="s">
        <v>159</v>
      </c>
      <c r="C81" s="40" t="s">
        <v>160</v>
      </c>
      <c r="D81" s="33">
        <v>9.7257512300000002</v>
      </c>
      <c r="E81" s="34">
        <v>0</v>
      </c>
      <c r="F81" s="33">
        <v>0</v>
      </c>
      <c r="G81" s="34">
        <v>0</v>
      </c>
      <c r="H81" s="34">
        <v>0</v>
      </c>
      <c r="I81" s="33">
        <v>0</v>
      </c>
      <c r="J81" s="34">
        <v>0</v>
      </c>
      <c r="K81" s="34">
        <v>0</v>
      </c>
      <c r="L81" s="34">
        <v>0</v>
      </c>
      <c r="M81" s="34">
        <v>0</v>
      </c>
      <c r="N81" s="34">
        <v>0</v>
      </c>
      <c r="O81" s="34">
        <v>0</v>
      </c>
      <c r="P81" s="34">
        <v>0</v>
      </c>
      <c r="Q81" s="34">
        <v>0</v>
      </c>
      <c r="R81" s="34">
        <v>0</v>
      </c>
      <c r="S81" s="34">
        <v>0</v>
      </c>
      <c r="T81" s="34">
        <v>0</v>
      </c>
      <c r="U81" s="34">
        <v>0</v>
      </c>
      <c r="V81" s="34">
        <v>0</v>
      </c>
      <c r="W81" s="34">
        <v>0</v>
      </c>
      <c r="X81" s="34">
        <v>0</v>
      </c>
      <c r="Y81" s="34">
        <v>0</v>
      </c>
      <c r="Z81" s="34">
        <v>0</v>
      </c>
      <c r="AA81" s="34">
        <v>0</v>
      </c>
      <c r="AB81" s="34">
        <v>0</v>
      </c>
      <c r="AC81" s="34">
        <v>0</v>
      </c>
      <c r="AD81" s="34">
        <v>0</v>
      </c>
      <c r="AE81" s="34">
        <f t="shared" si="34"/>
        <v>0</v>
      </c>
      <c r="AF81" s="35">
        <v>0</v>
      </c>
      <c r="AG81" s="34">
        <f t="shared" si="35"/>
        <v>0</v>
      </c>
      <c r="AH81" s="35">
        <v>0</v>
      </c>
      <c r="AI81" s="36" t="s">
        <v>34</v>
      </c>
      <c r="AJ81" s="8"/>
      <c r="BG81" s="8"/>
      <c r="BH81" s="8"/>
      <c r="BI81" s="8"/>
      <c r="BJ81" s="8"/>
      <c r="BK81" s="8"/>
      <c r="BL81" s="15"/>
      <c r="BN81" s="8"/>
      <c r="BO81" s="8"/>
      <c r="BV81" s="8"/>
      <c r="BW81" s="8"/>
      <c r="BX81" s="8"/>
      <c r="BY81" s="8"/>
      <c r="BZ81" s="8"/>
    </row>
    <row r="82" spans="1:78" ht="47.25" x14ac:dyDescent="0.25">
      <c r="A82" s="31" t="s">
        <v>148</v>
      </c>
      <c r="B82" s="40" t="s">
        <v>161</v>
      </c>
      <c r="C82" s="40" t="s">
        <v>162</v>
      </c>
      <c r="D82" s="33">
        <v>5.0354523899999997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v>0</v>
      </c>
      <c r="AA82" s="34">
        <v>0</v>
      </c>
      <c r="AB82" s="34">
        <v>0</v>
      </c>
      <c r="AC82" s="34">
        <v>0</v>
      </c>
      <c r="AD82" s="34">
        <v>0</v>
      </c>
      <c r="AE82" s="34">
        <f t="shared" si="34"/>
        <v>0</v>
      </c>
      <c r="AF82" s="35">
        <v>0</v>
      </c>
      <c r="AG82" s="34">
        <f t="shared" si="35"/>
        <v>0</v>
      </c>
      <c r="AH82" s="35">
        <v>0</v>
      </c>
      <c r="AI82" s="36" t="s">
        <v>34</v>
      </c>
      <c r="AJ82" s="8"/>
      <c r="BG82" s="8"/>
      <c r="BH82" s="8"/>
      <c r="BI82" s="8"/>
      <c r="BJ82" s="8"/>
      <c r="BK82" s="8"/>
      <c r="BL82" s="15"/>
      <c r="BN82" s="8"/>
      <c r="BO82" s="8"/>
      <c r="BV82" s="8"/>
      <c r="BW82" s="8"/>
      <c r="BX82" s="8"/>
      <c r="BY82" s="8"/>
      <c r="BZ82" s="8"/>
    </row>
    <row r="83" spans="1:78" ht="63" x14ac:dyDescent="0.25">
      <c r="A83" s="31" t="s">
        <v>148</v>
      </c>
      <c r="B83" s="40" t="s">
        <v>163</v>
      </c>
      <c r="C83" s="40" t="s">
        <v>164</v>
      </c>
      <c r="D83" s="33">
        <v>75.672476429999989</v>
      </c>
      <c r="E83" s="34">
        <v>0</v>
      </c>
      <c r="F83" s="34">
        <v>75.672476430000003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1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44.703517210000001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1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f t="shared" si="34"/>
        <v>0</v>
      </c>
      <c r="AF83" s="35">
        <v>0</v>
      </c>
      <c r="AG83" s="34">
        <f t="shared" si="35"/>
        <v>-30.968959220000002</v>
      </c>
      <c r="AH83" s="35">
        <f t="shared" si="3"/>
        <v>-0.4092499767553861</v>
      </c>
      <c r="AI83" s="36" t="s">
        <v>165</v>
      </c>
      <c r="AJ83" s="8"/>
      <c r="BG83" s="8"/>
      <c r="BH83" s="8"/>
      <c r="BI83" s="8"/>
      <c r="BJ83" s="8"/>
      <c r="BK83" s="8"/>
      <c r="BL83" s="15"/>
      <c r="BN83" s="8"/>
      <c r="BO83" s="8"/>
      <c r="BV83" s="8"/>
      <c r="BW83" s="8"/>
      <c r="BX83" s="8"/>
      <c r="BY83" s="8"/>
      <c r="BZ83" s="8"/>
    </row>
    <row r="84" spans="1:78" ht="78.75" x14ac:dyDescent="0.25">
      <c r="A84" s="31" t="s">
        <v>148</v>
      </c>
      <c r="B84" s="40" t="s">
        <v>166</v>
      </c>
      <c r="C84" s="40" t="s">
        <v>167</v>
      </c>
      <c r="D84" s="33">
        <v>171.16464723999999</v>
      </c>
      <c r="E84" s="34">
        <v>0</v>
      </c>
      <c r="F84" s="34">
        <v>54.189253579999999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3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49.869699999999995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4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f t="shared" si="34"/>
        <v>0</v>
      </c>
      <c r="AF84" s="35">
        <v>0</v>
      </c>
      <c r="AG84" s="34">
        <f t="shared" si="35"/>
        <v>-4.3195535800000044</v>
      </c>
      <c r="AH84" s="35">
        <f t="shared" si="3"/>
        <v>-7.9712365360837006E-2</v>
      </c>
      <c r="AI84" s="36" t="s">
        <v>34</v>
      </c>
      <c r="AJ84" s="8"/>
      <c r="BG84" s="8"/>
      <c r="BH84" s="8"/>
      <c r="BI84" s="8"/>
      <c r="BJ84" s="8"/>
      <c r="BK84" s="8"/>
      <c r="BL84" s="15"/>
      <c r="BN84" s="8"/>
      <c r="BO84" s="8"/>
      <c r="BV84" s="8"/>
      <c r="BW84" s="8"/>
      <c r="BX84" s="8"/>
      <c r="BY84" s="8"/>
      <c r="BZ84" s="8"/>
    </row>
    <row r="85" spans="1:78" ht="63" x14ac:dyDescent="0.25">
      <c r="A85" s="31" t="s">
        <v>148</v>
      </c>
      <c r="B85" s="40" t="s">
        <v>168</v>
      </c>
      <c r="C85" s="40" t="s">
        <v>169</v>
      </c>
      <c r="D85" s="33">
        <v>126.47549645999999</v>
      </c>
      <c r="E85" s="43">
        <v>0</v>
      </c>
      <c r="F85" s="33">
        <v>45.777580479999997</v>
      </c>
      <c r="G85" s="34">
        <v>0</v>
      </c>
      <c r="H85" s="34">
        <v>0</v>
      </c>
      <c r="I85" s="33">
        <v>0</v>
      </c>
      <c r="J85" s="34">
        <v>0</v>
      </c>
      <c r="K85" s="34">
        <v>0</v>
      </c>
      <c r="L85" s="43">
        <v>1</v>
      </c>
      <c r="M85" s="43">
        <v>0</v>
      </c>
      <c r="N85" s="34">
        <v>0</v>
      </c>
      <c r="O85" s="43">
        <v>0</v>
      </c>
      <c r="P85" s="43">
        <v>0</v>
      </c>
      <c r="Q85" s="43">
        <v>0</v>
      </c>
      <c r="R85" s="34">
        <v>0</v>
      </c>
      <c r="S85" s="34">
        <v>67.748772299999999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1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f t="shared" si="34"/>
        <v>0</v>
      </c>
      <c r="AF85" s="35">
        <v>0</v>
      </c>
      <c r="AG85" s="34">
        <f t="shared" si="35"/>
        <v>21.971191820000001</v>
      </c>
      <c r="AH85" s="35">
        <f t="shared" si="3"/>
        <v>0.4799552879296255</v>
      </c>
      <c r="AI85" s="36" t="s">
        <v>170</v>
      </c>
      <c r="AJ85" s="8"/>
      <c r="BG85" s="8"/>
      <c r="BH85" s="8"/>
      <c r="BI85" s="8"/>
      <c r="BJ85" s="8"/>
      <c r="BK85" s="8"/>
      <c r="BL85" s="15"/>
      <c r="BN85" s="8"/>
      <c r="BO85" s="8"/>
      <c r="BV85" s="8"/>
      <c r="BW85" s="8"/>
      <c r="BX85" s="8"/>
      <c r="BY85" s="8"/>
      <c r="BZ85" s="8"/>
    </row>
    <row r="86" spans="1:78" ht="63" x14ac:dyDescent="0.25">
      <c r="A86" s="31" t="s">
        <v>148</v>
      </c>
      <c r="B86" s="40" t="s">
        <v>171</v>
      </c>
      <c r="C86" s="40" t="s">
        <v>172</v>
      </c>
      <c r="D86" s="33">
        <v>5.9183697500000001</v>
      </c>
      <c r="E86" s="34">
        <v>0</v>
      </c>
      <c r="F86" s="33">
        <v>0</v>
      </c>
      <c r="G86" s="34">
        <v>0</v>
      </c>
      <c r="H86" s="34">
        <v>0</v>
      </c>
      <c r="I86" s="33">
        <v>0</v>
      </c>
      <c r="J86" s="34">
        <v>0</v>
      </c>
      <c r="K86" s="34">
        <v>0</v>
      </c>
      <c r="L86" s="34">
        <v>0</v>
      </c>
      <c r="M86" s="34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f t="shared" si="34"/>
        <v>0</v>
      </c>
      <c r="AF86" s="35">
        <v>0</v>
      </c>
      <c r="AG86" s="34">
        <f t="shared" si="35"/>
        <v>0</v>
      </c>
      <c r="AH86" s="35">
        <v>0</v>
      </c>
      <c r="AI86" s="36" t="s">
        <v>34</v>
      </c>
      <c r="AJ86" s="8"/>
      <c r="BG86" s="8"/>
      <c r="BH86" s="8"/>
      <c r="BI86" s="8"/>
      <c r="BJ86" s="8"/>
      <c r="BK86" s="8"/>
      <c r="BL86" s="15"/>
      <c r="BN86" s="8"/>
      <c r="BO86" s="8"/>
      <c r="BV86" s="8"/>
      <c r="BW86" s="8"/>
      <c r="BX86" s="8"/>
      <c r="BY86" s="8"/>
      <c r="BZ86" s="8"/>
    </row>
    <row r="87" spans="1:78" ht="63" x14ac:dyDescent="0.25">
      <c r="A87" s="31" t="s">
        <v>148</v>
      </c>
      <c r="B87" s="40" t="s">
        <v>173</v>
      </c>
      <c r="C87" s="32" t="s">
        <v>174</v>
      </c>
      <c r="D87" s="33">
        <v>350.99068699999998</v>
      </c>
      <c r="E87" s="33">
        <v>0</v>
      </c>
      <c r="F87" s="33">
        <v>0</v>
      </c>
      <c r="G87" s="34">
        <v>0</v>
      </c>
      <c r="H87" s="34">
        <v>0</v>
      </c>
      <c r="I87" s="33">
        <v>0</v>
      </c>
      <c r="J87" s="34">
        <v>0</v>
      </c>
      <c r="K87" s="34">
        <v>0</v>
      </c>
      <c r="L87" s="33">
        <v>0</v>
      </c>
      <c r="M87" s="33">
        <v>0</v>
      </c>
      <c r="N87" s="34">
        <v>0</v>
      </c>
      <c r="O87" s="33">
        <v>0</v>
      </c>
      <c r="P87" s="33">
        <v>0</v>
      </c>
      <c r="Q87" s="33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f t="shared" si="34"/>
        <v>0</v>
      </c>
      <c r="AF87" s="35">
        <v>0</v>
      </c>
      <c r="AG87" s="34">
        <f t="shared" si="35"/>
        <v>0</v>
      </c>
      <c r="AH87" s="35">
        <v>0</v>
      </c>
      <c r="AI87" s="36" t="s">
        <v>34</v>
      </c>
      <c r="AJ87" s="8"/>
      <c r="BG87" s="8"/>
      <c r="BH87" s="8"/>
      <c r="BI87" s="8"/>
      <c r="BJ87" s="8"/>
      <c r="BK87" s="8"/>
      <c r="BL87" s="15"/>
      <c r="BN87" s="8"/>
      <c r="BO87" s="8"/>
      <c r="BV87" s="8"/>
      <c r="BW87" s="8"/>
      <c r="BX87" s="8"/>
      <c r="BY87" s="8"/>
      <c r="BZ87" s="8"/>
    </row>
    <row r="88" spans="1:78" ht="47.25" x14ac:dyDescent="0.25">
      <c r="A88" s="31" t="s">
        <v>148</v>
      </c>
      <c r="B88" s="40" t="s">
        <v>175</v>
      </c>
      <c r="C88" s="32" t="s">
        <v>176</v>
      </c>
      <c r="D88" s="33">
        <v>107.254143</v>
      </c>
      <c r="E88" s="33">
        <v>0</v>
      </c>
      <c r="F88" s="33">
        <v>107.254143</v>
      </c>
      <c r="G88" s="34">
        <v>0</v>
      </c>
      <c r="H88" s="34">
        <v>0</v>
      </c>
      <c r="I88" s="33">
        <v>0</v>
      </c>
      <c r="J88" s="34">
        <v>0</v>
      </c>
      <c r="K88" s="34">
        <v>0</v>
      </c>
      <c r="L88" s="33">
        <v>1</v>
      </c>
      <c r="M88" s="33">
        <v>0</v>
      </c>
      <c r="N88" s="34">
        <v>0</v>
      </c>
      <c r="O88" s="33">
        <v>0</v>
      </c>
      <c r="P88" s="33">
        <v>0</v>
      </c>
      <c r="Q88" s="33">
        <v>0</v>
      </c>
      <c r="R88" s="34">
        <v>0</v>
      </c>
      <c r="S88" s="34">
        <v>107.254143</v>
      </c>
      <c r="T88" s="34">
        <v>0</v>
      </c>
      <c r="U88" s="34">
        <v>0</v>
      </c>
      <c r="V88" s="34">
        <v>0</v>
      </c>
      <c r="W88" s="34">
        <v>0</v>
      </c>
      <c r="X88" s="34">
        <v>0</v>
      </c>
      <c r="Y88" s="34">
        <v>1</v>
      </c>
      <c r="Z88" s="34">
        <v>0</v>
      </c>
      <c r="AA88" s="34">
        <v>0</v>
      </c>
      <c r="AB88" s="34">
        <v>0</v>
      </c>
      <c r="AC88" s="34">
        <v>0</v>
      </c>
      <c r="AD88" s="34">
        <v>0</v>
      </c>
      <c r="AE88" s="34">
        <f t="shared" si="34"/>
        <v>0</v>
      </c>
      <c r="AF88" s="35">
        <v>0</v>
      </c>
      <c r="AG88" s="34">
        <f t="shared" si="35"/>
        <v>0</v>
      </c>
      <c r="AH88" s="35">
        <f t="shared" ref="AH88:AH148" si="36">AG88/F88</f>
        <v>0</v>
      </c>
      <c r="AI88" s="36" t="s">
        <v>34</v>
      </c>
      <c r="AJ88" s="8"/>
      <c r="BG88" s="8"/>
      <c r="BH88" s="8"/>
      <c r="BI88" s="8"/>
      <c r="BJ88" s="8"/>
      <c r="BK88" s="8"/>
      <c r="BL88" s="15"/>
      <c r="BN88" s="8"/>
      <c r="BO88" s="8"/>
      <c r="BV88" s="8"/>
      <c r="BW88" s="8"/>
      <c r="BX88" s="8"/>
      <c r="BY88" s="8"/>
      <c r="BZ88" s="8"/>
    </row>
    <row r="89" spans="1:78" ht="63" x14ac:dyDescent="0.25">
      <c r="A89" s="31" t="s">
        <v>148</v>
      </c>
      <c r="B89" s="40" t="s">
        <v>177</v>
      </c>
      <c r="C89" s="32" t="s">
        <v>178</v>
      </c>
      <c r="D89" s="33">
        <v>880</v>
      </c>
      <c r="E89" s="34">
        <v>0</v>
      </c>
      <c r="F89" s="33">
        <v>449.79774291000001</v>
      </c>
      <c r="G89" s="34">
        <v>0</v>
      </c>
      <c r="H89" s="34">
        <v>0</v>
      </c>
      <c r="I89" s="33">
        <v>0</v>
      </c>
      <c r="J89" s="34">
        <v>0</v>
      </c>
      <c r="K89" s="34">
        <v>0</v>
      </c>
      <c r="L89" s="34">
        <v>1</v>
      </c>
      <c r="M89" s="34">
        <v>0</v>
      </c>
      <c r="N89" s="34">
        <v>0</v>
      </c>
      <c r="O89" s="34">
        <v>0</v>
      </c>
      <c r="P89" s="34">
        <v>0</v>
      </c>
      <c r="Q89" s="34">
        <v>0</v>
      </c>
      <c r="R89" s="34">
        <v>0</v>
      </c>
      <c r="S89" s="34">
        <v>449.79774291000001</v>
      </c>
      <c r="T89" s="34">
        <v>0</v>
      </c>
      <c r="U89" s="34">
        <v>0</v>
      </c>
      <c r="V89" s="34">
        <v>0</v>
      </c>
      <c r="W89" s="34">
        <v>0</v>
      </c>
      <c r="X89" s="34">
        <v>0</v>
      </c>
      <c r="Y89" s="34">
        <v>1</v>
      </c>
      <c r="Z89" s="34">
        <v>0</v>
      </c>
      <c r="AA89" s="34">
        <v>0</v>
      </c>
      <c r="AB89" s="34">
        <v>0</v>
      </c>
      <c r="AC89" s="34">
        <v>0</v>
      </c>
      <c r="AD89" s="34">
        <v>0</v>
      </c>
      <c r="AE89" s="34">
        <f t="shared" si="34"/>
        <v>0</v>
      </c>
      <c r="AF89" s="35">
        <v>0</v>
      </c>
      <c r="AG89" s="34">
        <f t="shared" si="35"/>
        <v>0</v>
      </c>
      <c r="AH89" s="35">
        <f t="shared" si="36"/>
        <v>0</v>
      </c>
      <c r="AI89" s="36" t="s">
        <v>34</v>
      </c>
      <c r="AJ89" s="8"/>
      <c r="BG89" s="8"/>
      <c r="BH89" s="8"/>
      <c r="BI89" s="8"/>
      <c r="BJ89" s="8"/>
      <c r="BK89" s="8"/>
      <c r="BL89" s="15"/>
      <c r="BN89" s="8"/>
      <c r="BO89" s="8"/>
      <c r="BV89" s="8"/>
      <c r="BW89" s="8"/>
      <c r="BX89" s="8"/>
      <c r="BY89" s="8"/>
      <c r="BZ89" s="8"/>
    </row>
    <row r="90" spans="1:78" ht="47.25" x14ac:dyDescent="0.25">
      <c r="A90" s="22" t="s">
        <v>179</v>
      </c>
      <c r="B90" s="23" t="s">
        <v>180</v>
      </c>
      <c r="C90" s="24" t="s">
        <v>33</v>
      </c>
      <c r="D90" s="39">
        <v>0</v>
      </c>
      <c r="E90" s="39">
        <v>0</v>
      </c>
      <c r="F90" s="39">
        <v>0</v>
      </c>
      <c r="G90" s="39">
        <v>0</v>
      </c>
      <c r="H90" s="39">
        <v>0</v>
      </c>
      <c r="I90" s="39">
        <v>0</v>
      </c>
      <c r="J90" s="39">
        <v>0</v>
      </c>
      <c r="K90" s="39">
        <v>0</v>
      </c>
      <c r="L90" s="39">
        <v>0</v>
      </c>
      <c r="M90" s="39">
        <v>0</v>
      </c>
      <c r="N90" s="39">
        <v>0</v>
      </c>
      <c r="O90" s="39">
        <v>0</v>
      </c>
      <c r="P90" s="39">
        <v>0</v>
      </c>
      <c r="Q90" s="39">
        <v>0</v>
      </c>
      <c r="R90" s="39">
        <v>0</v>
      </c>
      <c r="S90" s="39">
        <v>0</v>
      </c>
      <c r="T90" s="39">
        <v>0</v>
      </c>
      <c r="U90" s="39">
        <v>0</v>
      </c>
      <c r="V90" s="39">
        <v>0</v>
      </c>
      <c r="W90" s="39">
        <v>0</v>
      </c>
      <c r="X90" s="39">
        <v>0</v>
      </c>
      <c r="Y90" s="39">
        <v>0</v>
      </c>
      <c r="Z90" s="39">
        <v>0</v>
      </c>
      <c r="AA90" s="39">
        <v>0</v>
      </c>
      <c r="AB90" s="39">
        <v>0</v>
      </c>
      <c r="AC90" s="39">
        <v>0</v>
      </c>
      <c r="AD90" s="39">
        <v>0</v>
      </c>
      <c r="AE90" s="39">
        <v>0</v>
      </c>
      <c r="AF90" s="26">
        <v>0</v>
      </c>
      <c r="AG90" s="39">
        <v>0</v>
      </c>
      <c r="AH90" s="26">
        <v>0</v>
      </c>
      <c r="AI90" s="27" t="s">
        <v>34</v>
      </c>
      <c r="AJ90" s="8"/>
      <c r="BG90" s="8"/>
      <c r="BH90" s="8"/>
      <c r="BI90" s="8"/>
      <c r="BJ90" s="8"/>
      <c r="BK90" s="8"/>
      <c r="BL90" s="15"/>
      <c r="BN90" s="8"/>
      <c r="BO90" s="8"/>
      <c r="BV90" s="8"/>
      <c r="BW90" s="8"/>
      <c r="BX90" s="8"/>
      <c r="BY90" s="8"/>
      <c r="BZ90" s="8"/>
    </row>
    <row r="91" spans="1:78" ht="47.25" x14ac:dyDescent="0.25">
      <c r="A91" s="22" t="s">
        <v>181</v>
      </c>
      <c r="B91" s="23" t="s">
        <v>182</v>
      </c>
      <c r="C91" s="24" t="s">
        <v>33</v>
      </c>
      <c r="D91" s="39">
        <f>SUM(D92:D108)</f>
        <v>2507.9368020399997</v>
      </c>
      <c r="E91" s="39">
        <f>SUM(E92:E108)</f>
        <v>0</v>
      </c>
      <c r="F91" s="39">
        <f t="shared" ref="F91:AG91" si="37">SUM(F92:F108)</f>
        <v>298.09274581906016</v>
      </c>
      <c r="G91" s="39">
        <f t="shared" si="37"/>
        <v>0</v>
      </c>
      <c r="H91" s="39">
        <f t="shared" si="37"/>
        <v>0</v>
      </c>
      <c r="I91" s="39">
        <f t="shared" si="37"/>
        <v>8.9830000000000005</v>
      </c>
      <c r="J91" s="39">
        <f t="shared" si="37"/>
        <v>0</v>
      </c>
      <c r="K91" s="39">
        <f t="shared" si="37"/>
        <v>0</v>
      </c>
      <c r="L91" s="39">
        <f t="shared" si="37"/>
        <v>0</v>
      </c>
      <c r="M91" s="39">
        <f t="shared" si="37"/>
        <v>0</v>
      </c>
      <c r="N91" s="39">
        <f t="shared" si="37"/>
        <v>0</v>
      </c>
      <c r="O91" s="39">
        <f t="shared" si="37"/>
        <v>0</v>
      </c>
      <c r="P91" s="39">
        <f t="shared" si="37"/>
        <v>0</v>
      </c>
      <c r="Q91" s="39">
        <f t="shared" si="37"/>
        <v>0</v>
      </c>
      <c r="R91" s="39">
        <f t="shared" si="37"/>
        <v>0</v>
      </c>
      <c r="S91" s="39">
        <f t="shared" si="37"/>
        <v>266.77421821000002</v>
      </c>
      <c r="T91" s="39">
        <f t="shared" si="37"/>
        <v>0</v>
      </c>
      <c r="U91" s="39">
        <f t="shared" si="37"/>
        <v>0</v>
      </c>
      <c r="V91" s="39">
        <f t="shared" si="37"/>
        <v>8.218650000000002</v>
      </c>
      <c r="W91" s="39">
        <f t="shared" si="37"/>
        <v>0</v>
      </c>
      <c r="X91" s="39">
        <f t="shared" si="37"/>
        <v>0</v>
      </c>
      <c r="Y91" s="39">
        <f t="shared" si="37"/>
        <v>0</v>
      </c>
      <c r="Z91" s="39">
        <f t="shared" si="37"/>
        <v>0</v>
      </c>
      <c r="AA91" s="39">
        <f t="shared" si="37"/>
        <v>0</v>
      </c>
      <c r="AB91" s="39">
        <f t="shared" si="37"/>
        <v>0</v>
      </c>
      <c r="AC91" s="39">
        <f t="shared" si="37"/>
        <v>0</v>
      </c>
      <c r="AD91" s="39">
        <f t="shared" si="37"/>
        <v>0</v>
      </c>
      <c r="AE91" s="39">
        <f t="shared" si="37"/>
        <v>0</v>
      </c>
      <c r="AF91" s="26">
        <v>0</v>
      </c>
      <c r="AG91" s="39">
        <f t="shared" si="37"/>
        <v>-31.31852760906013</v>
      </c>
      <c r="AH91" s="26">
        <f t="shared" si="36"/>
        <v>-0.10506303171855855</v>
      </c>
      <c r="AI91" s="27" t="s">
        <v>34</v>
      </c>
      <c r="AJ91" s="8"/>
      <c r="BG91" s="8"/>
      <c r="BH91" s="8"/>
      <c r="BI91" s="8"/>
      <c r="BJ91" s="8"/>
      <c r="BK91" s="8"/>
      <c r="BL91" s="15"/>
      <c r="BN91" s="8"/>
      <c r="BO91" s="8"/>
      <c r="BV91" s="8"/>
      <c r="BW91" s="8"/>
      <c r="BX91" s="8"/>
      <c r="BY91" s="8"/>
      <c r="BZ91" s="8"/>
    </row>
    <row r="92" spans="1:78" ht="47.25" x14ac:dyDescent="0.25">
      <c r="A92" s="31" t="s">
        <v>181</v>
      </c>
      <c r="B92" s="40" t="s">
        <v>183</v>
      </c>
      <c r="C92" s="32" t="s">
        <v>184</v>
      </c>
      <c r="D92" s="33">
        <v>144.06299999999999</v>
      </c>
      <c r="E92" s="43">
        <v>0</v>
      </c>
      <c r="F92" s="33">
        <v>0</v>
      </c>
      <c r="G92" s="34">
        <v>0</v>
      </c>
      <c r="H92" s="34">
        <v>0</v>
      </c>
      <c r="I92" s="33">
        <v>0</v>
      </c>
      <c r="J92" s="34">
        <v>0</v>
      </c>
      <c r="K92" s="34">
        <v>0</v>
      </c>
      <c r="L92" s="43">
        <v>0</v>
      </c>
      <c r="M92" s="43">
        <v>0</v>
      </c>
      <c r="N92" s="34">
        <v>0</v>
      </c>
      <c r="O92" s="43">
        <v>0</v>
      </c>
      <c r="P92" s="43">
        <v>0</v>
      </c>
      <c r="Q92" s="43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f t="shared" ref="AE92:AE108" si="38">R92-E92</f>
        <v>0</v>
      </c>
      <c r="AF92" s="35">
        <v>0</v>
      </c>
      <c r="AG92" s="34">
        <f t="shared" ref="AG92:AG108" si="39">S92-F92</f>
        <v>0</v>
      </c>
      <c r="AH92" s="35">
        <v>0</v>
      </c>
      <c r="AI92" s="36" t="s">
        <v>34</v>
      </c>
      <c r="AJ92" s="8"/>
      <c r="BG92" s="8"/>
      <c r="BH92" s="8"/>
      <c r="BI92" s="8"/>
      <c r="BJ92" s="8"/>
      <c r="BK92" s="8"/>
      <c r="BL92" s="15"/>
      <c r="BN92" s="8"/>
      <c r="BO92" s="8"/>
      <c r="BV92" s="8"/>
      <c r="BW92" s="8"/>
      <c r="BX92" s="8"/>
      <c r="BY92" s="8"/>
      <c r="BZ92" s="8"/>
    </row>
    <row r="93" spans="1:78" ht="47.25" x14ac:dyDescent="0.25">
      <c r="A93" s="41" t="s">
        <v>181</v>
      </c>
      <c r="B93" s="42" t="s">
        <v>185</v>
      </c>
      <c r="C93" s="48" t="s">
        <v>186</v>
      </c>
      <c r="D93" s="33">
        <v>261.93299999999999</v>
      </c>
      <c r="E93" s="43">
        <v>0</v>
      </c>
      <c r="F93" s="33">
        <v>25.513000000000002</v>
      </c>
      <c r="G93" s="34">
        <v>0</v>
      </c>
      <c r="H93" s="34">
        <v>0</v>
      </c>
      <c r="I93" s="33">
        <v>1.518</v>
      </c>
      <c r="J93" s="34">
        <v>0</v>
      </c>
      <c r="K93" s="34">
        <v>0</v>
      </c>
      <c r="L93" s="43">
        <v>0</v>
      </c>
      <c r="M93" s="43">
        <v>0</v>
      </c>
      <c r="N93" s="34">
        <v>0</v>
      </c>
      <c r="O93" s="43">
        <v>0</v>
      </c>
      <c r="P93" s="43">
        <v>0</v>
      </c>
      <c r="Q93" s="43">
        <v>0</v>
      </c>
      <c r="R93" s="34">
        <v>0</v>
      </c>
      <c r="S93" s="34">
        <v>22.88966598</v>
      </c>
      <c r="T93" s="34">
        <v>0</v>
      </c>
      <c r="U93" s="34">
        <v>0</v>
      </c>
      <c r="V93" s="34">
        <v>0.83399999999999996</v>
      </c>
      <c r="W93" s="34">
        <v>0</v>
      </c>
      <c r="X93" s="34">
        <v>0</v>
      </c>
      <c r="Y93" s="34">
        <v>0</v>
      </c>
      <c r="Z93" s="34">
        <v>0</v>
      </c>
      <c r="AA93" s="34">
        <v>0</v>
      </c>
      <c r="AB93" s="34">
        <v>0</v>
      </c>
      <c r="AC93" s="34">
        <v>0</v>
      </c>
      <c r="AD93" s="34">
        <v>0</v>
      </c>
      <c r="AE93" s="34">
        <f t="shared" si="38"/>
        <v>0</v>
      </c>
      <c r="AF93" s="35">
        <v>0</v>
      </c>
      <c r="AG93" s="34">
        <f t="shared" si="39"/>
        <v>-2.6233340200000015</v>
      </c>
      <c r="AH93" s="35">
        <f t="shared" si="36"/>
        <v>-0.10282342413671466</v>
      </c>
      <c r="AI93" s="36" t="s">
        <v>187</v>
      </c>
      <c r="AJ93" s="8"/>
      <c r="BG93" s="8"/>
      <c r="BH93" s="8"/>
      <c r="BI93" s="8"/>
      <c r="BJ93" s="8"/>
      <c r="BK93" s="8"/>
      <c r="BL93" s="15"/>
      <c r="BN93" s="8"/>
      <c r="BO93" s="8"/>
      <c r="BV93" s="8"/>
      <c r="BW93" s="8"/>
      <c r="BX93" s="8"/>
      <c r="BY93" s="8"/>
      <c r="BZ93" s="8"/>
    </row>
    <row r="94" spans="1:78" ht="47.25" x14ac:dyDescent="0.25">
      <c r="A94" s="31" t="s">
        <v>181</v>
      </c>
      <c r="B94" s="40" t="s">
        <v>188</v>
      </c>
      <c r="C94" s="32" t="s">
        <v>189</v>
      </c>
      <c r="D94" s="33">
        <v>15.417</v>
      </c>
      <c r="E94" s="34">
        <v>0</v>
      </c>
      <c r="F94" s="33">
        <v>14.023</v>
      </c>
      <c r="G94" s="34">
        <v>0</v>
      </c>
      <c r="H94" s="34">
        <v>0</v>
      </c>
      <c r="I94" s="33">
        <v>0.45500000000000002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12.756400579999999</v>
      </c>
      <c r="T94" s="34">
        <v>0</v>
      </c>
      <c r="U94" s="34">
        <v>0</v>
      </c>
      <c r="V94" s="34">
        <v>0.22</v>
      </c>
      <c r="W94" s="34">
        <v>0</v>
      </c>
      <c r="X94" s="34">
        <v>0</v>
      </c>
      <c r="Y94" s="34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f t="shared" si="38"/>
        <v>0</v>
      </c>
      <c r="AF94" s="35">
        <v>0</v>
      </c>
      <c r="AG94" s="34">
        <f t="shared" si="39"/>
        <v>-1.2665994200000004</v>
      </c>
      <c r="AH94" s="35">
        <f t="shared" si="36"/>
        <v>-9.0322999358197278E-2</v>
      </c>
      <c r="AI94" s="36" t="s">
        <v>34</v>
      </c>
      <c r="AJ94" s="8"/>
      <c r="BG94" s="8"/>
      <c r="BH94" s="8"/>
      <c r="BI94" s="8"/>
      <c r="BJ94" s="8"/>
      <c r="BK94" s="8"/>
      <c r="BL94" s="15"/>
      <c r="BN94" s="8"/>
      <c r="BO94" s="8"/>
      <c r="BV94" s="8"/>
      <c r="BW94" s="8"/>
      <c r="BX94" s="8"/>
      <c r="BY94" s="8"/>
      <c r="BZ94" s="8"/>
    </row>
    <row r="95" spans="1:78" ht="31.5" x14ac:dyDescent="0.25">
      <c r="A95" s="31" t="s">
        <v>181</v>
      </c>
      <c r="B95" s="40" t="s">
        <v>190</v>
      </c>
      <c r="C95" s="32" t="s">
        <v>191</v>
      </c>
      <c r="D95" s="33">
        <v>155.58799999999999</v>
      </c>
      <c r="E95" s="34">
        <v>0</v>
      </c>
      <c r="F95" s="33">
        <v>8.5229999999999997</v>
      </c>
      <c r="G95" s="34">
        <v>0</v>
      </c>
      <c r="H95" s="34">
        <v>0</v>
      </c>
      <c r="I95" s="33">
        <v>0.45500000000000002</v>
      </c>
      <c r="J95" s="34">
        <v>0</v>
      </c>
      <c r="K95" s="34">
        <v>0</v>
      </c>
      <c r="L95" s="34">
        <v>0</v>
      </c>
      <c r="M95" s="34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7.85068214</v>
      </c>
      <c r="T95" s="34">
        <v>0</v>
      </c>
      <c r="U95" s="34">
        <v>0</v>
      </c>
      <c r="V95" s="34">
        <v>0.45500000000000002</v>
      </c>
      <c r="W95" s="34">
        <v>0</v>
      </c>
      <c r="X95" s="34">
        <v>0</v>
      </c>
      <c r="Y95" s="34">
        <v>0</v>
      </c>
      <c r="Z95" s="34">
        <v>0</v>
      </c>
      <c r="AA95" s="34">
        <v>0</v>
      </c>
      <c r="AB95" s="34">
        <v>0</v>
      </c>
      <c r="AC95" s="34">
        <v>0</v>
      </c>
      <c r="AD95" s="34">
        <v>0</v>
      </c>
      <c r="AE95" s="34">
        <f t="shared" si="38"/>
        <v>0</v>
      </c>
      <c r="AF95" s="35">
        <v>0</v>
      </c>
      <c r="AG95" s="34">
        <f t="shared" si="39"/>
        <v>-0.67231785999999971</v>
      </c>
      <c r="AH95" s="35">
        <f t="shared" si="36"/>
        <v>-7.8882771324650908E-2</v>
      </c>
      <c r="AI95" s="36" t="s">
        <v>34</v>
      </c>
      <c r="AJ95" s="8"/>
      <c r="BG95" s="8"/>
      <c r="BH95" s="8"/>
      <c r="BI95" s="8"/>
      <c r="BJ95" s="8"/>
      <c r="BK95" s="8"/>
      <c r="BL95" s="15"/>
      <c r="BN95" s="8"/>
      <c r="BO95" s="8"/>
      <c r="BV95" s="8"/>
      <c r="BW95" s="8"/>
      <c r="BX95" s="8"/>
      <c r="BY95" s="8"/>
      <c r="BZ95" s="8"/>
    </row>
    <row r="96" spans="1:78" ht="31.5" x14ac:dyDescent="0.25">
      <c r="A96" s="31" t="s">
        <v>181</v>
      </c>
      <c r="B96" s="40" t="s">
        <v>192</v>
      </c>
      <c r="C96" s="32" t="s">
        <v>193</v>
      </c>
      <c r="D96" s="33">
        <v>180.31</v>
      </c>
      <c r="E96" s="34">
        <v>0</v>
      </c>
      <c r="F96" s="33">
        <v>28.031707000000001</v>
      </c>
      <c r="G96" s="34">
        <v>0</v>
      </c>
      <c r="H96" s="34">
        <v>0</v>
      </c>
      <c r="I96" s="33">
        <v>1.0840000000000001</v>
      </c>
      <c r="J96" s="34">
        <v>0</v>
      </c>
      <c r="K96" s="34">
        <v>0</v>
      </c>
      <c r="L96" s="34">
        <v>0</v>
      </c>
      <c r="M96" s="34">
        <v>0</v>
      </c>
      <c r="N96" s="34">
        <v>0</v>
      </c>
      <c r="O96" s="34">
        <v>0</v>
      </c>
      <c r="P96" s="34">
        <v>0</v>
      </c>
      <c r="Q96" s="34">
        <v>0</v>
      </c>
      <c r="R96" s="34">
        <v>0</v>
      </c>
      <c r="S96" s="34">
        <v>27.774837820000002</v>
      </c>
      <c r="T96" s="34">
        <v>0</v>
      </c>
      <c r="U96" s="34">
        <v>0</v>
      </c>
      <c r="V96" s="34">
        <v>1.0840000000000001</v>
      </c>
      <c r="W96" s="34">
        <v>0</v>
      </c>
      <c r="X96" s="34">
        <v>0</v>
      </c>
      <c r="Y96" s="34">
        <v>0</v>
      </c>
      <c r="Z96" s="34">
        <v>0</v>
      </c>
      <c r="AA96" s="34">
        <v>0</v>
      </c>
      <c r="AB96" s="34">
        <v>0</v>
      </c>
      <c r="AC96" s="34">
        <v>0</v>
      </c>
      <c r="AD96" s="34">
        <v>0</v>
      </c>
      <c r="AE96" s="34">
        <f t="shared" si="38"/>
        <v>0</v>
      </c>
      <c r="AF96" s="35">
        <v>0</v>
      </c>
      <c r="AG96" s="34">
        <f t="shared" si="39"/>
        <v>-0.25686917999999892</v>
      </c>
      <c r="AH96" s="35">
        <f t="shared" si="36"/>
        <v>-9.1635225782004254E-3</v>
      </c>
      <c r="AI96" s="36" t="s">
        <v>34</v>
      </c>
      <c r="AJ96" s="8"/>
      <c r="BG96" s="8"/>
      <c r="BH96" s="8"/>
      <c r="BI96" s="8"/>
      <c r="BJ96" s="8"/>
      <c r="BK96" s="8"/>
      <c r="BL96" s="15"/>
      <c r="BN96" s="8"/>
      <c r="BO96" s="8"/>
      <c r="BV96" s="8"/>
      <c r="BW96" s="8"/>
      <c r="BX96" s="8"/>
      <c r="BY96" s="8"/>
      <c r="BZ96" s="8"/>
    </row>
    <row r="97" spans="1:78" ht="47.25" x14ac:dyDescent="0.25">
      <c r="A97" s="31" t="s">
        <v>181</v>
      </c>
      <c r="B97" s="40" t="s">
        <v>194</v>
      </c>
      <c r="C97" s="32" t="s">
        <v>195</v>
      </c>
      <c r="D97" s="33">
        <v>68.538802000000004</v>
      </c>
      <c r="E97" s="34">
        <v>0</v>
      </c>
      <c r="F97" s="33">
        <v>0</v>
      </c>
      <c r="G97" s="34">
        <v>0</v>
      </c>
      <c r="H97" s="34">
        <v>0</v>
      </c>
      <c r="I97" s="33">
        <v>0</v>
      </c>
      <c r="J97" s="34">
        <v>0</v>
      </c>
      <c r="K97" s="34">
        <v>0</v>
      </c>
      <c r="L97" s="34">
        <v>0</v>
      </c>
      <c r="M97" s="34">
        <v>0</v>
      </c>
      <c r="N97" s="34">
        <v>0</v>
      </c>
      <c r="O97" s="34">
        <v>0</v>
      </c>
      <c r="P97" s="34">
        <v>0</v>
      </c>
      <c r="Q97" s="34">
        <v>0</v>
      </c>
      <c r="R97" s="34">
        <v>0</v>
      </c>
      <c r="S97" s="34">
        <v>0</v>
      </c>
      <c r="T97" s="34">
        <v>0</v>
      </c>
      <c r="U97" s="34">
        <v>0</v>
      </c>
      <c r="V97" s="34">
        <v>0</v>
      </c>
      <c r="W97" s="34">
        <v>0</v>
      </c>
      <c r="X97" s="34">
        <v>0</v>
      </c>
      <c r="Y97" s="34">
        <v>0</v>
      </c>
      <c r="Z97" s="34">
        <v>0</v>
      </c>
      <c r="AA97" s="34">
        <v>0</v>
      </c>
      <c r="AB97" s="34">
        <v>0</v>
      </c>
      <c r="AC97" s="34">
        <v>0</v>
      </c>
      <c r="AD97" s="34">
        <v>0</v>
      </c>
      <c r="AE97" s="34">
        <f t="shared" si="38"/>
        <v>0</v>
      </c>
      <c r="AF97" s="35">
        <v>0</v>
      </c>
      <c r="AG97" s="34">
        <f t="shared" si="39"/>
        <v>0</v>
      </c>
      <c r="AH97" s="35">
        <v>0</v>
      </c>
      <c r="AI97" s="36" t="s">
        <v>34</v>
      </c>
      <c r="AJ97" s="8"/>
      <c r="BG97" s="8"/>
      <c r="BH97" s="8"/>
      <c r="BI97" s="8"/>
      <c r="BJ97" s="8"/>
      <c r="BK97" s="8"/>
      <c r="BL97" s="15"/>
      <c r="BN97" s="8"/>
      <c r="BO97" s="8"/>
      <c r="BV97" s="8"/>
      <c r="BW97" s="8"/>
      <c r="BX97" s="8"/>
      <c r="BY97" s="8"/>
      <c r="BZ97" s="8"/>
    </row>
    <row r="98" spans="1:78" ht="47.25" x14ac:dyDescent="0.25">
      <c r="A98" s="31" t="s">
        <v>181</v>
      </c>
      <c r="B98" s="40" t="s">
        <v>196</v>
      </c>
      <c r="C98" s="32" t="s">
        <v>197</v>
      </c>
      <c r="D98" s="33">
        <v>33.272643500000001</v>
      </c>
      <c r="E98" s="34">
        <v>0</v>
      </c>
      <c r="F98" s="33">
        <v>0</v>
      </c>
      <c r="G98" s="34">
        <v>0</v>
      </c>
      <c r="H98" s="34">
        <v>0</v>
      </c>
      <c r="I98" s="33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v>0</v>
      </c>
      <c r="T98" s="34">
        <v>0</v>
      </c>
      <c r="U98" s="34">
        <v>0</v>
      </c>
      <c r="V98" s="34">
        <v>0</v>
      </c>
      <c r="W98" s="34">
        <v>0</v>
      </c>
      <c r="X98" s="34">
        <v>0</v>
      </c>
      <c r="Y98" s="34">
        <v>0</v>
      </c>
      <c r="Z98" s="34">
        <v>0</v>
      </c>
      <c r="AA98" s="34">
        <v>0</v>
      </c>
      <c r="AB98" s="34">
        <v>0</v>
      </c>
      <c r="AC98" s="34">
        <v>0</v>
      </c>
      <c r="AD98" s="34">
        <v>0</v>
      </c>
      <c r="AE98" s="34">
        <f t="shared" si="38"/>
        <v>0</v>
      </c>
      <c r="AF98" s="35">
        <v>0</v>
      </c>
      <c r="AG98" s="34">
        <f t="shared" si="39"/>
        <v>0</v>
      </c>
      <c r="AH98" s="35">
        <v>0</v>
      </c>
      <c r="AI98" s="36" t="s">
        <v>34</v>
      </c>
      <c r="AJ98" s="8"/>
      <c r="BG98" s="8"/>
      <c r="BH98" s="8"/>
      <c r="BI98" s="8"/>
      <c r="BJ98" s="8"/>
      <c r="BK98" s="8"/>
      <c r="BL98" s="15"/>
      <c r="BN98" s="8"/>
      <c r="BO98" s="8"/>
      <c r="BV98" s="8"/>
      <c r="BW98" s="8"/>
      <c r="BX98" s="8"/>
      <c r="BY98" s="8"/>
      <c r="BZ98" s="8"/>
    </row>
    <row r="99" spans="1:78" ht="47.25" x14ac:dyDescent="0.25">
      <c r="A99" s="31" t="s">
        <v>181</v>
      </c>
      <c r="B99" s="40" t="s">
        <v>198</v>
      </c>
      <c r="C99" s="32" t="s">
        <v>199</v>
      </c>
      <c r="D99" s="33">
        <v>16.367841640000002</v>
      </c>
      <c r="E99" s="34">
        <v>0</v>
      </c>
      <c r="F99" s="33">
        <v>0</v>
      </c>
      <c r="G99" s="34">
        <v>0</v>
      </c>
      <c r="H99" s="34">
        <v>0</v>
      </c>
      <c r="I99" s="33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f t="shared" si="38"/>
        <v>0</v>
      </c>
      <c r="AF99" s="35">
        <v>0</v>
      </c>
      <c r="AG99" s="34">
        <f t="shared" si="39"/>
        <v>0</v>
      </c>
      <c r="AH99" s="35">
        <v>0</v>
      </c>
      <c r="AI99" s="36" t="s">
        <v>34</v>
      </c>
      <c r="AJ99" s="8"/>
      <c r="BG99" s="8"/>
      <c r="BH99" s="8"/>
      <c r="BI99" s="8"/>
      <c r="BJ99" s="8"/>
      <c r="BK99" s="8"/>
      <c r="BL99" s="15"/>
      <c r="BN99" s="8"/>
      <c r="BO99" s="8"/>
      <c r="BV99" s="8"/>
      <c r="BW99" s="8"/>
      <c r="BX99" s="8"/>
      <c r="BY99" s="8"/>
      <c r="BZ99" s="8"/>
    </row>
    <row r="100" spans="1:78" ht="47.25" x14ac:dyDescent="0.25">
      <c r="A100" s="31" t="s">
        <v>181</v>
      </c>
      <c r="B100" s="40" t="s">
        <v>200</v>
      </c>
      <c r="C100" s="32" t="s">
        <v>201</v>
      </c>
      <c r="D100" s="33">
        <v>143.12799999999999</v>
      </c>
      <c r="E100" s="34">
        <v>0</v>
      </c>
      <c r="F100" s="33">
        <v>73.816514210000008</v>
      </c>
      <c r="G100" s="34">
        <v>0</v>
      </c>
      <c r="H100" s="34">
        <v>0</v>
      </c>
      <c r="I100" s="33">
        <v>2.3580000000000001</v>
      </c>
      <c r="J100" s="34">
        <v>0</v>
      </c>
      <c r="K100" s="34">
        <v>0</v>
      </c>
      <c r="L100" s="34">
        <v>0</v>
      </c>
      <c r="M100" s="34"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67.322975679999999</v>
      </c>
      <c r="T100" s="34">
        <v>0</v>
      </c>
      <c r="U100" s="34">
        <v>0</v>
      </c>
      <c r="V100" s="34">
        <v>2.3580000000000001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f t="shared" si="38"/>
        <v>0</v>
      </c>
      <c r="AF100" s="35">
        <v>0</v>
      </c>
      <c r="AG100" s="34">
        <f t="shared" si="39"/>
        <v>-6.4935385300000092</v>
      </c>
      <c r="AH100" s="35">
        <f t="shared" si="36"/>
        <v>-8.7968642240767336E-2</v>
      </c>
      <c r="AI100" s="36" t="s">
        <v>34</v>
      </c>
      <c r="AJ100" s="8"/>
      <c r="BG100" s="8"/>
      <c r="BH100" s="8"/>
      <c r="BI100" s="8"/>
      <c r="BJ100" s="8"/>
      <c r="BK100" s="8"/>
      <c r="BL100" s="15"/>
      <c r="BN100" s="8"/>
      <c r="BO100" s="8"/>
      <c r="BV100" s="8"/>
      <c r="BW100" s="8"/>
      <c r="BX100" s="8"/>
      <c r="BY100" s="8"/>
      <c r="BZ100" s="8"/>
    </row>
    <row r="101" spans="1:78" ht="31.5" x14ac:dyDescent="0.25">
      <c r="A101" s="31" t="s">
        <v>181</v>
      </c>
      <c r="B101" s="40" t="s">
        <v>202</v>
      </c>
      <c r="C101" s="32" t="s">
        <v>203</v>
      </c>
      <c r="D101" s="33">
        <v>14.901</v>
      </c>
      <c r="E101" s="34">
        <v>0</v>
      </c>
      <c r="F101" s="33">
        <v>14.901</v>
      </c>
      <c r="G101" s="34">
        <v>0</v>
      </c>
      <c r="H101" s="34">
        <v>0</v>
      </c>
      <c r="I101" s="33">
        <v>0.32</v>
      </c>
      <c r="J101" s="34">
        <v>0</v>
      </c>
      <c r="K101" s="34">
        <v>0</v>
      </c>
      <c r="L101" s="34">
        <v>0</v>
      </c>
      <c r="M101" s="34">
        <v>0</v>
      </c>
      <c r="N101" s="34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v>13.92394487</v>
      </c>
      <c r="T101" s="34">
        <v>0</v>
      </c>
      <c r="U101" s="34">
        <v>0</v>
      </c>
      <c r="V101" s="34">
        <v>0.52300000000000002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0</v>
      </c>
      <c r="AC101" s="34">
        <v>0</v>
      </c>
      <c r="AD101" s="34">
        <v>0</v>
      </c>
      <c r="AE101" s="34">
        <f t="shared" si="38"/>
        <v>0</v>
      </c>
      <c r="AF101" s="35">
        <v>0</v>
      </c>
      <c r="AG101" s="34">
        <f t="shared" si="39"/>
        <v>-0.9770551300000001</v>
      </c>
      <c r="AH101" s="35">
        <f t="shared" si="36"/>
        <v>-6.5569769143010548E-2</v>
      </c>
      <c r="AI101" s="36" t="s">
        <v>34</v>
      </c>
      <c r="AJ101" s="8"/>
      <c r="BG101" s="8"/>
      <c r="BH101" s="8"/>
      <c r="BI101" s="8"/>
      <c r="BJ101" s="8"/>
      <c r="BK101" s="8"/>
      <c r="BL101" s="15"/>
      <c r="BN101" s="8"/>
      <c r="BO101" s="8"/>
      <c r="BV101" s="8"/>
      <c r="BW101" s="8"/>
      <c r="BX101" s="8"/>
      <c r="BY101" s="8"/>
      <c r="BZ101" s="8"/>
    </row>
    <row r="102" spans="1:78" ht="47.25" x14ac:dyDescent="0.25">
      <c r="A102" s="31" t="s">
        <v>181</v>
      </c>
      <c r="B102" s="40" t="s">
        <v>204</v>
      </c>
      <c r="C102" s="32" t="s">
        <v>205</v>
      </c>
      <c r="D102" s="33">
        <v>116.45466490999991</v>
      </c>
      <c r="E102" s="34">
        <v>0</v>
      </c>
      <c r="F102" s="33">
        <v>0</v>
      </c>
      <c r="G102" s="34">
        <v>0</v>
      </c>
      <c r="H102" s="34">
        <v>0</v>
      </c>
      <c r="I102" s="33">
        <v>0</v>
      </c>
      <c r="J102" s="34">
        <v>0</v>
      </c>
      <c r="K102" s="34">
        <v>0</v>
      </c>
      <c r="L102" s="34">
        <v>0</v>
      </c>
      <c r="M102" s="34">
        <v>0</v>
      </c>
      <c r="N102" s="34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f t="shared" si="38"/>
        <v>0</v>
      </c>
      <c r="AF102" s="35">
        <v>0</v>
      </c>
      <c r="AG102" s="34">
        <f t="shared" si="39"/>
        <v>0</v>
      </c>
      <c r="AH102" s="35">
        <v>0</v>
      </c>
      <c r="AI102" s="36" t="s">
        <v>34</v>
      </c>
      <c r="AJ102" s="8"/>
      <c r="BG102" s="8"/>
      <c r="BH102" s="8"/>
      <c r="BI102" s="8"/>
      <c r="BJ102" s="8"/>
      <c r="BK102" s="8"/>
      <c r="BL102" s="15"/>
      <c r="BN102" s="8"/>
      <c r="BO102" s="8"/>
      <c r="BV102" s="8"/>
      <c r="BW102" s="8"/>
      <c r="BX102" s="8"/>
      <c r="BY102" s="8"/>
      <c r="BZ102" s="8"/>
    </row>
    <row r="103" spans="1:78" ht="47.25" x14ac:dyDescent="0.25">
      <c r="A103" s="31" t="s">
        <v>181</v>
      </c>
      <c r="B103" s="40" t="s">
        <v>206</v>
      </c>
      <c r="C103" s="32" t="s">
        <v>207</v>
      </c>
      <c r="D103" s="33">
        <v>150.08600000000001</v>
      </c>
      <c r="E103" s="34">
        <v>0</v>
      </c>
      <c r="F103" s="33">
        <v>28.667278392834081</v>
      </c>
      <c r="G103" s="34">
        <v>0</v>
      </c>
      <c r="H103" s="34">
        <v>0</v>
      </c>
      <c r="I103" s="33">
        <v>0.63</v>
      </c>
      <c r="J103" s="34">
        <v>0</v>
      </c>
      <c r="K103" s="34">
        <v>0</v>
      </c>
      <c r="L103" s="34">
        <v>0</v>
      </c>
      <c r="M103" s="34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27.023892240000002</v>
      </c>
      <c r="T103" s="34">
        <v>0</v>
      </c>
      <c r="U103" s="34">
        <v>0</v>
      </c>
      <c r="V103" s="34">
        <v>0.63165000000000004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f t="shared" si="38"/>
        <v>0</v>
      </c>
      <c r="AF103" s="35">
        <v>0</v>
      </c>
      <c r="AG103" s="34">
        <f t="shared" si="39"/>
        <v>-1.6433861528340792</v>
      </c>
      <c r="AH103" s="35">
        <f t="shared" si="36"/>
        <v>-5.732620063594436E-2</v>
      </c>
      <c r="AI103" s="36" t="s">
        <v>34</v>
      </c>
      <c r="AJ103" s="8"/>
      <c r="BG103" s="8"/>
      <c r="BH103" s="8"/>
      <c r="BI103" s="8"/>
      <c r="BJ103" s="8"/>
      <c r="BK103" s="8"/>
      <c r="BL103" s="15"/>
      <c r="BN103" s="8"/>
      <c r="BO103" s="8"/>
      <c r="BV103" s="8"/>
      <c r="BW103" s="8"/>
      <c r="BX103" s="8"/>
      <c r="BY103" s="8"/>
      <c r="BZ103" s="8"/>
    </row>
    <row r="104" spans="1:78" ht="47.25" x14ac:dyDescent="0.25">
      <c r="A104" s="31" t="s">
        <v>181</v>
      </c>
      <c r="B104" s="40" t="s">
        <v>208</v>
      </c>
      <c r="C104" s="32" t="s">
        <v>209</v>
      </c>
      <c r="D104" s="34">
        <v>113.12584999000001</v>
      </c>
      <c r="E104" s="34">
        <v>0</v>
      </c>
      <c r="F104" s="34">
        <v>9.0549999999999997</v>
      </c>
      <c r="G104" s="34">
        <v>0</v>
      </c>
      <c r="H104" s="34">
        <v>0</v>
      </c>
      <c r="I104" s="34">
        <v>0.11600000000000001</v>
      </c>
      <c r="J104" s="34">
        <v>0</v>
      </c>
      <c r="K104" s="34">
        <v>0</v>
      </c>
      <c r="L104" s="34">
        <v>0</v>
      </c>
      <c r="M104" s="34">
        <v>0</v>
      </c>
      <c r="N104" s="34">
        <v>0</v>
      </c>
      <c r="O104" s="34">
        <v>0</v>
      </c>
      <c r="P104" s="34">
        <v>0</v>
      </c>
      <c r="Q104" s="34">
        <v>0</v>
      </c>
      <c r="R104" s="34">
        <v>0</v>
      </c>
      <c r="S104" s="34">
        <v>7.3331144500000001</v>
      </c>
      <c r="T104" s="34">
        <v>0</v>
      </c>
      <c r="U104" s="34">
        <v>0</v>
      </c>
      <c r="V104" s="34">
        <v>0.13600000000000001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f t="shared" si="38"/>
        <v>0</v>
      </c>
      <c r="AF104" s="35">
        <v>0</v>
      </c>
      <c r="AG104" s="34">
        <f t="shared" si="39"/>
        <v>-1.7218855499999997</v>
      </c>
      <c r="AH104" s="35">
        <f t="shared" si="36"/>
        <v>-0.19015853672004415</v>
      </c>
      <c r="AI104" s="36" t="s">
        <v>187</v>
      </c>
      <c r="AJ104" s="8"/>
      <c r="BG104" s="8"/>
      <c r="BH104" s="8"/>
      <c r="BI104" s="8"/>
      <c r="BJ104" s="8"/>
      <c r="BK104" s="8"/>
      <c r="BL104" s="15"/>
      <c r="BN104" s="8"/>
      <c r="BO104" s="8"/>
      <c r="BV104" s="8"/>
      <c r="BW104" s="8"/>
      <c r="BX104" s="8"/>
      <c r="BY104" s="8"/>
      <c r="BZ104" s="8"/>
    </row>
    <row r="105" spans="1:78" ht="47.25" x14ac:dyDescent="0.25">
      <c r="A105" s="31" t="s">
        <v>181</v>
      </c>
      <c r="B105" s="40" t="s">
        <v>210</v>
      </c>
      <c r="C105" s="32" t="s">
        <v>211</v>
      </c>
      <c r="D105" s="33">
        <v>236.05500000000001</v>
      </c>
      <c r="E105" s="34">
        <v>0</v>
      </c>
      <c r="F105" s="33">
        <v>28.169103415750143</v>
      </c>
      <c r="G105" s="34">
        <v>0</v>
      </c>
      <c r="H105" s="34">
        <v>0</v>
      </c>
      <c r="I105" s="34">
        <v>0.628</v>
      </c>
      <c r="J105" s="34">
        <v>0</v>
      </c>
      <c r="K105" s="34">
        <v>0</v>
      </c>
      <c r="L105" s="34">
        <v>0</v>
      </c>
      <c r="M105" s="34">
        <v>0</v>
      </c>
      <c r="N105" s="34">
        <v>0</v>
      </c>
      <c r="O105" s="34">
        <v>0</v>
      </c>
      <c r="P105" s="34">
        <v>0</v>
      </c>
      <c r="Q105" s="34">
        <v>0</v>
      </c>
      <c r="R105" s="34">
        <v>0</v>
      </c>
      <c r="S105" s="34">
        <v>23.287844069999998</v>
      </c>
      <c r="T105" s="34">
        <v>0</v>
      </c>
      <c r="U105" s="34">
        <v>0</v>
      </c>
      <c r="V105" s="34">
        <v>0.55800000000000005</v>
      </c>
      <c r="W105" s="34">
        <v>0</v>
      </c>
      <c r="X105" s="34">
        <v>0</v>
      </c>
      <c r="Y105" s="34">
        <v>0</v>
      </c>
      <c r="Z105" s="34">
        <v>0</v>
      </c>
      <c r="AA105" s="34">
        <v>0</v>
      </c>
      <c r="AB105" s="34">
        <v>0</v>
      </c>
      <c r="AC105" s="34">
        <v>0</v>
      </c>
      <c r="AD105" s="34">
        <v>0</v>
      </c>
      <c r="AE105" s="34">
        <f t="shared" si="38"/>
        <v>0</v>
      </c>
      <c r="AF105" s="35">
        <v>0</v>
      </c>
      <c r="AG105" s="34">
        <f t="shared" si="39"/>
        <v>-4.881259345750145</v>
      </c>
      <c r="AH105" s="35">
        <f t="shared" si="36"/>
        <v>-0.17328415724516438</v>
      </c>
      <c r="AI105" s="36" t="s">
        <v>187</v>
      </c>
      <c r="AJ105" s="8"/>
      <c r="BG105" s="8"/>
      <c r="BH105" s="8"/>
      <c r="BI105" s="8"/>
      <c r="BJ105" s="8"/>
      <c r="BK105" s="8"/>
      <c r="BL105" s="15"/>
      <c r="BN105" s="8"/>
      <c r="BO105" s="8"/>
      <c r="BV105" s="8"/>
      <c r="BW105" s="8"/>
      <c r="BX105" s="8"/>
      <c r="BY105" s="8"/>
      <c r="BZ105" s="8"/>
    </row>
    <row r="106" spans="1:78" ht="47.25" x14ac:dyDescent="0.25">
      <c r="A106" s="31" t="s">
        <v>181</v>
      </c>
      <c r="B106" s="40" t="s">
        <v>212</v>
      </c>
      <c r="C106" s="32" t="s">
        <v>213</v>
      </c>
      <c r="D106" s="33">
        <v>461.64899999999994</v>
      </c>
      <c r="E106" s="33">
        <v>0</v>
      </c>
      <c r="F106" s="33">
        <v>24.945474523796932</v>
      </c>
      <c r="G106" s="34">
        <v>0</v>
      </c>
      <c r="H106" s="34">
        <v>0</v>
      </c>
      <c r="I106" s="33">
        <v>0.40799999999999997</v>
      </c>
      <c r="J106" s="34">
        <v>0</v>
      </c>
      <c r="K106" s="34">
        <v>0</v>
      </c>
      <c r="L106" s="33">
        <v>0</v>
      </c>
      <c r="M106" s="33">
        <v>0</v>
      </c>
      <c r="N106" s="34">
        <v>0</v>
      </c>
      <c r="O106" s="33">
        <v>0</v>
      </c>
      <c r="P106" s="33">
        <v>0</v>
      </c>
      <c r="Q106" s="33">
        <v>0</v>
      </c>
      <c r="R106" s="34">
        <v>0</v>
      </c>
      <c r="S106" s="34">
        <v>20.607198329999999</v>
      </c>
      <c r="T106" s="34">
        <v>0</v>
      </c>
      <c r="U106" s="34">
        <v>0</v>
      </c>
      <c r="V106" s="34">
        <v>0.40799999999999997</v>
      </c>
      <c r="W106" s="34">
        <v>0</v>
      </c>
      <c r="X106" s="34">
        <v>0</v>
      </c>
      <c r="Y106" s="34">
        <v>0</v>
      </c>
      <c r="Z106" s="34">
        <v>0</v>
      </c>
      <c r="AA106" s="34">
        <v>0</v>
      </c>
      <c r="AB106" s="34">
        <v>0</v>
      </c>
      <c r="AC106" s="34">
        <v>0</v>
      </c>
      <c r="AD106" s="34">
        <v>0</v>
      </c>
      <c r="AE106" s="34">
        <f t="shared" si="38"/>
        <v>0</v>
      </c>
      <c r="AF106" s="35">
        <v>0</v>
      </c>
      <c r="AG106" s="34">
        <f t="shared" si="39"/>
        <v>-4.3382761937969327</v>
      </c>
      <c r="AH106" s="35">
        <f t="shared" si="36"/>
        <v>-0.17391034953688292</v>
      </c>
      <c r="AI106" s="36" t="s">
        <v>187</v>
      </c>
      <c r="AJ106" s="8"/>
      <c r="BG106" s="8"/>
      <c r="BH106" s="8"/>
      <c r="BI106" s="8"/>
      <c r="BJ106" s="8"/>
      <c r="BK106" s="8"/>
      <c r="BL106" s="15"/>
      <c r="BN106" s="8"/>
      <c r="BO106" s="8"/>
      <c r="BV106" s="8"/>
      <c r="BW106" s="8"/>
      <c r="BX106" s="8"/>
      <c r="BY106" s="8"/>
      <c r="BZ106" s="8"/>
    </row>
    <row r="107" spans="1:78" ht="47.25" x14ac:dyDescent="0.25">
      <c r="A107" s="31" t="s">
        <v>181</v>
      </c>
      <c r="B107" s="40" t="s">
        <v>214</v>
      </c>
      <c r="C107" s="32" t="s">
        <v>215</v>
      </c>
      <c r="D107" s="33">
        <v>109.13300000000001</v>
      </c>
      <c r="E107" s="34">
        <v>0</v>
      </c>
      <c r="F107" s="33">
        <v>14.035</v>
      </c>
      <c r="G107" s="34">
        <v>0</v>
      </c>
      <c r="H107" s="34">
        <v>0</v>
      </c>
      <c r="I107" s="34">
        <v>0.376</v>
      </c>
      <c r="J107" s="34">
        <v>0</v>
      </c>
      <c r="K107" s="34">
        <v>0</v>
      </c>
      <c r="L107" s="34">
        <v>0</v>
      </c>
      <c r="M107" s="34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11.254834779999999</v>
      </c>
      <c r="T107" s="34">
        <v>0</v>
      </c>
      <c r="U107" s="34">
        <v>0</v>
      </c>
      <c r="V107" s="34">
        <v>0.376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f t="shared" si="38"/>
        <v>0</v>
      </c>
      <c r="AF107" s="35">
        <v>0</v>
      </c>
      <c r="AG107" s="34">
        <f t="shared" si="39"/>
        <v>-2.7801652200000007</v>
      </c>
      <c r="AH107" s="35">
        <f t="shared" si="36"/>
        <v>-0.1980880099750624</v>
      </c>
      <c r="AI107" s="36" t="s">
        <v>187</v>
      </c>
      <c r="AJ107" s="8"/>
      <c r="BG107" s="8"/>
      <c r="BH107" s="8"/>
      <c r="BI107" s="8"/>
      <c r="BJ107" s="8"/>
      <c r="BK107" s="8"/>
      <c r="BL107" s="15"/>
      <c r="BN107" s="8"/>
      <c r="BO107" s="8"/>
      <c r="BV107" s="8"/>
      <c r="BW107" s="8"/>
      <c r="BX107" s="8"/>
      <c r="BY107" s="8"/>
      <c r="BZ107" s="8"/>
    </row>
    <row r="108" spans="1:78" ht="31.5" x14ac:dyDescent="0.25">
      <c r="A108" s="31" t="s">
        <v>181</v>
      </c>
      <c r="B108" s="44" t="s">
        <v>216</v>
      </c>
      <c r="C108" s="40" t="s">
        <v>217</v>
      </c>
      <c r="D108" s="33">
        <v>287.91399999999999</v>
      </c>
      <c r="E108" s="34">
        <v>0</v>
      </c>
      <c r="F108" s="33">
        <v>28.412668276678968</v>
      </c>
      <c r="G108" s="34">
        <v>0</v>
      </c>
      <c r="H108" s="34">
        <v>0</v>
      </c>
      <c r="I108" s="34">
        <v>0.63500000000000001</v>
      </c>
      <c r="J108" s="34">
        <v>0</v>
      </c>
      <c r="K108" s="34">
        <v>0</v>
      </c>
      <c r="L108" s="34">
        <v>0</v>
      </c>
      <c r="M108" s="34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24.748827270000003</v>
      </c>
      <c r="T108" s="34">
        <v>0</v>
      </c>
      <c r="U108" s="34">
        <v>0</v>
      </c>
      <c r="V108" s="34">
        <v>0.63500000000000001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f t="shared" si="38"/>
        <v>0</v>
      </c>
      <c r="AF108" s="35">
        <v>0</v>
      </c>
      <c r="AG108" s="34">
        <f t="shared" si="39"/>
        <v>-3.6638410066789646</v>
      </c>
      <c r="AH108" s="35">
        <f t="shared" si="36"/>
        <v>-0.1289509654989438</v>
      </c>
      <c r="AI108" s="36" t="s">
        <v>187</v>
      </c>
      <c r="AJ108" s="8"/>
      <c r="BG108" s="8"/>
      <c r="BH108" s="8"/>
      <c r="BI108" s="8"/>
      <c r="BJ108" s="8"/>
      <c r="BK108" s="8"/>
      <c r="BL108" s="15"/>
      <c r="BN108" s="8"/>
      <c r="BO108" s="8"/>
      <c r="BV108" s="8"/>
      <c r="BW108" s="8"/>
      <c r="BX108" s="8"/>
      <c r="BY108" s="8"/>
      <c r="BZ108" s="8"/>
    </row>
    <row r="109" spans="1:78" ht="63" x14ac:dyDescent="0.25">
      <c r="A109" s="22" t="s">
        <v>218</v>
      </c>
      <c r="B109" s="23" t="s">
        <v>219</v>
      </c>
      <c r="C109" s="24" t="s">
        <v>33</v>
      </c>
      <c r="D109" s="39">
        <f>SUM(D110:D134)</f>
        <v>2671.9895968576379</v>
      </c>
      <c r="E109" s="39">
        <f t="shared" ref="E109:AG109" si="40">SUM(E110:E134)</f>
        <v>0</v>
      </c>
      <c r="F109" s="39">
        <f t="shared" si="40"/>
        <v>310.26781937096757</v>
      </c>
      <c r="G109" s="39">
        <f t="shared" si="40"/>
        <v>0</v>
      </c>
      <c r="H109" s="39">
        <f t="shared" si="40"/>
        <v>0</v>
      </c>
      <c r="I109" s="39">
        <f t="shared" si="40"/>
        <v>0</v>
      </c>
      <c r="J109" s="39">
        <f t="shared" si="40"/>
        <v>0</v>
      </c>
      <c r="K109" s="39">
        <f t="shared" si="40"/>
        <v>0</v>
      </c>
      <c r="L109" s="39">
        <f t="shared" si="40"/>
        <v>1262</v>
      </c>
      <c r="M109" s="39">
        <f t="shared" si="40"/>
        <v>8.5447100000000002</v>
      </c>
      <c r="N109" s="39">
        <f t="shared" si="40"/>
        <v>0</v>
      </c>
      <c r="O109" s="39">
        <f t="shared" si="40"/>
        <v>0</v>
      </c>
      <c r="P109" s="39">
        <f t="shared" si="40"/>
        <v>0</v>
      </c>
      <c r="Q109" s="39">
        <f t="shared" si="40"/>
        <v>0</v>
      </c>
      <c r="R109" s="39">
        <f t="shared" si="40"/>
        <v>0</v>
      </c>
      <c r="S109" s="39">
        <f t="shared" si="40"/>
        <v>234.68457548999999</v>
      </c>
      <c r="T109" s="39">
        <f t="shared" si="40"/>
        <v>0</v>
      </c>
      <c r="U109" s="39">
        <f t="shared" si="40"/>
        <v>0</v>
      </c>
      <c r="V109" s="39">
        <f t="shared" si="40"/>
        <v>0</v>
      </c>
      <c r="W109" s="39">
        <f t="shared" si="40"/>
        <v>0</v>
      </c>
      <c r="X109" s="39">
        <f t="shared" si="40"/>
        <v>0</v>
      </c>
      <c r="Y109" s="39">
        <f t="shared" si="40"/>
        <v>1250</v>
      </c>
      <c r="Z109" s="39">
        <f t="shared" si="40"/>
        <v>8.5907099999999996</v>
      </c>
      <c r="AA109" s="39">
        <f t="shared" si="40"/>
        <v>0</v>
      </c>
      <c r="AB109" s="39">
        <f t="shared" si="40"/>
        <v>0</v>
      </c>
      <c r="AC109" s="39">
        <f t="shared" si="40"/>
        <v>0</v>
      </c>
      <c r="AD109" s="39">
        <f t="shared" si="40"/>
        <v>0</v>
      </c>
      <c r="AE109" s="39">
        <f t="shared" si="40"/>
        <v>0</v>
      </c>
      <c r="AF109" s="26">
        <v>0</v>
      </c>
      <c r="AG109" s="39">
        <f t="shared" si="40"/>
        <v>-75.956243880967605</v>
      </c>
      <c r="AH109" s="26">
        <f t="shared" si="36"/>
        <v>-0.24480864317466175</v>
      </c>
      <c r="AI109" s="27" t="s">
        <v>34</v>
      </c>
      <c r="AJ109" s="8"/>
      <c r="BC109" s="14"/>
      <c r="BG109" s="8"/>
      <c r="BH109" s="8"/>
      <c r="BI109" s="8"/>
      <c r="BJ109" s="8"/>
      <c r="BK109" s="8"/>
      <c r="BL109" s="15"/>
      <c r="BN109" s="8"/>
      <c r="BO109" s="8"/>
      <c r="BV109" s="8"/>
      <c r="BW109" s="8"/>
      <c r="BX109" s="8"/>
      <c r="BY109" s="8"/>
      <c r="BZ109" s="8"/>
    </row>
    <row r="110" spans="1:78" ht="94.5" x14ac:dyDescent="0.25">
      <c r="A110" s="31" t="s">
        <v>218</v>
      </c>
      <c r="B110" s="40" t="s">
        <v>220</v>
      </c>
      <c r="C110" s="40" t="s">
        <v>221</v>
      </c>
      <c r="D110" s="33">
        <v>245.71100000000001</v>
      </c>
      <c r="E110" s="34">
        <v>0</v>
      </c>
      <c r="F110" s="33">
        <v>0</v>
      </c>
      <c r="G110" s="34">
        <v>0</v>
      </c>
      <c r="H110" s="34">
        <v>0</v>
      </c>
      <c r="I110" s="34">
        <v>0</v>
      </c>
      <c r="J110" s="34">
        <v>0</v>
      </c>
      <c r="K110" s="34">
        <v>0</v>
      </c>
      <c r="L110" s="34">
        <v>0</v>
      </c>
      <c r="M110" s="34">
        <v>0</v>
      </c>
      <c r="N110" s="34">
        <v>0</v>
      </c>
      <c r="O110" s="34">
        <v>0</v>
      </c>
      <c r="P110" s="34">
        <v>0</v>
      </c>
      <c r="Q110" s="34">
        <v>0</v>
      </c>
      <c r="R110" s="34">
        <v>0</v>
      </c>
      <c r="S110" s="34">
        <v>0</v>
      </c>
      <c r="T110" s="34">
        <v>0</v>
      </c>
      <c r="U110" s="34">
        <v>0</v>
      </c>
      <c r="V110" s="34">
        <v>0</v>
      </c>
      <c r="W110" s="34">
        <v>0</v>
      </c>
      <c r="X110" s="34">
        <v>0</v>
      </c>
      <c r="Y110" s="34">
        <v>0</v>
      </c>
      <c r="Z110" s="34">
        <v>0</v>
      </c>
      <c r="AA110" s="34">
        <v>0</v>
      </c>
      <c r="AB110" s="34">
        <v>0</v>
      </c>
      <c r="AC110" s="34">
        <v>0</v>
      </c>
      <c r="AD110" s="34">
        <v>0</v>
      </c>
      <c r="AE110" s="34">
        <f t="shared" ref="AE110:AE134" si="41">R110-E110</f>
        <v>0</v>
      </c>
      <c r="AF110" s="35">
        <v>0</v>
      </c>
      <c r="AG110" s="34">
        <f t="shared" ref="AG110:AG134" si="42">S110-F110</f>
        <v>0</v>
      </c>
      <c r="AH110" s="35">
        <v>0</v>
      </c>
      <c r="AI110" s="36" t="s">
        <v>34</v>
      </c>
      <c r="AJ110" s="8"/>
      <c r="BG110" s="8"/>
      <c r="BH110" s="8"/>
      <c r="BI110" s="8"/>
      <c r="BJ110" s="8"/>
      <c r="BK110" s="8"/>
      <c r="BL110" s="15"/>
      <c r="BN110" s="8"/>
      <c r="BO110" s="8"/>
      <c r="BV110" s="8"/>
      <c r="BW110" s="8"/>
      <c r="BX110" s="8"/>
      <c r="BY110" s="8"/>
      <c r="BZ110" s="8"/>
    </row>
    <row r="111" spans="1:78" ht="47.25" x14ac:dyDescent="0.25">
      <c r="A111" s="31" t="s">
        <v>218</v>
      </c>
      <c r="B111" s="40" t="s">
        <v>222</v>
      </c>
      <c r="C111" s="40" t="s">
        <v>223</v>
      </c>
      <c r="D111" s="33">
        <v>78.495102540000005</v>
      </c>
      <c r="E111" s="34">
        <v>0</v>
      </c>
      <c r="F111" s="33">
        <v>78.495102539999991</v>
      </c>
      <c r="G111" s="34">
        <v>0</v>
      </c>
      <c r="H111" s="34">
        <v>0</v>
      </c>
      <c r="I111" s="34">
        <v>0</v>
      </c>
      <c r="J111" s="34">
        <v>0</v>
      </c>
      <c r="K111" s="34">
        <v>0</v>
      </c>
      <c r="L111" s="34">
        <v>2</v>
      </c>
      <c r="M111" s="34">
        <v>0</v>
      </c>
      <c r="N111" s="34">
        <v>0</v>
      </c>
      <c r="O111" s="34">
        <v>0</v>
      </c>
      <c r="P111" s="34">
        <v>0</v>
      </c>
      <c r="Q111" s="34">
        <v>0</v>
      </c>
      <c r="R111" s="34">
        <v>0</v>
      </c>
      <c r="S111" s="34">
        <v>56.157330770000002</v>
      </c>
      <c r="T111" s="34">
        <v>0</v>
      </c>
      <c r="U111" s="34">
        <v>0</v>
      </c>
      <c r="V111" s="34">
        <v>0</v>
      </c>
      <c r="W111" s="34">
        <v>0</v>
      </c>
      <c r="X111" s="34">
        <v>0</v>
      </c>
      <c r="Y111" s="34">
        <v>2</v>
      </c>
      <c r="Z111" s="34">
        <v>0</v>
      </c>
      <c r="AA111" s="34">
        <v>0</v>
      </c>
      <c r="AB111" s="34">
        <v>0</v>
      </c>
      <c r="AC111" s="34">
        <v>0</v>
      </c>
      <c r="AD111" s="34">
        <v>0</v>
      </c>
      <c r="AE111" s="34">
        <f t="shared" si="41"/>
        <v>0</v>
      </c>
      <c r="AF111" s="35">
        <v>0</v>
      </c>
      <c r="AG111" s="34">
        <f t="shared" si="42"/>
        <v>-22.337771769999989</v>
      </c>
      <c r="AH111" s="35">
        <f t="shared" si="36"/>
        <v>-0.28457535626018166</v>
      </c>
      <c r="AI111" s="36" t="s">
        <v>187</v>
      </c>
      <c r="AJ111" s="8"/>
      <c r="BG111" s="8"/>
      <c r="BH111" s="8"/>
      <c r="BI111" s="8"/>
      <c r="BJ111" s="8"/>
      <c r="BK111" s="8"/>
      <c r="BL111" s="15"/>
      <c r="BN111" s="8"/>
      <c r="BO111" s="8"/>
      <c r="BV111" s="8"/>
      <c r="BW111" s="8"/>
      <c r="BX111" s="8"/>
      <c r="BY111" s="8"/>
      <c r="BZ111" s="8"/>
    </row>
    <row r="112" spans="1:78" ht="47.25" x14ac:dyDescent="0.25">
      <c r="A112" s="31" t="s">
        <v>218</v>
      </c>
      <c r="B112" s="40" t="s">
        <v>224</v>
      </c>
      <c r="C112" s="40" t="s">
        <v>225</v>
      </c>
      <c r="D112" s="33">
        <v>187.21101695000002</v>
      </c>
      <c r="E112" s="34">
        <v>0</v>
      </c>
      <c r="F112" s="33">
        <v>0</v>
      </c>
      <c r="G112" s="34">
        <v>0</v>
      </c>
      <c r="H112" s="34">
        <v>0</v>
      </c>
      <c r="I112" s="34">
        <v>0</v>
      </c>
      <c r="J112" s="34">
        <v>0</v>
      </c>
      <c r="K112" s="34">
        <v>0</v>
      </c>
      <c r="L112" s="34">
        <v>0</v>
      </c>
      <c r="M112" s="34">
        <v>0</v>
      </c>
      <c r="N112" s="34">
        <v>0</v>
      </c>
      <c r="O112" s="34">
        <v>0</v>
      </c>
      <c r="P112" s="34">
        <v>0</v>
      </c>
      <c r="Q112" s="34">
        <v>0</v>
      </c>
      <c r="R112" s="34">
        <v>0</v>
      </c>
      <c r="S112" s="34">
        <v>0</v>
      </c>
      <c r="T112" s="34">
        <v>0</v>
      </c>
      <c r="U112" s="34">
        <v>0</v>
      </c>
      <c r="V112" s="34">
        <v>0</v>
      </c>
      <c r="W112" s="34">
        <v>0</v>
      </c>
      <c r="X112" s="34">
        <v>0</v>
      </c>
      <c r="Y112" s="34">
        <v>0</v>
      </c>
      <c r="Z112" s="34">
        <v>0</v>
      </c>
      <c r="AA112" s="34">
        <v>0</v>
      </c>
      <c r="AB112" s="34">
        <v>0</v>
      </c>
      <c r="AC112" s="34">
        <v>0</v>
      </c>
      <c r="AD112" s="34">
        <v>0</v>
      </c>
      <c r="AE112" s="34">
        <f t="shared" si="41"/>
        <v>0</v>
      </c>
      <c r="AF112" s="35">
        <v>0</v>
      </c>
      <c r="AG112" s="34">
        <f t="shared" si="42"/>
        <v>0</v>
      </c>
      <c r="AH112" s="35">
        <v>0</v>
      </c>
      <c r="AI112" s="36" t="s">
        <v>34</v>
      </c>
      <c r="AJ112" s="8"/>
      <c r="BG112" s="8"/>
      <c r="BH112" s="8"/>
      <c r="BI112" s="8"/>
      <c r="BJ112" s="8"/>
      <c r="BK112" s="8"/>
      <c r="BL112" s="15"/>
      <c r="BN112" s="8"/>
      <c r="BO112" s="8"/>
      <c r="BV112" s="8"/>
      <c r="BW112" s="8"/>
      <c r="BX112" s="8"/>
      <c r="BY112" s="8"/>
      <c r="BZ112" s="8"/>
    </row>
    <row r="113" spans="1:78" ht="47.25" x14ac:dyDescent="0.25">
      <c r="A113" s="31" t="s">
        <v>218</v>
      </c>
      <c r="B113" s="40" t="s">
        <v>226</v>
      </c>
      <c r="C113" s="40" t="s">
        <v>227</v>
      </c>
      <c r="D113" s="33">
        <v>158.51041111999999</v>
      </c>
      <c r="E113" s="34">
        <v>0</v>
      </c>
      <c r="F113" s="33">
        <v>0</v>
      </c>
      <c r="G113" s="34">
        <v>0</v>
      </c>
      <c r="H113" s="34">
        <v>0</v>
      </c>
      <c r="I113" s="34">
        <v>0</v>
      </c>
      <c r="J113" s="34">
        <v>0</v>
      </c>
      <c r="K113" s="34">
        <v>0</v>
      </c>
      <c r="L113" s="34">
        <v>0</v>
      </c>
      <c r="M113" s="34">
        <v>0</v>
      </c>
      <c r="N113" s="34">
        <v>0</v>
      </c>
      <c r="O113" s="34">
        <v>0</v>
      </c>
      <c r="P113" s="34">
        <v>0</v>
      </c>
      <c r="Q113" s="34">
        <v>0</v>
      </c>
      <c r="R113" s="34">
        <v>0</v>
      </c>
      <c r="S113" s="34">
        <v>0</v>
      </c>
      <c r="T113" s="34">
        <v>0</v>
      </c>
      <c r="U113" s="34">
        <v>0</v>
      </c>
      <c r="V113" s="34">
        <v>0</v>
      </c>
      <c r="W113" s="34">
        <v>0</v>
      </c>
      <c r="X113" s="34">
        <v>0</v>
      </c>
      <c r="Y113" s="34">
        <v>0</v>
      </c>
      <c r="Z113" s="34">
        <v>0</v>
      </c>
      <c r="AA113" s="34">
        <v>0</v>
      </c>
      <c r="AB113" s="34">
        <v>0</v>
      </c>
      <c r="AC113" s="34">
        <v>0</v>
      </c>
      <c r="AD113" s="34">
        <v>0</v>
      </c>
      <c r="AE113" s="34">
        <f t="shared" si="41"/>
        <v>0</v>
      </c>
      <c r="AF113" s="35">
        <v>0</v>
      </c>
      <c r="AG113" s="34">
        <f t="shared" si="42"/>
        <v>0</v>
      </c>
      <c r="AH113" s="35">
        <v>0</v>
      </c>
      <c r="AI113" s="36" t="s">
        <v>34</v>
      </c>
      <c r="AJ113" s="8"/>
      <c r="BG113" s="8"/>
      <c r="BH113" s="8"/>
      <c r="BI113" s="8"/>
      <c r="BJ113" s="8"/>
      <c r="BK113" s="8"/>
      <c r="BL113" s="15"/>
      <c r="BN113" s="8"/>
      <c r="BO113" s="8"/>
      <c r="BV113" s="8"/>
      <c r="BW113" s="8"/>
      <c r="BX113" s="8"/>
      <c r="BY113" s="8"/>
      <c r="BZ113" s="8"/>
    </row>
    <row r="114" spans="1:78" ht="31.5" x14ac:dyDescent="0.25">
      <c r="A114" s="31" t="s">
        <v>218</v>
      </c>
      <c r="B114" s="40" t="s">
        <v>228</v>
      </c>
      <c r="C114" s="40" t="s">
        <v>229</v>
      </c>
      <c r="D114" s="33">
        <v>7.1630000000000003</v>
      </c>
      <c r="E114" s="34">
        <v>0</v>
      </c>
      <c r="F114" s="33">
        <v>7.1630000000000003</v>
      </c>
      <c r="G114" s="34">
        <v>0</v>
      </c>
      <c r="H114" s="34">
        <v>0</v>
      </c>
      <c r="I114" s="34">
        <v>0</v>
      </c>
      <c r="J114" s="34">
        <v>0</v>
      </c>
      <c r="K114" s="34" t="s">
        <v>230</v>
      </c>
      <c r="L114" s="34">
        <v>12</v>
      </c>
      <c r="M114" s="34">
        <v>0</v>
      </c>
      <c r="N114" s="34">
        <v>0</v>
      </c>
      <c r="O114" s="34">
        <v>0</v>
      </c>
      <c r="P114" s="34">
        <v>0</v>
      </c>
      <c r="Q114" s="34">
        <v>0</v>
      </c>
      <c r="R114" s="34">
        <v>0</v>
      </c>
      <c r="S114" s="34">
        <v>5.0769330799999999</v>
      </c>
      <c r="T114" s="34">
        <v>0</v>
      </c>
      <c r="U114" s="34">
        <v>0</v>
      </c>
      <c r="V114" s="34">
        <v>0</v>
      </c>
      <c r="W114" s="34">
        <v>0</v>
      </c>
      <c r="X114" s="34" t="s">
        <v>231</v>
      </c>
      <c r="Y114" s="34">
        <v>12</v>
      </c>
      <c r="Z114" s="34">
        <v>0</v>
      </c>
      <c r="AA114" s="34">
        <v>0</v>
      </c>
      <c r="AB114" s="34">
        <v>0</v>
      </c>
      <c r="AC114" s="34">
        <v>0</v>
      </c>
      <c r="AD114" s="34">
        <v>0</v>
      </c>
      <c r="AE114" s="34">
        <f t="shared" si="41"/>
        <v>0</v>
      </c>
      <c r="AF114" s="35">
        <v>0</v>
      </c>
      <c r="AG114" s="34">
        <f t="shared" si="42"/>
        <v>-2.0860669200000004</v>
      </c>
      <c r="AH114" s="35">
        <f t="shared" si="36"/>
        <v>-0.29122810554237055</v>
      </c>
      <c r="AI114" s="36" t="s">
        <v>187</v>
      </c>
      <c r="AJ114" s="8"/>
      <c r="BG114" s="8"/>
      <c r="BH114" s="8"/>
      <c r="BI114" s="8"/>
      <c r="BJ114" s="8"/>
      <c r="BK114" s="8"/>
      <c r="BL114" s="15"/>
      <c r="BN114" s="8"/>
      <c r="BO114" s="8"/>
      <c r="BV114" s="8"/>
      <c r="BW114" s="8"/>
      <c r="BX114" s="8"/>
      <c r="BY114" s="8"/>
      <c r="BZ114" s="8"/>
    </row>
    <row r="115" spans="1:78" ht="31.5" x14ac:dyDescent="0.25">
      <c r="A115" s="31" t="s">
        <v>218</v>
      </c>
      <c r="B115" s="40" t="s">
        <v>232</v>
      </c>
      <c r="C115" s="40" t="s">
        <v>233</v>
      </c>
      <c r="D115" s="33">
        <v>3.948</v>
      </c>
      <c r="E115" s="34">
        <v>0</v>
      </c>
      <c r="F115" s="33">
        <v>3.948</v>
      </c>
      <c r="G115" s="34">
        <v>0</v>
      </c>
      <c r="H115" s="34">
        <v>0</v>
      </c>
      <c r="I115" s="34">
        <v>0</v>
      </c>
      <c r="J115" s="34">
        <v>0</v>
      </c>
      <c r="K115" s="34" t="s">
        <v>234</v>
      </c>
      <c r="L115" s="34">
        <v>11</v>
      </c>
      <c r="M115" s="34">
        <v>0</v>
      </c>
      <c r="N115" s="34">
        <v>0</v>
      </c>
      <c r="O115" s="34">
        <v>0</v>
      </c>
      <c r="P115" s="34">
        <v>0</v>
      </c>
      <c r="Q115" s="34">
        <v>0</v>
      </c>
      <c r="R115" s="34">
        <v>0</v>
      </c>
      <c r="S115" s="34">
        <v>2.2857779999999996</v>
      </c>
      <c r="T115" s="34">
        <v>0</v>
      </c>
      <c r="U115" s="34">
        <v>0</v>
      </c>
      <c r="V115" s="34">
        <v>0</v>
      </c>
      <c r="W115" s="34">
        <v>0</v>
      </c>
      <c r="X115" s="34" t="s">
        <v>235</v>
      </c>
      <c r="Y115" s="34">
        <v>11</v>
      </c>
      <c r="Z115" s="34">
        <v>0</v>
      </c>
      <c r="AA115" s="34">
        <v>0</v>
      </c>
      <c r="AB115" s="34">
        <v>0</v>
      </c>
      <c r="AC115" s="34">
        <v>0</v>
      </c>
      <c r="AD115" s="34">
        <v>0</v>
      </c>
      <c r="AE115" s="34">
        <f t="shared" si="41"/>
        <v>0</v>
      </c>
      <c r="AF115" s="35">
        <v>0</v>
      </c>
      <c r="AG115" s="34">
        <f t="shared" si="42"/>
        <v>-1.6622220000000003</v>
      </c>
      <c r="AH115" s="35">
        <f t="shared" si="36"/>
        <v>-0.42102887537993927</v>
      </c>
      <c r="AI115" s="36" t="s">
        <v>187</v>
      </c>
      <c r="AJ115" s="8"/>
      <c r="BG115" s="8"/>
      <c r="BH115" s="8"/>
      <c r="BI115" s="8"/>
      <c r="BJ115" s="8"/>
      <c r="BK115" s="8"/>
      <c r="BL115" s="15"/>
      <c r="BN115" s="8"/>
      <c r="BO115" s="8"/>
      <c r="BV115" s="8"/>
      <c r="BW115" s="8"/>
      <c r="BX115" s="8"/>
      <c r="BY115" s="8"/>
      <c r="BZ115" s="8"/>
    </row>
    <row r="116" spans="1:78" ht="31.5" x14ac:dyDescent="0.25">
      <c r="A116" s="31" t="s">
        <v>218</v>
      </c>
      <c r="B116" s="40" t="s">
        <v>236</v>
      </c>
      <c r="C116" s="40" t="s">
        <v>237</v>
      </c>
      <c r="D116" s="33">
        <v>12.13644231</v>
      </c>
      <c r="E116" s="34">
        <v>0</v>
      </c>
      <c r="F116" s="33">
        <v>2.2327192599999992</v>
      </c>
      <c r="G116" s="34">
        <v>0</v>
      </c>
      <c r="H116" s="34">
        <v>0</v>
      </c>
      <c r="I116" s="34">
        <v>0</v>
      </c>
      <c r="J116" s="34">
        <v>0</v>
      </c>
      <c r="K116" s="34" t="s">
        <v>238</v>
      </c>
      <c r="L116" s="34">
        <v>3</v>
      </c>
      <c r="M116" s="34">
        <v>0</v>
      </c>
      <c r="N116" s="34">
        <v>0</v>
      </c>
      <c r="O116" s="34">
        <v>0</v>
      </c>
      <c r="P116" s="34">
        <v>0</v>
      </c>
      <c r="Q116" s="34">
        <v>0</v>
      </c>
      <c r="R116" s="34">
        <v>0</v>
      </c>
      <c r="S116" s="34">
        <v>1.8949835100000001</v>
      </c>
      <c r="T116" s="34">
        <v>0</v>
      </c>
      <c r="U116" s="34">
        <v>0</v>
      </c>
      <c r="V116" s="34">
        <v>0</v>
      </c>
      <c r="W116" s="34">
        <v>0</v>
      </c>
      <c r="X116" s="34" t="s">
        <v>239</v>
      </c>
      <c r="Y116" s="34">
        <v>3</v>
      </c>
      <c r="Z116" s="34">
        <v>0</v>
      </c>
      <c r="AA116" s="34">
        <v>0</v>
      </c>
      <c r="AB116" s="34">
        <v>0</v>
      </c>
      <c r="AC116" s="34">
        <v>0</v>
      </c>
      <c r="AD116" s="34">
        <v>0</v>
      </c>
      <c r="AE116" s="34">
        <f t="shared" si="41"/>
        <v>0</v>
      </c>
      <c r="AF116" s="35">
        <v>0</v>
      </c>
      <c r="AG116" s="34">
        <f t="shared" si="42"/>
        <v>-0.33773574999999911</v>
      </c>
      <c r="AH116" s="35">
        <f t="shared" si="36"/>
        <v>-0.15126655466751301</v>
      </c>
      <c r="AI116" s="36" t="s">
        <v>187</v>
      </c>
      <c r="AJ116" s="8"/>
      <c r="BG116" s="8"/>
      <c r="BH116" s="8"/>
      <c r="BI116" s="8"/>
      <c r="BJ116" s="8"/>
      <c r="BK116" s="8"/>
      <c r="BL116" s="15"/>
      <c r="BN116" s="8"/>
      <c r="BO116" s="8"/>
      <c r="BV116" s="8"/>
      <c r="BW116" s="8"/>
      <c r="BX116" s="8"/>
      <c r="BY116" s="8"/>
      <c r="BZ116" s="8"/>
    </row>
    <row r="117" spans="1:78" ht="220.5" x14ac:dyDescent="0.25">
      <c r="A117" s="31" t="s">
        <v>218</v>
      </c>
      <c r="B117" s="40" t="s">
        <v>240</v>
      </c>
      <c r="C117" s="40" t="s">
        <v>241</v>
      </c>
      <c r="D117" s="33">
        <v>327.694915254237</v>
      </c>
      <c r="E117" s="34">
        <v>0</v>
      </c>
      <c r="F117" s="33">
        <v>20</v>
      </c>
      <c r="G117" s="34">
        <v>0</v>
      </c>
      <c r="H117" s="34">
        <v>0</v>
      </c>
      <c r="I117" s="34">
        <v>0</v>
      </c>
      <c r="J117" s="34">
        <v>0</v>
      </c>
      <c r="K117" s="34" t="s">
        <v>242</v>
      </c>
      <c r="L117" s="34">
        <v>31</v>
      </c>
      <c r="M117" s="34">
        <v>0</v>
      </c>
      <c r="N117" s="34">
        <v>0</v>
      </c>
      <c r="O117" s="34">
        <v>0</v>
      </c>
      <c r="P117" s="34">
        <v>0</v>
      </c>
      <c r="Q117" s="34">
        <v>0</v>
      </c>
      <c r="R117" s="34">
        <v>0</v>
      </c>
      <c r="S117" s="34">
        <v>15.949629139999999</v>
      </c>
      <c r="T117" s="34">
        <v>0</v>
      </c>
      <c r="U117" s="34">
        <v>0</v>
      </c>
      <c r="V117" s="34">
        <v>0</v>
      </c>
      <c r="W117" s="34">
        <v>0</v>
      </c>
      <c r="X117" s="34" t="s">
        <v>242</v>
      </c>
      <c r="Y117" s="34">
        <v>31</v>
      </c>
      <c r="Z117" s="34">
        <v>0</v>
      </c>
      <c r="AA117" s="34">
        <v>0</v>
      </c>
      <c r="AB117" s="34">
        <v>0</v>
      </c>
      <c r="AC117" s="34">
        <v>0</v>
      </c>
      <c r="AD117" s="34">
        <v>0</v>
      </c>
      <c r="AE117" s="34">
        <f t="shared" si="41"/>
        <v>0</v>
      </c>
      <c r="AF117" s="35">
        <v>0</v>
      </c>
      <c r="AG117" s="34">
        <f t="shared" si="42"/>
        <v>-4.050370860000001</v>
      </c>
      <c r="AH117" s="35">
        <f t="shared" si="36"/>
        <v>-0.20251854300000005</v>
      </c>
      <c r="AI117" s="36" t="s">
        <v>187</v>
      </c>
      <c r="AJ117" s="8"/>
      <c r="BG117" s="8"/>
      <c r="BH117" s="8"/>
      <c r="BI117" s="8"/>
      <c r="BJ117" s="8"/>
      <c r="BK117" s="8"/>
      <c r="BL117" s="15"/>
      <c r="BN117" s="8"/>
      <c r="BO117" s="8"/>
      <c r="BV117" s="8"/>
      <c r="BW117" s="8"/>
      <c r="BX117" s="8"/>
      <c r="BY117" s="8"/>
      <c r="BZ117" s="8"/>
    </row>
    <row r="118" spans="1:78" ht="126" x14ac:dyDescent="0.25">
      <c r="A118" s="31" t="s">
        <v>218</v>
      </c>
      <c r="B118" s="40" t="s">
        <v>243</v>
      </c>
      <c r="C118" s="40" t="s">
        <v>244</v>
      </c>
      <c r="D118" s="33">
        <v>130.64077745</v>
      </c>
      <c r="E118" s="34">
        <v>0</v>
      </c>
      <c r="F118" s="33">
        <v>13.116943020000001</v>
      </c>
      <c r="G118" s="34">
        <v>0</v>
      </c>
      <c r="H118" s="34">
        <v>0</v>
      </c>
      <c r="I118" s="34">
        <v>0</v>
      </c>
      <c r="J118" s="34">
        <v>0</v>
      </c>
      <c r="K118" s="34" t="s">
        <v>245</v>
      </c>
      <c r="L118" s="34">
        <v>953</v>
      </c>
      <c r="M118" s="34">
        <v>0.78100000000000003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11.97042057</v>
      </c>
      <c r="T118" s="34">
        <v>0</v>
      </c>
      <c r="U118" s="34">
        <v>0</v>
      </c>
      <c r="V118" s="34">
        <v>0</v>
      </c>
      <c r="W118" s="34">
        <v>0</v>
      </c>
      <c r="X118" s="34" t="s">
        <v>245</v>
      </c>
      <c r="Y118" s="34">
        <v>953</v>
      </c>
      <c r="Z118" s="34">
        <v>0.78100000000000003</v>
      </c>
      <c r="AA118" s="34">
        <v>0</v>
      </c>
      <c r="AB118" s="34">
        <v>0</v>
      </c>
      <c r="AC118" s="34">
        <v>0</v>
      </c>
      <c r="AD118" s="34">
        <v>0</v>
      </c>
      <c r="AE118" s="34">
        <f t="shared" si="41"/>
        <v>0</v>
      </c>
      <c r="AF118" s="35">
        <v>0</v>
      </c>
      <c r="AG118" s="34">
        <f t="shared" si="42"/>
        <v>-1.1465224500000009</v>
      </c>
      <c r="AH118" s="35">
        <f t="shared" si="36"/>
        <v>-8.7407747998283269E-2</v>
      </c>
      <c r="AI118" s="36" t="s">
        <v>34</v>
      </c>
      <c r="AJ118" s="8"/>
      <c r="BC118" s="14"/>
      <c r="BG118" s="8"/>
      <c r="BH118" s="8"/>
      <c r="BI118" s="8"/>
      <c r="BJ118" s="8"/>
      <c r="BK118" s="8"/>
      <c r="BL118" s="15"/>
      <c r="BN118" s="8"/>
      <c r="BO118" s="8"/>
      <c r="BV118" s="8"/>
      <c r="BW118" s="8"/>
      <c r="BX118" s="8"/>
      <c r="BY118" s="8"/>
      <c r="BZ118" s="8"/>
    </row>
    <row r="119" spans="1:78" ht="157.5" x14ac:dyDescent="0.25">
      <c r="A119" s="31" t="s">
        <v>218</v>
      </c>
      <c r="B119" s="40" t="s">
        <v>246</v>
      </c>
      <c r="C119" s="40" t="s">
        <v>247</v>
      </c>
      <c r="D119" s="33">
        <v>98.538000000000011</v>
      </c>
      <c r="E119" s="34">
        <v>0</v>
      </c>
      <c r="F119" s="33">
        <v>16.701000000000001</v>
      </c>
      <c r="G119" s="34">
        <v>0</v>
      </c>
      <c r="H119" s="34">
        <v>0</v>
      </c>
      <c r="I119" s="34">
        <v>0</v>
      </c>
      <c r="J119" s="34">
        <v>0</v>
      </c>
      <c r="K119" s="34" t="s">
        <v>248</v>
      </c>
      <c r="L119" s="34">
        <v>29</v>
      </c>
      <c r="M119" s="34">
        <v>0.78900000000000003</v>
      </c>
      <c r="N119" s="34">
        <v>0</v>
      </c>
      <c r="O119" s="34">
        <v>0</v>
      </c>
      <c r="P119" s="34">
        <v>0</v>
      </c>
      <c r="Q119" s="34">
        <v>0</v>
      </c>
      <c r="R119" s="34">
        <v>0</v>
      </c>
      <c r="S119" s="34">
        <v>13.094820100000002</v>
      </c>
      <c r="T119" s="34">
        <v>0</v>
      </c>
      <c r="U119" s="34">
        <v>0</v>
      </c>
      <c r="V119" s="34">
        <v>0</v>
      </c>
      <c r="W119" s="34">
        <v>0</v>
      </c>
      <c r="X119" s="34" t="s">
        <v>248</v>
      </c>
      <c r="Y119" s="34">
        <v>29</v>
      </c>
      <c r="Z119" s="34">
        <v>0.78900000000000003</v>
      </c>
      <c r="AA119" s="34">
        <v>0</v>
      </c>
      <c r="AB119" s="34">
        <v>0</v>
      </c>
      <c r="AC119" s="34">
        <v>0</v>
      </c>
      <c r="AD119" s="34">
        <v>0</v>
      </c>
      <c r="AE119" s="34">
        <f t="shared" si="41"/>
        <v>0</v>
      </c>
      <c r="AF119" s="35">
        <v>0</v>
      </c>
      <c r="AG119" s="34">
        <f t="shared" si="42"/>
        <v>-3.606179899999999</v>
      </c>
      <c r="AH119" s="35">
        <f t="shared" si="36"/>
        <v>-0.21592598646787611</v>
      </c>
      <c r="AI119" s="36" t="s">
        <v>187</v>
      </c>
      <c r="AJ119" s="8"/>
      <c r="BC119" s="14"/>
      <c r="BG119" s="8"/>
      <c r="BH119" s="8"/>
      <c r="BI119" s="8"/>
      <c r="BJ119" s="8"/>
      <c r="BK119" s="8"/>
      <c r="BL119" s="15"/>
      <c r="BN119" s="8"/>
      <c r="BO119" s="8"/>
      <c r="BV119" s="8"/>
      <c r="BW119" s="8"/>
      <c r="BX119" s="8"/>
      <c r="BY119" s="8"/>
      <c r="BZ119" s="8"/>
    </row>
    <row r="120" spans="1:78" ht="204.75" x14ac:dyDescent="0.25">
      <c r="A120" s="31" t="s">
        <v>218</v>
      </c>
      <c r="B120" s="40" t="s">
        <v>249</v>
      </c>
      <c r="C120" s="32" t="s">
        <v>250</v>
      </c>
      <c r="D120" s="33">
        <v>190.28865098</v>
      </c>
      <c r="E120" s="34">
        <v>0</v>
      </c>
      <c r="F120" s="33">
        <v>26.591015240000001</v>
      </c>
      <c r="G120" s="34">
        <v>0</v>
      </c>
      <c r="H120" s="34">
        <v>0</v>
      </c>
      <c r="I120" s="34">
        <v>0</v>
      </c>
      <c r="J120" s="34">
        <v>0</v>
      </c>
      <c r="K120" s="34" t="s">
        <v>251</v>
      </c>
      <c r="L120" s="34">
        <v>159</v>
      </c>
      <c r="M120" s="34">
        <v>3.85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23.66250398</v>
      </c>
      <c r="T120" s="34">
        <v>0</v>
      </c>
      <c r="U120" s="34">
        <v>0</v>
      </c>
      <c r="V120" s="34">
        <v>0</v>
      </c>
      <c r="W120" s="34">
        <v>0</v>
      </c>
      <c r="X120" s="34" t="s">
        <v>252</v>
      </c>
      <c r="Y120" s="34">
        <v>158</v>
      </c>
      <c r="Z120" s="34">
        <v>3.85</v>
      </c>
      <c r="AA120" s="34">
        <v>0</v>
      </c>
      <c r="AB120" s="34">
        <v>0</v>
      </c>
      <c r="AC120" s="34">
        <v>0</v>
      </c>
      <c r="AD120" s="34">
        <v>0</v>
      </c>
      <c r="AE120" s="34">
        <f t="shared" si="41"/>
        <v>0</v>
      </c>
      <c r="AF120" s="35">
        <v>0</v>
      </c>
      <c r="AG120" s="34">
        <f t="shared" si="42"/>
        <v>-2.9285112600000005</v>
      </c>
      <c r="AH120" s="35">
        <f t="shared" si="36"/>
        <v>-0.11013160774676764</v>
      </c>
      <c r="AI120" s="36" t="s">
        <v>187</v>
      </c>
      <c r="AJ120" s="8"/>
      <c r="BC120" s="14"/>
      <c r="BG120" s="8"/>
      <c r="BH120" s="8"/>
      <c r="BI120" s="8"/>
      <c r="BJ120" s="8"/>
      <c r="BK120" s="8"/>
      <c r="BL120" s="15"/>
      <c r="BN120" s="8"/>
      <c r="BO120" s="8"/>
      <c r="BV120" s="8"/>
      <c r="BW120" s="8"/>
      <c r="BX120" s="8"/>
      <c r="BY120" s="8"/>
      <c r="BZ120" s="8"/>
    </row>
    <row r="121" spans="1:78" ht="94.5" x14ac:dyDescent="0.25">
      <c r="A121" s="31" t="s">
        <v>218</v>
      </c>
      <c r="B121" s="40" t="s">
        <v>253</v>
      </c>
      <c r="C121" s="32" t="s">
        <v>254</v>
      </c>
      <c r="D121" s="33">
        <v>146.82555798999999</v>
      </c>
      <c r="E121" s="43">
        <v>0</v>
      </c>
      <c r="F121" s="33">
        <v>17.410354609999999</v>
      </c>
      <c r="G121" s="34">
        <v>0</v>
      </c>
      <c r="H121" s="34">
        <v>0</v>
      </c>
      <c r="I121" s="43">
        <v>0</v>
      </c>
      <c r="J121" s="34">
        <v>0</v>
      </c>
      <c r="K121" s="34" t="s">
        <v>255</v>
      </c>
      <c r="L121" s="43">
        <v>1</v>
      </c>
      <c r="M121" s="43">
        <v>0.94499999999999995</v>
      </c>
      <c r="N121" s="34">
        <v>0</v>
      </c>
      <c r="O121" s="43">
        <v>0</v>
      </c>
      <c r="P121" s="43">
        <v>0</v>
      </c>
      <c r="Q121" s="43">
        <v>0</v>
      </c>
      <c r="R121" s="34">
        <v>0</v>
      </c>
      <c r="S121" s="34">
        <v>16.16156033</v>
      </c>
      <c r="T121" s="34">
        <v>0</v>
      </c>
      <c r="U121" s="34">
        <v>0</v>
      </c>
      <c r="V121" s="34">
        <v>0</v>
      </c>
      <c r="W121" s="34">
        <v>0</v>
      </c>
      <c r="X121" s="34" t="s">
        <v>255</v>
      </c>
      <c r="Y121" s="34">
        <v>1</v>
      </c>
      <c r="Z121" s="34">
        <v>0.94499999999999995</v>
      </c>
      <c r="AA121" s="34">
        <v>0</v>
      </c>
      <c r="AB121" s="34">
        <v>0</v>
      </c>
      <c r="AC121" s="34">
        <v>0</v>
      </c>
      <c r="AD121" s="34">
        <v>0</v>
      </c>
      <c r="AE121" s="34">
        <f t="shared" si="41"/>
        <v>0</v>
      </c>
      <c r="AF121" s="35">
        <v>0</v>
      </c>
      <c r="AG121" s="34">
        <f t="shared" si="42"/>
        <v>-1.2487942799999985</v>
      </c>
      <c r="AH121" s="35">
        <f t="shared" si="36"/>
        <v>-7.1727101944421487E-2</v>
      </c>
      <c r="AI121" s="36" t="s">
        <v>34</v>
      </c>
      <c r="AJ121" s="8"/>
      <c r="BC121" s="14"/>
      <c r="BG121" s="8"/>
      <c r="BH121" s="8"/>
      <c r="BI121" s="8"/>
      <c r="BJ121" s="8"/>
      <c r="BK121" s="8"/>
      <c r="BL121" s="15"/>
      <c r="BN121" s="8"/>
      <c r="BO121" s="8"/>
      <c r="BV121" s="8"/>
      <c r="BW121" s="8"/>
      <c r="BX121" s="8"/>
      <c r="BY121" s="8"/>
      <c r="BZ121" s="8"/>
    </row>
    <row r="122" spans="1:78" ht="63" x14ac:dyDescent="0.25">
      <c r="A122" s="31" t="s">
        <v>218</v>
      </c>
      <c r="B122" s="40" t="s">
        <v>256</v>
      </c>
      <c r="C122" s="32" t="s">
        <v>257</v>
      </c>
      <c r="D122" s="33">
        <v>118.84132436</v>
      </c>
      <c r="E122" s="43">
        <v>0</v>
      </c>
      <c r="F122" s="33">
        <v>0</v>
      </c>
      <c r="G122" s="34">
        <v>0</v>
      </c>
      <c r="H122" s="34">
        <v>0</v>
      </c>
      <c r="I122" s="43">
        <v>0</v>
      </c>
      <c r="J122" s="34">
        <v>0</v>
      </c>
      <c r="K122" s="34">
        <v>0</v>
      </c>
      <c r="L122" s="43">
        <v>0</v>
      </c>
      <c r="M122" s="43">
        <v>0</v>
      </c>
      <c r="N122" s="34">
        <v>0</v>
      </c>
      <c r="O122" s="43">
        <v>0</v>
      </c>
      <c r="P122" s="43">
        <v>0</v>
      </c>
      <c r="Q122" s="43">
        <v>0</v>
      </c>
      <c r="R122" s="34"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4">
        <v>0</v>
      </c>
      <c r="Y122" s="34">
        <v>0</v>
      </c>
      <c r="Z122" s="34">
        <v>0</v>
      </c>
      <c r="AA122" s="34">
        <v>0</v>
      </c>
      <c r="AB122" s="34">
        <v>0</v>
      </c>
      <c r="AC122" s="34">
        <v>0</v>
      </c>
      <c r="AD122" s="34">
        <v>0</v>
      </c>
      <c r="AE122" s="34">
        <f t="shared" si="41"/>
        <v>0</v>
      </c>
      <c r="AF122" s="35">
        <v>0</v>
      </c>
      <c r="AG122" s="34">
        <f t="shared" si="42"/>
        <v>0</v>
      </c>
      <c r="AH122" s="35">
        <v>0</v>
      </c>
      <c r="AI122" s="36" t="s">
        <v>34</v>
      </c>
      <c r="AJ122" s="8"/>
      <c r="BG122" s="8"/>
      <c r="BH122" s="8"/>
      <c r="BI122" s="8"/>
      <c r="BJ122" s="8"/>
      <c r="BK122" s="8"/>
      <c r="BL122" s="15"/>
      <c r="BN122" s="8"/>
      <c r="BO122" s="8"/>
      <c r="BV122" s="8"/>
      <c r="BW122" s="8"/>
      <c r="BX122" s="8"/>
      <c r="BY122" s="8"/>
      <c r="BZ122" s="8"/>
    </row>
    <row r="123" spans="1:78" ht="94.5" x14ac:dyDescent="0.25">
      <c r="A123" s="31" t="s">
        <v>218</v>
      </c>
      <c r="B123" s="40" t="s">
        <v>258</v>
      </c>
      <c r="C123" s="40" t="s">
        <v>259</v>
      </c>
      <c r="D123" s="33">
        <v>352.71344968</v>
      </c>
      <c r="E123" s="43">
        <v>0</v>
      </c>
      <c r="F123" s="33">
        <v>20</v>
      </c>
      <c r="G123" s="34">
        <v>0</v>
      </c>
      <c r="H123" s="34">
        <v>0</v>
      </c>
      <c r="I123" s="43">
        <v>0</v>
      </c>
      <c r="J123" s="34">
        <v>0</v>
      </c>
      <c r="K123" s="34" t="s">
        <v>260</v>
      </c>
      <c r="L123" s="43">
        <v>7</v>
      </c>
      <c r="M123" s="43">
        <v>2.17971</v>
      </c>
      <c r="N123" s="34">
        <v>0</v>
      </c>
      <c r="O123" s="43">
        <v>0</v>
      </c>
      <c r="P123" s="43">
        <v>0</v>
      </c>
      <c r="Q123" s="43">
        <v>0</v>
      </c>
      <c r="R123" s="34">
        <v>0</v>
      </c>
      <c r="S123" s="34">
        <v>19.61864242</v>
      </c>
      <c r="T123" s="34">
        <v>0</v>
      </c>
      <c r="U123" s="34">
        <v>0</v>
      </c>
      <c r="V123" s="34">
        <v>0</v>
      </c>
      <c r="W123" s="34">
        <v>0</v>
      </c>
      <c r="X123" s="34" t="s">
        <v>260</v>
      </c>
      <c r="Y123" s="34">
        <v>7</v>
      </c>
      <c r="Z123" s="34">
        <v>2.17971</v>
      </c>
      <c r="AA123" s="34">
        <v>0</v>
      </c>
      <c r="AB123" s="34">
        <v>0</v>
      </c>
      <c r="AC123" s="34">
        <v>0</v>
      </c>
      <c r="AD123" s="34">
        <v>0</v>
      </c>
      <c r="AE123" s="34">
        <f t="shared" si="41"/>
        <v>0</v>
      </c>
      <c r="AF123" s="35">
        <v>0</v>
      </c>
      <c r="AG123" s="34">
        <f t="shared" si="42"/>
        <v>-0.38135757999999953</v>
      </c>
      <c r="AH123" s="35">
        <f t="shared" si="36"/>
        <v>-1.9067878999999975E-2</v>
      </c>
      <c r="AI123" s="36" t="s">
        <v>34</v>
      </c>
      <c r="AJ123" s="8"/>
      <c r="BC123" s="14"/>
      <c r="BG123" s="8"/>
      <c r="BH123" s="8"/>
      <c r="BI123" s="8"/>
      <c r="BJ123" s="8"/>
      <c r="BK123" s="8"/>
      <c r="BL123" s="15"/>
      <c r="BN123" s="8"/>
      <c r="BO123" s="8"/>
      <c r="BV123" s="8"/>
      <c r="BW123" s="8"/>
      <c r="BX123" s="8"/>
      <c r="BY123" s="8"/>
      <c r="BZ123" s="8"/>
    </row>
    <row r="124" spans="1:78" ht="63" x14ac:dyDescent="0.25">
      <c r="A124" s="31" t="s">
        <v>218</v>
      </c>
      <c r="B124" s="34" t="s">
        <v>261</v>
      </c>
      <c r="C124" s="40" t="s">
        <v>262</v>
      </c>
      <c r="D124" s="33">
        <v>24.814959500000001</v>
      </c>
      <c r="E124" s="34">
        <v>0</v>
      </c>
      <c r="F124" s="33">
        <v>24.814959500000001</v>
      </c>
      <c r="G124" s="34">
        <v>0</v>
      </c>
      <c r="H124" s="34">
        <v>0</v>
      </c>
      <c r="I124" s="34">
        <v>0</v>
      </c>
      <c r="J124" s="34">
        <v>0</v>
      </c>
      <c r="K124" s="34" t="s">
        <v>263</v>
      </c>
      <c r="L124" s="34">
        <v>9</v>
      </c>
      <c r="M124" s="34">
        <v>0</v>
      </c>
      <c r="N124" s="34">
        <v>0</v>
      </c>
      <c r="O124" s="34">
        <v>0</v>
      </c>
      <c r="P124" s="34">
        <v>0</v>
      </c>
      <c r="Q124" s="34">
        <v>0</v>
      </c>
      <c r="R124" s="34">
        <v>0</v>
      </c>
      <c r="S124" s="34">
        <v>0</v>
      </c>
      <c r="T124" s="34">
        <v>0</v>
      </c>
      <c r="U124" s="34">
        <v>0</v>
      </c>
      <c r="V124" s="34">
        <v>0</v>
      </c>
      <c r="W124" s="34">
        <v>0</v>
      </c>
      <c r="X124" s="34">
        <v>0</v>
      </c>
      <c r="Y124" s="34">
        <v>0</v>
      </c>
      <c r="Z124" s="34">
        <v>0</v>
      </c>
      <c r="AA124" s="34">
        <v>0</v>
      </c>
      <c r="AB124" s="34">
        <v>0</v>
      </c>
      <c r="AC124" s="34">
        <v>0</v>
      </c>
      <c r="AD124" s="34">
        <v>0</v>
      </c>
      <c r="AE124" s="34">
        <f t="shared" si="41"/>
        <v>0</v>
      </c>
      <c r="AF124" s="35">
        <v>0</v>
      </c>
      <c r="AG124" s="34">
        <f t="shared" si="42"/>
        <v>-24.814959500000001</v>
      </c>
      <c r="AH124" s="35">
        <f t="shared" si="36"/>
        <v>-1</v>
      </c>
      <c r="AI124" s="36" t="s">
        <v>264</v>
      </c>
      <c r="AJ124" s="8"/>
      <c r="BG124" s="8"/>
      <c r="BH124" s="8"/>
      <c r="BI124" s="8"/>
      <c r="BJ124" s="8"/>
      <c r="BK124" s="8"/>
      <c r="BL124" s="15"/>
      <c r="BN124" s="8"/>
      <c r="BO124" s="8"/>
      <c r="BV124" s="8"/>
      <c r="BW124" s="8"/>
      <c r="BX124" s="8"/>
      <c r="BY124" s="8"/>
      <c r="BZ124" s="8"/>
    </row>
    <row r="125" spans="1:78" ht="78.75" x14ac:dyDescent="0.25">
      <c r="A125" s="31" t="s">
        <v>218</v>
      </c>
      <c r="B125" s="40" t="s">
        <v>265</v>
      </c>
      <c r="C125" s="40" t="s">
        <v>266</v>
      </c>
      <c r="D125" s="33">
        <v>36.553980000000003</v>
      </c>
      <c r="E125" s="34">
        <v>0</v>
      </c>
      <c r="F125" s="33">
        <v>0</v>
      </c>
      <c r="G125" s="34">
        <v>0</v>
      </c>
      <c r="H125" s="34">
        <v>0</v>
      </c>
      <c r="I125" s="34">
        <v>0</v>
      </c>
      <c r="J125" s="34">
        <v>0</v>
      </c>
      <c r="K125" s="34">
        <v>0</v>
      </c>
      <c r="L125" s="34">
        <v>0</v>
      </c>
      <c r="M125" s="34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4">
        <v>0</v>
      </c>
      <c r="AB125" s="34">
        <v>0</v>
      </c>
      <c r="AC125" s="34">
        <v>0</v>
      </c>
      <c r="AD125" s="34">
        <v>0</v>
      </c>
      <c r="AE125" s="34">
        <f t="shared" si="41"/>
        <v>0</v>
      </c>
      <c r="AF125" s="35">
        <v>0</v>
      </c>
      <c r="AG125" s="34">
        <f t="shared" si="42"/>
        <v>0</v>
      </c>
      <c r="AH125" s="35">
        <v>0</v>
      </c>
      <c r="AI125" s="36" t="s">
        <v>34</v>
      </c>
      <c r="AJ125" s="8"/>
      <c r="BG125" s="8"/>
      <c r="BH125" s="8"/>
      <c r="BI125" s="8"/>
      <c r="BJ125" s="8"/>
      <c r="BK125" s="8"/>
      <c r="BL125" s="15"/>
      <c r="BN125" s="8"/>
      <c r="BO125" s="8"/>
      <c r="BV125" s="8"/>
      <c r="BW125" s="8"/>
      <c r="BX125" s="8"/>
      <c r="BY125" s="8"/>
      <c r="BZ125" s="8"/>
    </row>
    <row r="126" spans="1:78" ht="47.25" x14ac:dyDescent="0.25">
      <c r="A126" s="31" t="s">
        <v>218</v>
      </c>
      <c r="B126" s="40" t="s">
        <v>267</v>
      </c>
      <c r="C126" s="40" t="s">
        <v>268</v>
      </c>
      <c r="D126" s="33">
        <v>3.35479539</v>
      </c>
      <c r="E126" s="34">
        <v>0</v>
      </c>
      <c r="F126" s="33">
        <v>1.5</v>
      </c>
      <c r="G126" s="34">
        <v>0</v>
      </c>
      <c r="H126" s="34">
        <v>0</v>
      </c>
      <c r="I126" s="34">
        <v>0</v>
      </c>
      <c r="J126" s="34">
        <v>0</v>
      </c>
      <c r="K126" s="34">
        <v>0</v>
      </c>
      <c r="L126" s="34">
        <v>1</v>
      </c>
      <c r="M126" s="34">
        <v>0</v>
      </c>
      <c r="N126" s="34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4">
        <v>0</v>
      </c>
      <c r="Y126" s="34">
        <v>0</v>
      </c>
      <c r="Z126" s="34">
        <v>0</v>
      </c>
      <c r="AA126" s="34">
        <v>0</v>
      </c>
      <c r="AB126" s="34">
        <v>0</v>
      </c>
      <c r="AC126" s="34">
        <v>0</v>
      </c>
      <c r="AD126" s="34">
        <v>0</v>
      </c>
      <c r="AE126" s="34">
        <f t="shared" si="41"/>
        <v>0</v>
      </c>
      <c r="AF126" s="35">
        <v>0</v>
      </c>
      <c r="AG126" s="34">
        <f t="shared" si="42"/>
        <v>-1.5</v>
      </c>
      <c r="AH126" s="35">
        <f t="shared" si="36"/>
        <v>-1</v>
      </c>
      <c r="AI126" s="36" t="s">
        <v>269</v>
      </c>
      <c r="AJ126" s="8"/>
      <c r="BG126" s="8"/>
      <c r="BH126" s="8"/>
      <c r="BI126" s="8"/>
      <c r="BJ126" s="8"/>
      <c r="BK126" s="8"/>
      <c r="BL126" s="15"/>
      <c r="BN126" s="8"/>
      <c r="BO126" s="8"/>
      <c r="BV126" s="8"/>
      <c r="BW126" s="8"/>
      <c r="BX126" s="8"/>
      <c r="BY126" s="8"/>
      <c r="BZ126" s="8"/>
    </row>
    <row r="127" spans="1:78" ht="63" x14ac:dyDescent="0.25">
      <c r="A127" s="31" t="s">
        <v>218</v>
      </c>
      <c r="B127" s="40" t="s">
        <v>270</v>
      </c>
      <c r="C127" s="32" t="s">
        <v>271</v>
      </c>
      <c r="D127" s="33">
        <v>70.60023253</v>
      </c>
      <c r="E127" s="34">
        <v>0</v>
      </c>
      <c r="F127" s="33">
        <v>63.263232530000003</v>
      </c>
      <c r="G127" s="34">
        <v>0</v>
      </c>
      <c r="H127" s="34">
        <v>0</v>
      </c>
      <c r="I127" s="34">
        <v>0</v>
      </c>
      <c r="J127" s="34">
        <v>0</v>
      </c>
      <c r="K127" s="34" t="s">
        <v>272</v>
      </c>
      <c r="L127" s="34">
        <v>39</v>
      </c>
      <c r="M127" s="34">
        <v>0</v>
      </c>
      <c r="N127" s="34">
        <v>0</v>
      </c>
      <c r="O127" s="34">
        <v>0</v>
      </c>
      <c r="P127" s="34">
        <v>0</v>
      </c>
      <c r="Q127" s="34">
        <v>0</v>
      </c>
      <c r="R127" s="34">
        <v>0</v>
      </c>
      <c r="S127" s="34">
        <v>61.09776222</v>
      </c>
      <c r="T127" s="34">
        <v>0</v>
      </c>
      <c r="U127" s="34">
        <v>0</v>
      </c>
      <c r="V127" s="34">
        <v>0</v>
      </c>
      <c r="W127" s="34">
        <v>0</v>
      </c>
      <c r="X127" s="34" t="s">
        <v>272</v>
      </c>
      <c r="Y127" s="34">
        <v>39</v>
      </c>
      <c r="Z127" s="34">
        <v>0</v>
      </c>
      <c r="AA127" s="34">
        <v>0</v>
      </c>
      <c r="AB127" s="34">
        <v>0</v>
      </c>
      <c r="AC127" s="34">
        <v>0</v>
      </c>
      <c r="AD127" s="34">
        <v>0</v>
      </c>
      <c r="AE127" s="34">
        <f t="shared" si="41"/>
        <v>0</v>
      </c>
      <c r="AF127" s="35">
        <v>0</v>
      </c>
      <c r="AG127" s="34">
        <f t="shared" si="42"/>
        <v>-2.1654703100000035</v>
      </c>
      <c r="AH127" s="35">
        <f t="shared" si="36"/>
        <v>-3.4229523585806616E-2</v>
      </c>
      <c r="AI127" s="36" t="s">
        <v>34</v>
      </c>
      <c r="AJ127" s="8"/>
      <c r="BG127" s="8"/>
      <c r="BH127" s="8"/>
      <c r="BI127" s="8"/>
      <c r="BJ127" s="8"/>
      <c r="BK127" s="8"/>
      <c r="BL127" s="15"/>
      <c r="BN127" s="8"/>
      <c r="BO127" s="8"/>
      <c r="BV127" s="8"/>
      <c r="BW127" s="8"/>
      <c r="BX127" s="8"/>
      <c r="BY127" s="8"/>
      <c r="BZ127" s="8"/>
    </row>
    <row r="128" spans="1:78" ht="63" x14ac:dyDescent="0.25">
      <c r="A128" s="31" t="s">
        <v>218</v>
      </c>
      <c r="B128" s="40" t="s">
        <v>273</v>
      </c>
      <c r="C128" s="32" t="s">
        <v>274</v>
      </c>
      <c r="D128" s="33">
        <v>63.800175132432528</v>
      </c>
      <c r="E128" s="34">
        <v>0</v>
      </c>
      <c r="F128" s="33">
        <v>0</v>
      </c>
      <c r="G128" s="34">
        <v>0</v>
      </c>
      <c r="H128" s="34">
        <v>0</v>
      </c>
      <c r="I128" s="34">
        <v>0</v>
      </c>
      <c r="J128" s="34">
        <v>0</v>
      </c>
      <c r="K128" s="34">
        <v>0</v>
      </c>
      <c r="L128" s="34">
        <v>0</v>
      </c>
      <c r="M128" s="34">
        <v>0</v>
      </c>
      <c r="N128" s="34">
        <v>0</v>
      </c>
      <c r="O128" s="34">
        <v>0</v>
      </c>
      <c r="P128" s="34">
        <v>0</v>
      </c>
      <c r="Q128" s="34">
        <v>0</v>
      </c>
      <c r="R128" s="34">
        <v>0</v>
      </c>
      <c r="S128" s="34">
        <v>5.2713992799999998</v>
      </c>
      <c r="T128" s="34">
        <v>0</v>
      </c>
      <c r="U128" s="34">
        <v>0</v>
      </c>
      <c r="V128" s="34">
        <v>0</v>
      </c>
      <c r="W128" s="34">
        <v>0</v>
      </c>
      <c r="X128" s="34" t="s">
        <v>275</v>
      </c>
      <c r="Y128" s="34">
        <v>1</v>
      </c>
      <c r="Z128" s="34">
        <v>4.5999999999999999E-2</v>
      </c>
      <c r="AA128" s="34">
        <v>0</v>
      </c>
      <c r="AB128" s="34">
        <v>0</v>
      </c>
      <c r="AC128" s="34">
        <v>0</v>
      </c>
      <c r="AD128" s="34">
        <v>0</v>
      </c>
      <c r="AE128" s="34">
        <f t="shared" si="41"/>
        <v>0</v>
      </c>
      <c r="AF128" s="35">
        <v>0</v>
      </c>
      <c r="AG128" s="34">
        <f t="shared" si="42"/>
        <v>5.2713992799999998</v>
      </c>
      <c r="AH128" s="35">
        <v>1</v>
      </c>
      <c r="AI128" s="36" t="s">
        <v>276</v>
      </c>
      <c r="AJ128" s="8"/>
      <c r="BG128" s="8"/>
      <c r="BH128" s="8"/>
      <c r="BI128" s="8"/>
      <c r="BJ128" s="8"/>
      <c r="BK128" s="8"/>
      <c r="BL128" s="15"/>
      <c r="BN128" s="8"/>
      <c r="BO128" s="8"/>
      <c r="BV128" s="8"/>
      <c r="BW128" s="8"/>
      <c r="BX128" s="8"/>
      <c r="BY128" s="8"/>
      <c r="BZ128" s="8"/>
    </row>
    <row r="129" spans="1:78" ht="63" x14ac:dyDescent="0.25">
      <c r="A129" s="31" t="s">
        <v>218</v>
      </c>
      <c r="B129" s="40" t="s">
        <v>277</v>
      </c>
      <c r="C129" s="32" t="s">
        <v>278</v>
      </c>
      <c r="D129" s="33" t="s">
        <v>34</v>
      </c>
      <c r="E129" s="33" t="s">
        <v>34</v>
      </c>
      <c r="F129" s="33" t="s">
        <v>34</v>
      </c>
      <c r="G129" s="33" t="s">
        <v>34</v>
      </c>
      <c r="H129" s="33" t="s">
        <v>34</v>
      </c>
      <c r="I129" s="33" t="s">
        <v>34</v>
      </c>
      <c r="J129" s="33" t="s">
        <v>34</v>
      </c>
      <c r="K129" s="33" t="s">
        <v>34</v>
      </c>
      <c r="L129" s="33" t="s">
        <v>34</v>
      </c>
      <c r="M129" s="33" t="s">
        <v>34</v>
      </c>
      <c r="N129" s="33" t="s">
        <v>34</v>
      </c>
      <c r="O129" s="33" t="s">
        <v>34</v>
      </c>
      <c r="P129" s="33" t="s">
        <v>34</v>
      </c>
      <c r="Q129" s="33" t="s">
        <v>34</v>
      </c>
      <c r="R129" s="34">
        <v>0</v>
      </c>
      <c r="S129" s="34">
        <v>0.373</v>
      </c>
      <c r="T129" s="34">
        <v>0</v>
      </c>
      <c r="U129" s="34">
        <v>0</v>
      </c>
      <c r="V129" s="34">
        <v>0</v>
      </c>
      <c r="W129" s="34">
        <v>0</v>
      </c>
      <c r="X129" s="34">
        <v>0</v>
      </c>
      <c r="Y129" s="34">
        <v>0</v>
      </c>
      <c r="Z129" s="34">
        <v>0</v>
      </c>
      <c r="AA129" s="34">
        <v>0</v>
      </c>
      <c r="AB129" s="34">
        <v>0</v>
      </c>
      <c r="AC129" s="34">
        <v>0</v>
      </c>
      <c r="AD129" s="34">
        <v>0</v>
      </c>
      <c r="AE129" s="34" t="s">
        <v>34</v>
      </c>
      <c r="AF129" s="35" t="s">
        <v>34</v>
      </c>
      <c r="AG129" s="34" t="s">
        <v>34</v>
      </c>
      <c r="AH129" s="35" t="s">
        <v>34</v>
      </c>
      <c r="AI129" s="36" t="s">
        <v>279</v>
      </c>
      <c r="AJ129" s="8"/>
      <c r="BG129" s="8"/>
      <c r="BH129" s="8"/>
      <c r="BI129" s="8"/>
      <c r="BJ129" s="8"/>
      <c r="BK129" s="8"/>
      <c r="BL129" s="15"/>
      <c r="BN129" s="8"/>
      <c r="BO129" s="8"/>
      <c r="BV129" s="8"/>
      <c r="BW129" s="8"/>
      <c r="BX129" s="8"/>
      <c r="BY129" s="8"/>
      <c r="BZ129" s="8"/>
    </row>
    <row r="130" spans="1:78" ht="31.5" x14ac:dyDescent="0.25">
      <c r="A130" s="31" t="s">
        <v>218</v>
      </c>
      <c r="B130" s="32" t="s">
        <v>280</v>
      </c>
      <c r="C130" s="32" t="s">
        <v>281</v>
      </c>
      <c r="D130" s="33">
        <v>65.287831000000011</v>
      </c>
      <c r="E130" s="33">
        <v>0</v>
      </c>
      <c r="F130" s="33">
        <v>0</v>
      </c>
      <c r="G130" s="34">
        <v>0</v>
      </c>
      <c r="H130" s="34">
        <v>0</v>
      </c>
      <c r="I130" s="33">
        <v>0</v>
      </c>
      <c r="J130" s="34">
        <v>0</v>
      </c>
      <c r="K130" s="34">
        <v>0</v>
      </c>
      <c r="L130" s="33">
        <v>0</v>
      </c>
      <c r="M130" s="33">
        <v>0</v>
      </c>
      <c r="N130" s="34">
        <v>0</v>
      </c>
      <c r="O130" s="33">
        <v>0</v>
      </c>
      <c r="P130" s="33">
        <v>0</v>
      </c>
      <c r="Q130" s="33">
        <v>0</v>
      </c>
      <c r="R130" s="34">
        <v>0</v>
      </c>
      <c r="S130" s="34">
        <v>0</v>
      </c>
      <c r="T130" s="34">
        <v>0</v>
      </c>
      <c r="U130" s="34">
        <v>0</v>
      </c>
      <c r="V130" s="34">
        <v>0</v>
      </c>
      <c r="W130" s="34">
        <v>0</v>
      </c>
      <c r="X130" s="34">
        <v>0</v>
      </c>
      <c r="Y130" s="34">
        <v>0</v>
      </c>
      <c r="Z130" s="34">
        <v>0</v>
      </c>
      <c r="AA130" s="34">
        <v>0</v>
      </c>
      <c r="AB130" s="34">
        <v>0</v>
      </c>
      <c r="AC130" s="34">
        <v>0</v>
      </c>
      <c r="AD130" s="34">
        <v>0</v>
      </c>
      <c r="AE130" s="34">
        <f t="shared" si="41"/>
        <v>0</v>
      </c>
      <c r="AF130" s="35">
        <v>0</v>
      </c>
      <c r="AG130" s="34">
        <f t="shared" si="42"/>
        <v>0</v>
      </c>
      <c r="AH130" s="35">
        <v>0</v>
      </c>
      <c r="AI130" s="36" t="s">
        <v>34</v>
      </c>
      <c r="AJ130" s="8"/>
      <c r="BG130" s="8"/>
      <c r="BH130" s="8"/>
      <c r="BI130" s="8"/>
      <c r="BJ130" s="8"/>
      <c r="BK130" s="8"/>
      <c r="BL130" s="15"/>
      <c r="BN130" s="8"/>
      <c r="BO130" s="8"/>
      <c r="BV130" s="8"/>
      <c r="BW130" s="8"/>
      <c r="BX130" s="8"/>
      <c r="BY130" s="8"/>
      <c r="BZ130" s="8"/>
    </row>
    <row r="131" spans="1:78" ht="47.25" x14ac:dyDescent="0.25">
      <c r="A131" s="31" t="s">
        <v>218</v>
      </c>
      <c r="B131" s="32" t="s">
        <v>282</v>
      </c>
      <c r="C131" s="32" t="s">
        <v>283</v>
      </c>
      <c r="D131" s="33">
        <v>5.4141996709675997</v>
      </c>
      <c r="E131" s="33">
        <v>0</v>
      </c>
      <c r="F131" s="33">
        <v>5.4141996709675997</v>
      </c>
      <c r="G131" s="34">
        <v>0</v>
      </c>
      <c r="H131" s="34">
        <v>0</v>
      </c>
      <c r="I131" s="33">
        <v>0</v>
      </c>
      <c r="J131" s="34">
        <v>0</v>
      </c>
      <c r="K131" s="34">
        <v>0</v>
      </c>
      <c r="L131" s="33">
        <v>2</v>
      </c>
      <c r="M131" s="33">
        <v>0</v>
      </c>
      <c r="N131" s="34">
        <v>0</v>
      </c>
      <c r="O131" s="33">
        <v>0</v>
      </c>
      <c r="P131" s="33">
        <v>0</v>
      </c>
      <c r="Q131" s="33">
        <v>0</v>
      </c>
      <c r="R131" s="34">
        <v>0</v>
      </c>
      <c r="S131" s="34">
        <v>0</v>
      </c>
      <c r="T131" s="34">
        <v>0</v>
      </c>
      <c r="U131" s="34">
        <v>0</v>
      </c>
      <c r="V131" s="34">
        <v>0</v>
      </c>
      <c r="W131" s="34">
        <v>0</v>
      </c>
      <c r="X131" s="34">
        <v>0</v>
      </c>
      <c r="Y131" s="34">
        <v>0</v>
      </c>
      <c r="Z131" s="34">
        <v>0</v>
      </c>
      <c r="AA131" s="34">
        <v>0</v>
      </c>
      <c r="AB131" s="34">
        <v>0</v>
      </c>
      <c r="AC131" s="34">
        <v>0</v>
      </c>
      <c r="AD131" s="34">
        <v>0</v>
      </c>
      <c r="AE131" s="34">
        <f t="shared" si="41"/>
        <v>0</v>
      </c>
      <c r="AF131" s="35">
        <v>0</v>
      </c>
      <c r="AG131" s="34">
        <f t="shared" si="42"/>
        <v>-5.4141996709675997</v>
      </c>
      <c r="AH131" s="35">
        <f t="shared" si="36"/>
        <v>-1</v>
      </c>
      <c r="AI131" s="36" t="s">
        <v>284</v>
      </c>
      <c r="AJ131" s="8"/>
      <c r="BG131" s="8"/>
      <c r="BH131" s="8"/>
      <c r="BI131" s="8"/>
      <c r="BJ131" s="8"/>
      <c r="BK131" s="8"/>
      <c r="BL131" s="15"/>
      <c r="BN131" s="8"/>
      <c r="BO131" s="8"/>
      <c r="BV131" s="8"/>
      <c r="BW131" s="8"/>
      <c r="BX131" s="8"/>
      <c r="BY131" s="8"/>
      <c r="BZ131" s="8"/>
    </row>
    <row r="132" spans="1:78" ht="47.25" x14ac:dyDescent="0.25">
      <c r="A132" s="31" t="s">
        <v>218</v>
      </c>
      <c r="B132" s="32" t="s">
        <v>285</v>
      </c>
      <c r="C132" s="32" t="s">
        <v>286</v>
      </c>
      <c r="D132" s="33">
        <v>52.890012419999998</v>
      </c>
      <c r="E132" s="33">
        <v>0</v>
      </c>
      <c r="F132" s="33">
        <v>0</v>
      </c>
      <c r="G132" s="34">
        <v>0</v>
      </c>
      <c r="H132" s="34">
        <v>0</v>
      </c>
      <c r="I132" s="33">
        <v>0</v>
      </c>
      <c r="J132" s="34">
        <v>0</v>
      </c>
      <c r="K132" s="34">
        <v>0</v>
      </c>
      <c r="L132" s="33">
        <v>0</v>
      </c>
      <c r="M132" s="33">
        <v>0</v>
      </c>
      <c r="N132" s="34">
        <v>0</v>
      </c>
      <c r="O132" s="33">
        <v>0</v>
      </c>
      <c r="P132" s="33">
        <v>0</v>
      </c>
      <c r="Q132" s="33">
        <v>0</v>
      </c>
      <c r="R132" s="34">
        <v>0</v>
      </c>
      <c r="S132" s="34">
        <v>0</v>
      </c>
      <c r="T132" s="34">
        <v>0</v>
      </c>
      <c r="U132" s="34">
        <v>0</v>
      </c>
      <c r="V132" s="34">
        <v>0</v>
      </c>
      <c r="W132" s="34">
        <v>0</v>
      </c>
      <c r="X132" s="34">
        <v>0</v>
      </c>
      <c r="Y132" s="34">
        <v>0</v>
      </c>
      <c r="Z132" s="34">
        <v>0</v>
      </c>
      <c r="AA132" s="34">
        <v>0</v>
      </c>
      <c r="AB132" s="34">
        <v>0</v>
      </c>
      <c r="AC132" s="34">
        <v>0</v>
      </c>
      <c r="AD132" s="34">
        <v>0</v>
      </c>
      <c r="AE132" s="34">
        <f t="shared" si="41"/>
        <v>0</v>
      </c>
      <c r="AF132" s="35">
        <v>0</v>
      </c>
      <c r="AG132" s="34">
        <f t="shared" si="42"/>
        <v>0</v>
      </c>
      <c r="AH132" s="35">
        <v>0</v>
      </c>
      <c r="AI132" s="36" t="s">
        <v>34</v>
      </c>
      <c r="AJ132" s="8"/>
      <c r="BG132" s="8"/>
      <c r="BH132" s="8"/>
      <c r="BI132" s="8"/>
      <c r="BJ132" s="8"/>
      <c r="BK132" s="8"/>
      <c r="BL132" s="15"/>
      <c r="BN132" s="8"/>
      <c r="BO132" s="8"/>
      <c r="BV132" s="8"/>
      <c r="BW132" s="8"/>
      <c r="BX132" s="8"/>
      <c r="BY132" s="8"/>
      <c r="BZ132" s="8"/>
    </row>
    <row r="133" spans="1:78" ht="47.25" x14ac:dyDescent="0.25">
      <c r="A133" s="31" t="s">
        <v>218</v>
      </c>
      <c r="B133" s="32" t="s">
        <v>287</v>
      </c>
      <c r="C133" s="32" t="s">
        <v>288</v>
      </c>
      <c r="D133" s="34">
        <v>30.165762579999999</v>
      </c>
      <c r="E133" s="34">
        <v>0</v>
      </c>
      <c r="F133" s="34">
        <v>0</v>
      </c>
      <c r="G133" s="34">
        <v>0</v>
      </c>
      <c r="H133" s="34">
        <v>0</v>
      </c>
      <c r="I133" s="34">
        <v>0</v>
      </c>
      <c r="J133" s="34">
        <v>0</v>
      </c>
      <c r="K133" s="34">
        <v>0</v>
      </c>
      <c r="L133" s="34">
        <v>0</v>
      </c>
      <c r="M133" s="34">
        <v>0</v>
      </c>
      <c r="N133" s="34">
        <v>0</v>
      </c>
      <c r="O133" s="34">
        <v>0</v>
      </c>
      <c r="P133" s="34">
        <v>0</v>
      </c>
      <c r="Q133" s="34">
        <v>0</v>
      </c>
      <c r="R133" s="34">
        <v>0</v>
      </c>
      <c r="S133" s="34">
        <v>0</v>
      </c>
      <c r="T133" s="34">
        <v>0</v>
      </c>
      <c r="U133" s="34">
        <v>0</v>
      </c>
      <c r="V133" s="34">
        <v>0</v>
      </c>
      <c r="W133" s="34">
        <v>0</v>
      </c>
      <c r="X133" s="34">
        <v>0</v>
      </c>
      <c r="Y133" s="34">
        <v>0</v>
      </c>
      <c r="Z133" s="34">
        <v>0</v>
      </c>
      <c r="AA133" s="34">
        <v>0</v>
      </c>
      <c r="AB133" s="34">
        <v>0</v>
      </c>
      <c r="AC133" s="34">
        <v>0</v>
      </c>
      <c r="AD133" s="34">
        <v>0</v>
      </c>
      <c r="AE133" s="34">
        <f t="shared" si="41"/>
        <v>0</v>
      </c>
      <c r="AF133" s="35">
        <v>0</v>
      </c>
      <c r="AG133" s="34">
        <f t="shared" si="42"/>
        <v>0</v>
      </c>
      <c r="AH133" s="35">
        <v>0</v>
      </c>
      <c r="AI133" s="36" t="s">
        <v>34</v>
      </c>
      <c r="AJ133" s="8"/>
      <c r="BG133" s="8"/>
      <c r="BH133" s="8"/>
      <c r="BI133" s="8"/>
      <c r="BJ133" s="8"/>
      <c r="BK133" s="8"/>
      <c r="BL133" s="15"/>
      <c r="BN133" s="8"/>
      <c r="BO133" s="8"/>
      <c r="BV133" s="8"/>
      <c r="BW133" s="8"/>
      <c r="BX133" s="8"/>
      <c r="BY133" s="8"/>
      <c r="BZ133" s="8"/>
    </row>
    <row r="134" spans="1:78" ht="141.75" x14ac:dyDescent="0.25">
      <c r="A134" s="31" t="s">
        <v>218</v>
      </c>
      <c r="B134" s="32" t="s">
        <v>289</v>
      </c>
      <c r="C134" s="32" t="s">
        <v>290</v>
      </c>
      <c r="D134" s="34">
        <v>260.39</v>
      </c>
      <c r="E134" s="34">
        <v>0</v>
      </c>
      <c r="F134" s="34">
        <v>9.6172930000000001</v>
      </c>
      <c r="G134" s="34">
        <v>0</v>
      </c>
      <c r="H134" s="34">
        <v>0</v>
      </c>
      <c r="I134" s="34">
        <v>0</v>
      </c>
      <c r="J134" s="34">
        <v>0</v>
      </c>
      <c r="K134" s="34">
        <v>0</v>
      </c>
      <c r="L134" s="34">
        <v>3</v>
      </c>
      <c r="M134" s="34">
        <v>0</v>
      </c>
      <c r="N134" s="34">
        <v>0</v>
      </c>
      <c r="O134" s="34">
        <v>0</v>
      </c>
      <c r="P134" s="34">
        <v>0</v>
      </c>
      <c r="Q134" s="34">
        <v>0</v>
      </c>
      <c r="R134" s="34">
        <v>0</v>
      </c>
      <c r="S134" s="34">
        <v>2.0698120900000001</v>
      </c>
      <c r="T134" s="34">
        <v>0</v>
      </c>
      <c r="U134" s="34">
        <v>0</v>
      </c>
      <c r="V134" s="34">
        <v>0</v>
      </c>
      <c r="W134" s="34">
        <v>0</v>
      </c>
      <c r="X134" s="34">
        <v>0</v>
      </c>
      <c r="Y134" s="34">
        <v>3</v>
      </c>
      <c r="Z134" s="34">
        <v>0</v>
      </c>
      <c r="AA134" s="34">
        <v>0</v>
      </c>
      <c r="AB134" s="34">
        <v>0</v>
      </c>
      <c r="AC134" s="34">
        <v>0</v>
      </c>
      <c r="AD134" s="34">
        <v>0</v>
      </c>
      <c r="AE134" s="34">
        <f t="shared" si="41"/>
        <v>0</v>
      </c>
      <c r="AF134" s="35">
        <v>0</v>
      </c>
      <c r="AG134" s="34">
        <f t="shared" si="42"/>
        <v>-7.54748091</v>
      </c>
      <c r="AH134" s="35">
        <f t="shared" si="36"/>
        <v>-0.78478225733582208</v>
      </c>
      <c r="AI134" s="36" t="s">
        <v>291</v>
      </c>
      <c r="AJ134" s="8"/>
      <c r="BG134" s="8"/>
      <c r="BH134" s="8"/>
      <c r="BI134" s="8"/>
      <c r="BJ134" s="8"/>
      <c r="BK134" s="8"/>
      <c r="BL134" s="15"/>
      <c r="BN134" s="8"/>
      <c r="BO134" s="8"/>
      <c r="BV134" s="8"/>
      <c r="BW134" s="8"/>
      <c r="BX134" s="8"/>
      <c r="BY134" s="8"/>
      <c r="BZ134" s="8"/>
    </row>
    <row r="135" spans="1:78" ht="78.75" x14ac:dyDescent="0.25">
      <c r="A135" s="22" t="s">
        <v>292</v>
      </c>
      <c r="B135" s="23" t="s">
        <v>293</v>
      </c>
      <c r="C135" s="24" t="s">
        <v>33</v>
      </c>
      <c r="D135" s="39">
        <f>D136</f>
        <v>22.091931759999998</v>
      </c>
      <c r="E135" s="39">
        <f>E136</f>
        <v>0</v>
      </c>
      <c r="F135" s="39">
        <f t="shared" ref="F135:AG135" si="43">F136</f>
        <v>0</v>
      </c>
      <c r="G135" s="39">
        <f t="shared" si="43"/>
        <v>0</v>
      </c>
      <c r="H135" s="39">
        <f t="shared" si="43"/>
        <v>0</v>
      </c>
      <c r="I135" s="39">
        <f t="shared" si="43"/>
        <v>0</v>
      </c>
      <c r="J135" s="39">
        <f t="shared" si="43"/>
        <v>0</v>
      </c>
      <c r="K135" s="39">
        <f t="shared" si="43"/>
        <v>0</v>
      </c>
      <c r="L135" s="39">
        <f t="shared" si="43"/>
        <v>0</v>
      </c>
      <c r="M135" s="39">
        <f t="shared" si="43"/>
        <v>0</v>
      </c>
      <c r="N135" s="39">
        <f t="shared" si="43"/>
        <v>0</v>
      </c>
      <c r="O135" s="39">
        <f t="shared" si="43"/>
        <v>0</v>
      </c>
      <c r="P135" s="39">
        <f t="shared" si="43"/>
        <v>0</v>
      </c>
      <c r="Q135" s="39">
        <f t="shared" si="43"/>
        <v>0</v>
      </c>
      <c r="R135" s="39">
        <f t="shared" si="43"/>
        <v>0</v>
      </c>
      <c r="S135" s="39">
        <f t="shared" si="43"/>
        <v>0</v>
      </c>
      <c r="T135" s="39">
        <f t="shared" si="43"/>
        <v>0</v>
      </c>
      <c r="U135" s="39">
        <f t="shared" si="43"/>
        <v>0</v>
      </c>
      <c r="V135" s="39">
        <f t="shared" si="43"/>
        <v>0</v>
      </c>
      <c r="W135" s="39">
        <f t="shared" si="43"/>
        <v>0</v>
      </c>
      <c r="X135" s="39">
        <f t="shared" si="43"/>
        <v>0</v>
      </c>
      <c r="Y135" s="39">
        <f t="shared" si="43"/>
        <v>0</v>
      </c>
      <c r="Z135" s="39">
        <f t="shared" si="43"/>
        <v>0</v>
      </c>
      <c r="AA135" s="39">
        <f t="shared" si="43"/>
        <v>0</v>
      </c>
      <c r="AB135" s="39">
        <f t="shared" si="43"/>
        <v>0</v>
      </c>
      <c r="AC135" s="39">
        <f t="shared" si="43"/>
        <v>0</v>
      </c>
      <c r="AD135" s="39">
        <f t="shared" si="43"/>
        <v>0</v>
      </c>
      <c r="AE135" s="39">
        <f t="shared" si="43"/>
        <v>0</v>
      </c>
      <c r="AF135" s="26">
        <v>0</v>
      </c>
      <c r="AG135" s="39">
        <f t="shared" si="43"/>
        <v>0</v>
      </c>
      <c r="AH135" s="26">
        <v>0</v>
      </c>
      <c r="AI135" s="27" t="s">
        <v>34</v>
      </c>
      <c r="AJ135" s="8"/>
      <c r="BG135" s="8"/>
      <c r="BH135" s="8"/>
      <c r="BI135" s="8"/>
      <c r="BJ135" s="8"/>
      <c r="BK135" s="8"/>
      <c r="BL135" s="15"/>
      <c r="BN135" s="8"/>
      <c r="BO135" s="8"/>
      <c r="BV135" s="8"/>
      <c r="BW135" s="8"/>
      <c r="BX135" s="8"/>
      <c r="BY135" s="8"/>
      <c r="BZ135" s="8"/>
    </row>
    <row r="136" spans="1:78" x14ac:dyDescent="0.25">
      <c r="A136" s="22" t="s">
        <v>294</v>
      </c>
      <c r="B136" s="23" t="s">
        <v>295</v>
      </c>
      <c r="C136" s="24" t="s">
        <v>33</v>
      </c>
      <c r="D136" s="39">
        <f>D137+D138</f>
        <v>22.091931759999998</v>
      </c>
      <c r="E136" s="39">
        <f>E137+E138</f>
        <v>0</v>
      </c>
      <c r="F136" s="39">
        <f t="shared" ref="F136:AG136" si="44">F137+F138</f>
        <v>0</v>
      </c>
      <c r="G136" s="39">
        <f t="shared" si="44"/>
        <v>0</v>
      </c>
      <c r="H136" s="39">
        <f t="shared" si="44"/>
        <v>0</v>
      </c>
      <c r="I136" s="39">
        <f t="shared" si="44"/>
        <v>0</v>
      </c>
      <c r="J136" s="39">
        <f t="shared" si="44"/>
        <v>0</v>
      </c>
      <c r="K136" s="39">
        <f t="shared" si="44"/>
        <v>0</v>
      </c>
      <c r="L136" s="39">
        <f t="shared" si="44"/>
        <v>0</v>
      </c>
      <c r="M136" s="39">
        <f t="shared" si="44"/>
        <v>0</v>
      </c>
      <c r="N136" s="39">
        <f t="shared" si="44"/>
        <v>0</v>
      </c>
      <c r="O136" s="39">
        <f t="shared" si="44"/>
        <v>0</v>
      </c>
      <c r="P136" s="39">
        <f t="shared" si="44"/>
        <v>0</v>
      </c>
      <c r="Q136" s="39">
        <f t="shared" si="44"/>
        <v>0</v>
      </c>
      <c r="R136" s="39">
        <f t="shared" si="44"/>
        <v>0</v>
      </c>
      <c r="S136" s="39">
        <f t="shared" si="44"/>
        <v>0</v>
      </c>
      <c r="T136" s="39">
        <f t="shared" si="44"/>
        <v>0</v>
      </c>
      <c r="U136" s="39">
        <f t="shared" si="44"/>
        <v>0</v>
      </c>
      <c r="V136" s="39">
        <f t="shared" si="44"/>
        <v>0</v>
      </c>
      <c r="W136" s="39">
        <f t="shared" si="44"/>
        <v>0</v>
      </c>
      <c r="X136" s="39">
        <f t="shared" si="44"/>
        <v>0</v>
      </c>
      <c r="Y136" s="39">
        <f t="shared" si="44"/>
        <v>0</v>
      </c>
      <c r="Z136" s="39">
        <f t="shared" si="44"/>
        <v>0</v>
      </c>
      <c r="AA136" s="39">
        <f t="shared" si="44"/>
        <v>0</v>
      </c>
      <c r="AB136" s="39">
        <f t="shared" si="44"/>
        <v>0</v>
      </c>
      <c r="AC136" s="39">
        <f t="shared" si="44"/>
        <v>0</v>
      </c>
      <c r="AD136" s="39">
        <f t="shared" si="44"/>
        <v>0</v>
      </c>
      <c r="AE136" s="39">
        <f t="shared" si="44"/>
        <v>0</v>
      </c>
      <c r="AF136" s="26">
        <v>0</v>
      </c>
      <c r="AG136" s="39">
        <f t="shared" si="44"/>
        <v>0</v>
      </c>
      <c r="AH136" s="26">
        <v>0</v>
      </c>
      <c r="AI136" s="27" t="s">
        <v>34</v>
      </c>
      <c r="AJ136" s="8"/>
      <c r="BG136" s="8"/>
      <c r="BH136" s="8"/>
      <c r="BI136" s="8"/>
      <c r="BJ136" s="8"/>
      <c r="BK136" s="8"/>
      <c r="BL136" s="15"/>
      <c r="BN136" s="8"/>
      <c r="BO136" s="8"/>
      <c r="BV136" s="8"/>
      <c r="BW136" s="8"/>
      <c r="BX136" s="8"/>
      <c r="BY136" s="8"/>
      <c r="BZ136" s="8"/>
    </row>
    <row r="137" spans="1:78" ht="78.75" x14ac:dyDescent="0.25">
      <c r="A137" s="22" t="s">
        <v>296</v>
      </c>
      <c r="B137" s="23" t="s">
        <v>297</v>
      </c>
      <c r="C137" s="24" t="s">
        <v>33</v>
      </c>
      <c r="D137" s="39">
        <v>0</v>
      </c>
      <c r="E137" s="39">
        <v>0</v>
      </c>
      <c r="F137" s="39">
        <v>0</v>
      </c>
      <c r="G137" s="39">
        <v>0</v>
      </c>
      <c r="H137" s="39">
        <v>0</v>
      </c>
      <c r="I137" s="39">
        <v>0</v>
      </c>
      <c r="J137" s="39">
        <v>0</v>
      </c>
      <c r="K137" s="39">
        <v>0</v>
      </c>
      <c r="L137" s="39">
        <v>0</v>
      </c>
      <c r="M137" s="39">
        <v>0</v>
      </c>
      <c r="N137" s="39">
        <v>0</v>
      </c>
      <c r="O137" s="39">
        <v>0</v>
      </c>
      <c r="P137" s="39">
        <v>0</v>
      </c>
      <c r="Q137" s="39">
        <v>0</v>
      </c>
      <c r="R137" s="39">
        <v>0</v>
      </c>
      <c r="S137" s="39">
        <v>0</v>
      </c>
      <c r="T137" s="39">
        <v>0</v>
      </c>
      <c r="U137" s="39">
        <v>0</v>
      </c>
      <c r="V137" s="39">
        <v>0</v>
      </c>
      <c r="W137" s="39">
        <v>0</v>
      </c>
      <c r="X137" s="39">
        <v>0</v>
      </c>
      <c r="Y137" s="39">
        <v>0</v>
      </c>
      <c r="Z137" s="39">
        <v>0</v>
      </c>
      <c r="AA137" s="39">
        <v>0</v>
      </c>
      <c r="AB137" s="39">
        <v>0</v>
      </c>
      <c r="AC137" s="39">
        <v>0</v>
      </c>
      <c r="AD137" s="39">
        <v>0</v>
      </c>
      <c r="AE137" s="39">
        <v>0</v>
      </c>
      <c r="AF137" s="26">
        <v>0</v>
      </c>
      <c r="AG137" s="39">
        <v>0</v>
      </c>
      <c r="AH137" s="26">
        <v>0</v>
      </c>
      <c r="AI137" s="27" t="s">
        <v>34</v>
      </c>
      <c r="AJ137" s="8"/>
      <c r="BG137" s="8"/>
      <c r="BH137" s="8"/>
      <c r="BI137" s="8"/>
      <c r="BJ137" s="8"/>
      <c r="BK137" s="8"/>
      <c r="BL137" s="15"/>
      <c r="BN137" s="8"/>
      <c r="BO137" s="8"/>
      <c r="BV137" s="8"/>
      <c r="BW137" s="8"/>
      <c r="BX137" s="8"/>
      <c r="BY137" s="8"/>
      <c r="BZ137" s="8"/>
    </row>
    <row r="138" spans="1:78" ht="63" x14ac:dyDescent="0.25">
      <c r="A138" s="23" t="s">
        <v>298</v>
      </c>
      <c r="B138" s="23" t="s">
        <v>299</v>
      </c>
      <c r="C138" s="24" t="s">
        <v>33</v>
      </c>
      <c r="D138" s="49">
        <f>SUM(D139)</f>
        <v>22.091931759999998</v>
      </c>
      <c r="E138" s="49">
        <f>SUM(E139)</f>
        <v>0</v>
      </c>
      <c r="F138" s="49">
        <f t="shared" ref="F138:AG138" si="45">SUM(F139)</f>
        <v>0</v>
      </c>
      <c r="G138" s="49">
        <f t="shared" si="45"/>
        <v>0</v>
      </c>
      <c r="H138" s="49">
        <f t="shared" si="45"/>
        <v>0</v>
      </c>
      <c r="I138" s="49">
        <f t="shared" si="45"/>
        <v>0</v>
      </c>
      <c r="J138" s="49">
        <f t="shared" si="45"/>
        <v>0</v>
      </c>
      <c r="K138" s="49">
        <f t="shared" si="45"/>
        <v>0</v>
      </c>
      <c r="L138" s="49">
        <f t="shared" si="45"/>
        <v>0</v>
      </c>
      <c r="M138" s="49">
        <f t="shared" si="45"/>
        <v>0</v>
      </c>
      <c r="N138" s="49">
        <f t="shared" si="45"/>
        <v>0</v>
      </c>
      <c r="O138" s="49">
        <f t="shared" si="45"/>
        <v>0</v>
      </c>
      <c r="P138" s="49">
        <f t="shared" si="45"/>
        <v>0</v>
      </c>
      <c r="Q138" s="49">
        <f t="shared" si="45"/>
        <v>0</v>
      </c>
      <c r="R138" s="49">
        <f t="shared" si="45"/>
        <v>0</v>
      </c>
      <c r="S138" s="49">
        <f t="shared" si="45"/>
        <v>0</v>
      </c>
      <c r="T138" s="49">
        <f t="shared" si="45"/>
        <v>0</v>
      </c>
      <c r="U138" s="49">
        <f t="shared" si="45"/>
        <v>0</v>
      </c>
      <c r="V138" s="49">
        <f t="shared" si="45"/>
        <v>0</v>
      </c>
      <c r="W138" s="49">
        <f t="shared" si="45"/>
        <v>0</v>
      </c>
      <c r="X138" s="49">
        <f t="shared" si="45"/>
        <v>0</v>
      </c>
      <c r="Y138" s="49">
        <f t="shared" si="45"/>
        <v>0</v>
      </c>
      <c r="Z138" s="49">
        <f t="shared" si="45"/>
        <v>0</v>
      </c>
      <c r="AA138" s="49">
        <f t="shared" si="45"/>
        <v>0</v>
      </c>
      <c r="AB138" s="49">
        <f t="shared" si="45"/>
        <v>0</v>
      </c>
      <c r="AC138" s="49">
        <f t="shared" si="45"/>
        <v>0</v>
      </c>
      <c r="AD138" s="49">
        <f t="shared" si="45"/>
        <v>0</v>
      </c>
      <c r="AE138" s="49">
        <f t="shared" si="45"/>
        <v>0</v>
      </c>
      <c r="AF138" s="26">
        <v>0</v>
      </c>
      <c r="AG138" s="49">
        <f t="shared" si="45"/>
        <v>0</v>
      </c>
      <c r="AH138" s="26">
        <v>0</v>
      </c>
      <c r="AI138" s="27" t="s">
        <v>34</v>
      </c>
      <c r="AJ138" s="8"/>
      <c r="BG138" s="8"/>
      <c r="BH138" s="8"/>
      <c r="BI138" s="8"/>
      <c r="BJ138" s="8"/>
      <c r="BK138" s="8"/>
      <c r="BL138" s="15"/>
      <c r="BN138" s="8"/>
      <c r="BO138" s="8"/>
      <c r="BV138" s="8"/>
      <c r="BW138" s="8"/>
      <c r="BX138" s="8"/>
      <c r="BY138" s="8"/>
      <c r="BZ138" s="8"/>
    </row>
    <row r="139" spans="1:78" ht="78.75" x14ac:dyDescent="0.25">
      <c r="A139" s="31" t="s">
        <v>298</v>
      </c>
      <c r="B139" s="32" t="s">
        <v>300</v>
      </c>
      <c r="C139" s="32" t="s">
        <v>301</v>
      </c>
      <c r="D139" s="34">
        <v>22.091931759999998</v>
      </c>
      <c r="E139" s="34">
        <v>0</v>
      </c>
      <c r="F139" s="34">
        <v>0</v>
      </c>
      <c r="G139" s="34">
        <v>0</v>
      </c>
      <c r="H139" s="34">
        <v>0</v>
      </c>
      <c r="I139" s="34">
        <v>0</v>
      </c>
      <c r="J139" s="34">
        <v>0</v>
      </c>
      <c r="K139" s="34">
        <v>0</v>
      </c>
      <c r="L139" s="34">
        <v>0</v>
      </c>
      <c r="M139" s="34">
        <v>0</v>
      </c>
      <c r="N139" s="34">
        <v>0</v>
      </c>
      <c r="O139" s="34">
        <v>0</v>
      </c>
      <c r="P139" s="34">
        <v>0</v>
      </c>
      <c r="Q139" s="34">
        <v>0</v>
      </c>
      <c r="R139" s="34">
        <v>0</v>
      </c>
      <c r="S139" s="34">
        <v>0</v>
      </c>
      <c r="T139" s="34">
        <v>0</v>
      </c>
      <c r="U139" s="34">
        <v>0</v>
      </c>
      <c r="V139" s="34">
        <v>0</v>
      </c>
      <c r="W139" s="34">
        <v>0</v>
      </c>
      <c r="X139" s="34">
        <v>0</v>
      </c>
      <c r="Y139" s="34">
        <v>0</v>
      </c>
      <c r="Z139" s="34">
        <v>0</v>
      </c>
      <c r="AA139" s="34">
        <v>0</v>
      </c>
      <c r="AB139" s="34">
        <v>0</v>
      </c>
      <c r="AC139" s="34">
        <v>0</v>
      </c>
      <c r="AD139" s="34">
        <v>0</v>
      </c>
      <c r="AE139" s="34">
        <f>R139-E139</f>
        <v>0</v>
      </c>
      <c r="AF139" s="35">
        <v>0</v>
      </c>
      <c r="AG139" s="34">
        <f>S139-F139</f>
        <v>0</v>
      </c>
      <c r="AH139" s="35">
        <v>0</v>
      </c>
      <c r="AI139" s="36" t="s">
        <v>34</v>
      </c>
      <c r="AJ139" s="8"/>
      <c r="BG139" s="8"/>
      <c r="BH139" s="8"/>
      <c r="BI139" s="8"/>
      <c r="BJ139" s="8"/>
      <c r="BK139" s="8"/>
      <c r="BL139" s="15"/>
      <c r="BN139" s="8"/>
      <c r="BO139" s="8"/>
      <c r="BV139" s="8"/>
      <c r="BW139" s="8"/>
      <c r="BX139" s="8"/>
      <c r="BY139" s="8"/>
      <c r="BZ139" s="8"/>
    </row>
    <row r="140" spans="1:78" ht="31.5" x14ac:dyDescent="0.25">
      <c r="A140" s="22" t="s">
        <v>302</v>
      </c>
      <c r="B140" s="30" t="s">
        <v>303</v>
      </c>
      <c r="C140" s="30" t="s">
        <v>33</v>
      </c>
      <c r="D140" s="25">
        <v>0</v>
      </c>
      <c r="E140" s="25">
        <v>0</v>
      </c>
      <c r="F140" s="25">
        <v>0</v>
      </c>
      <c r="G140" s="25">
        <v>0</v>
      </c>
      <c r="H140" s="25">
        <v>0</v>
      </c>
      <c r="I140" s="25">
        <v>0</v>
      </c>
      <c r="J140" s="25">
        <v>0</v>
      </c>
      <c r="K140" s="25">
        <v>0</v>
      </c>
      <c r="L140" s="25">
        <v>0</v>
      </c>
      <c r="M140" s="25">
        <v>0</v>
      </c>
      <c r="N140" s="25">
        <v>0</v>
      </c>
      <c r="O140" s="25">
        <v>0</v>
      </c>
      <c r="P140" s="25">
        <v>0</v>
      </c>
      <c r="Q140" s="25">
        <v>0</v>
      </c>
      <c r="R140" s="25">
        <v>0</v>
      </c>
      <c r="S140" s="25">
        <v>0</v>
      </c>
      <c r="T140" s="25">
        <v>0</v>
      </c>
      <c r="U140" s="25">
        <v>0</v>
      </c>
      <c r="V140" s="25">
        <v>0</v>
      </c>
      <c r="W140" s="25">
        <v>0</v>
      </c>
      <c r="X140" s="25">
        <v>0</v>
      </c>
      <c r="Y140" s="25">
        <v>0</v>
      </c>
      <c r="Z140" s="25">
        <v>0</v>
      </c>
      <c r="AA140" s="25">
        <v>0</v>
      </c>
      <c r="AB140" s="25">
        <v>0</v>
      </c>
      <c r="AC140" s="25">
        <v>0</v>
      </c>
      <c r="AD140" s="25">
        <v>0</v>
      </c>
      <c r="AE140" s="25">
        <v>0</v>
      </c>
      <c r="AF140" s="26">
        <v>0</v>
      </c>
      <c r="AG140" s="25">
        <v>0</v>
      </c>
      <c r="AH140" s="26">
        <v>0</v>
      </c>
      <c r="AI140" s="27" t="s">
        <v>34</v>
      </c>
      <c r="AJ140" s="8"/>
      <c r="BG140" s="8"/>
      <c r="BH140" s="8"/>
      <c r="BI140" s="8"/>
      <c r="BJ140" s="8"/>
      <c r="BK140" s="8"/>
      <c r="BL140" s="15"/>
      <c r="BO140" s="8"/>
      <c r="BV140" s="8"/>
      <c r="BW140" s="8"/>
      <c r="BX140" s="8"/>
      <c r="BY140" s="8"/>
      <c r="BZ140" s="8"/>
    </row>
    <row r="141" spans="1:78" ht="78.75" x14ac:dyDescent="0.25">
      <c r="A141" s="22" t="s">
        <v>304</v>
      </c>
      <c r="B141" s="30" t="s">
        <v>297</v>
      </c>
      <c r="C141" s="30" t="s">
        <v>33</v>
      </c>
      <c r="D141" s="25">
        <v>0</v>
      </c>
      <c r="E141" s="25">
        <v>0</v>
      </c>
      <c r="F141" s="25">
        <v>0</v>
      </c>
      <c r="G141" s="25">
        <v>0</v>
      </c>
      <c r="H141" s="25">
        <v>0</v>
      </c>
      <c r="I141" s="25">
        <v>0</v>
      </c>
      <c r="J141" s="25">
        <v>0</v>
      </c>
      <c r="K141" s="25">
        <v>0</v>
      </c>
      <c r="L141" s="25">
        <v>0</v>
      </c>
      <c r="M141" s="25">
        <v>0</v>
      </c>
      <c r="N141" s="25">
        <v>0</v>
      </c>
      <c r="O141" s="25">
        <v>0</v>
      </c>
      <c r="P141" s="25">
        <v>0</v>
      </c>
      <c r="Q141" s="25">
        <v>0</v>
      </c>
      <c r="R141" s="25">
        <v>0</v>
      </c>
      <c r="S141" s="25">
        <v>0</v>
      </c>
      <c r="T141" s="25">
        <v>0</v>
      </c>
      <c r="U141" s="25">
        <v>0</v>
      </c>
      <c r="V141" s="25">
        <v>0</v>
      </c>
      <c r="W141" s="25">
        <v>0</v>
      </c>
      <c r="X141" s="25">
        <v>0</v>
      </c>
      <c r="Y141" s="25">
        <v>0</v>
      </c>
      <c r="Z141" s="25">
        <v>0</v>
      </c>
      <c r="AA141" s="25">
        <v>0</v>
      </c>
      <c r="AB141" s="25">
        <v>0</v>
      </c>
      <c r="AC141" s="25">
        <v>0</v>
      </c>
      <c r="AD141" s="25">
        <v>0</v>
      </c>
      <c r="AE141" s="25">
        <v>0</v>
      </c>
      <c r="AF141" s="26">
        <v>0</v>
      </c>
      <c r="AG141" s="25">
        <v>0</v>
      </c>
      <c r="AH141" s="26">
        <v>0</v>
      </c>
      <c r="AI141" s="27" t="s">
        <v>34</v>
      </c>
      <c r="AJ141" s="8"/>
      <c r="BG141" s="8"/>
      <c r="BH141" s="8"/>
      <c r="BI141" s="8"/>
      <c r="BJ141" s="8"/>
      <c r="BK141" s="8"/>
      <c r="BL141" s="15"/>
      <c r="BO141" s="8"/>
      <c r="BV141" s="8"/>
      <c r="BW141" s="8"/>
      <c r="BX141" s="8"/>
      <c r="BY141" s="8"/>
      <c r="BZ141" s="8"/>
    </row>
    <row r="142" spans="1:78" ht="63" x14ac:dyDescent="0.25">
      <c r="A142" s="22" t="s">
        <v>305</v>
      </c>
      <c r="B142" s="30" t="s">
        <v>299</v>
      </c>
      <c r="C142" s="30" t="s">
        <v>33</v>
      </c>
      <c r="D142" s="25">
        <v>0</v>
      </c>
      <c r="E142" s="25">
        <v>0</v>
      </c>
      <c r="F142" s="25">
        <v>0</v>
      </c>
      <c r="G142" s="25">
        <v>0</v>
      </c>
      <c r="H142" s="25">
        <v>0</v>
      </c>
      <c r="I142" s="25">
        <v>0</v>
      </c>
      <c r="J142" s="25">
        <v>0</v>
      </c>
      <c r="K142" s="25">
        <v>0</v>
      </c>
      <c r="L142" s="25">
        <v>0</v>
      </c>
      <c r="M142" s="25">
        <v>0</v>
      </c>
      <c r="N142" s="25">
        <v>0</v>
      </c>
      <c r="O142" s="25">
        <v>0</v>
      </c>
      <c r="P142" s="25">
        <v>0</v>
      </c>
      <c r="Q142" s="25">
        <v>0</v>
      </c>
      <c r="R142" s="25">
        <v>0</v>
      </c>
      <c r="S142" s="25">
        <v>0</v>
      </c>
      <c r="T142" s="25">
        <v>0</v>
      </c>
      <c r="U142" s="25">
        <v>0</v>
      </c>
      <c r="V142" s="25">
        <v>0</v>
      </c>
      <c r="W142" s="25">
        <v>0</v>
      </c>
      <c r="X142" s="25">
        <v>0</v>
      </c>
      <c r="Y142" s="25">
        <v>0</v>
      </c>
      <c r="Z142" s="25">
        <v>0</v>
      </c>
      <c r="AA142" s="25">
        <v>0</v>
      </c>
      <c r="AB142" s="25">
        <v>0</v>
      </c>
      <c r="AC142" s="25">
        <v>0</v>
      </c>
      <c r="AD142" s="25">
        <v>0</v>
      </c>
      <c r="AE142" s="25">
        <v>0</v>
      </c>
      <c r="AF142" s="26">
        <v>0</v>
      </c>
      <c r="AG142" s="25">
        <v>0</v>
      </c>
      <c r="AH142" s="26">
        <v>0</v>
      </c>
      <c r="AI142" s="27" t="s">
        <v>34</v>
      </c>
      <c r="AJ142" s="8"/>
      <c r="BG142" s="8"/>
      <c r="BH142" s="8"/>
      <c r="BI142" s="8"/>
      <c r="BJ142" s="8"/>
      <c r="BK142" s="8"/>
      <c r="BL142" s="15"/>
      <c r="BO142" s="8"/>
      <c r="BV142" s="8"/>
      <c r="BW142" s="8"/>
      <c r="BX142" s="8"/>
      <c r="BY142" s="8"/>
      <c r="BZ142" s="8"/>
    </row>
    <row r="143" spans="1:78" ht="31.5" x14ac:dyDescent="0.25">
      <c r="A143" s="24" t="s">
        <v>306</v>
      </c>
      <c r="B143" s="23" t="s">
        <v>307</v>
      </c>
      <c r="C143" s="24" t="s">
        <v>33</v>
      </c>
      <c r="D143" s="25">
        <f>SUM(D150,D147,D145,D144)</f>
        <v>4903.449253378305</v>
      </c>
      <c r="E143" s="25">
        <f>SUM(E150,E147,E145,E144)</f>
        <v>0</v>
      </c>
      <c r="F143" s="25">
        <f t="shared" ref="F143:AG143" si="46">SUM(F150,F147,F145,F144)</f>
        <v>1104.4581831999999</v>
      </c>
      <c r="G143" s="25">
        <f t="shared" si="46"/>
        <v>0</v>
      </c>
      <c r="H143" s="25">
        <f t="shared" si="46"/>
        <v>0</v>
      </c>
      <c r="I143" s="25">
        <f t="shared" si="46"/>
        <v>0</v>
      </c>
      <c r="J143" s="25">
        <f t="shared" si="46"/>
        <v>0</v>
      </c>
      <c r="K143" s="25">
        <f t="shared" si="46"/>
        <v>0</v>
      </c>
      <c r="L143" s="25">
        <f t="shared" si="46"/>
        <v>6</v>
      </c>
      <c r="M143" s="25">
        <f t="shared" si="46"/>
        <v>0</v>
      </c>
      <c r="N143" s="25">
        <f t="shared" si="46"/>
        <v>0</v>
      </c>
      <c r="O143" s="25">
        <f t="shared" si="46"/>
        <v>0</v>
      </c>
      <c r="P143" s="25">
        <f t="shared" si="46"/>
        <v>9121.15</v>
      </c>
      <c r="Q143" s="25">
        <f t="shared" si="46"/>
        <v>0</v>
      </c>
      <c r="R143" s="25">
        <f t="shared" si="46"/>
        <v>0</v>
      </c>
      <c r="S143" s="25">
        <f t="shared" si="46"/>
        <v>513.50600855000005</v>
      </c>
      <c r="T143" s="25">
        <f t="shared" si="46"/>
        <v>0</v>
      </c>
      <c r="U143" s="25">
        <f t="shared" si="46"/>
        <v>0</v>
      </c>
      <c r="V143" s="25">
        <f t="shared" si="46"/>
        <v>0</v>
      </c>
      <c r="W143" s="25">
        <f t="shared" si="46"/>
        <v>0</v>
      </c>
      <c r="X143" s="25">
        <f t="shared" si="46"/>
        <v>0</v>
      </c>
      <c r="Y143" s="25">
        <f t="shared" si="46"/>
        <v>6</v>
      </c>
      <c r="Z143" s="25">
        <f t="shared" si="46"/>
        <v>0</v>
      </c>
      <c r="AA143" s="25">
        <f t="shared" si="46"/>
        <v>0</v>
      </c>
      <c r="AB143" s="25">
        <f t="shared" si="46"/>
        <v>0</v>
      </c>
      <c r="AC143" s="25">
        <f t="shared" si="46"/>
        <v>0</v>
      </c>
      <c r="AD143" s="25">
        <f t="shared" si="46"/>
        <v>0</v>
      </c>
      <c r="AE143" s="25">
        <f t="shared" si="46"/>
        <v>0</v>
      </c>
      <c r="AF143" s="26">
        <v>0</v>
      </c>
      <c r="AG143" s="25">
        <f t="shared" si="46"/>
        <v>-590.95217464999996</v>
      </c>
      <c r="AH143" s="26">
        <f t="shared" si="36"/>
        <v>-0.53506070545632223</v>
      </c>
      <c r="AI143" s="27" t="s">
        <v>34</v>
      </c>
      <c r="AJ143" s="8"/>
      <c r="BG143" s="8"/>
      <c r="BH143" s="8"/>
      <c r="BI143" s="8"/>
      <c r="BJ143" s="8"/>
      <c r="BK143" s="8"/>
      <c r="BL143" s="15"/>
      <c r="BO143" s="8"/>
      <c r="BV143" s="8"/>
      <c r="BW143" s="8"/>
      <c r="BX143" s="8"/>
      <c r="BY143" s="8"/>
      <c r="BZ143" s="8"/>
    </row>
    <row r="144" spans="1:78" ht="47.25" x14ac:dyDescent="0.25">
      <c r="A144" s="22" t="s">
        <v>308</v>
      </c>
      <c r="B144" s="23" t="s">
        <v>309</v>
      </c>
      <c r="C144" s="24" t="s">
        <v>33</v>
      </c>
      <c r="D144" s="25">
        <v>0</v>
      </c>
      <c r="E144" s="25">
        <v>0</v>
      </c>
      <c r="F144" s="25">
        <v>0</v>
      </c>
      <c r="G144" s="25">
        <v>0</v>
      </c>
      <c r="H144" s="25">
        <v>0</v>
      </c>
      <c r="I144" s="25">
        <v>0</v>
      </c>
      <c r="J144" s="25">
        <v>0</v>
      </c>
      <c r="K144" s="25">
        <v>0</v>
      </c>
      <c r="L144" s="25">
        <v>0</v>
      </c>
      <c r="M144" s="25">
        <v>0</v>
      </c>
      <c r="N144" s="25">
        <v>0</v>
      </c>
      <c r="O144" s="25">
        <v>0</v>
      </c>
      <c r="P144" s="25">
        <v>0</v>
      </c>
      <c r="Q144" s="25">
        <v>0</v>
      </c>
      <c r="R144" s="25">
        <v>0</v>
      </c>
      <c r="S144" s="25">
        <v>0</v>
      </c>
      <c r="T144" s="25">
        <v>0</v>
      </c>
      <c r="U144" s="25">
        <v>0</v>
      </c>
      <c r="V144" s="25">
        <v>0</v>
      </c>
      <c r="W144" s="25">
        <v>0</v>
      </c>
      <c r="X144" s="25">
        <v>0</v>
      </c>
      <c r="Y144" s="25">
        <v>0</v>
      </c>
      <c r="Z144" s="25">
        <v>0</v>
      </c>
      <c r="AA144" s="25">
        <v>0</v>
      </c>
      <c r="AB144" s="25">
        <v>0</v>
      </c>
      <c r="AC144" s="25">
        <v>0</v>
      </c>
      <c r="AD144" s="25">
        <v>0</v>
      </c>
      <c r="AE144" s="25">
        <v>0</v>
      </c>
      <c r="AF144" s="26">
        <v>0</v>
      </c>
      <c r="AG144" s="25">
        <v>0</v>
      </c>
      <c r="AH144" s="26">
        <v>0</v>
      </c>
      <c r="AI144" s="27" t="s">
        <v>34</v>
      </c>
      <c r="AJ144" s="8"/>
      <c r="BG144" s="8"/>
      <c r="BH144" s="8"/>
      <c r="BI144" s="8"/>
      <c r="BJ144" s="8"/>
      <c r="BK144" s="8"/>
      <c r="BL144" s="15"/>
      <c r="BO144" s="8"/>
      <c r="BV144" s="8"/>
      <c r="BW144" s="8"/>
      <c r="BX144" s="8"/>
      <c r="BY144" s="8"/>
      <c r="BZ144" s="8"/>
    </row>
    <row r="145" spans="1:78" ht="31.5" x14ac:dyDescent="0.25">
      <c r="A145" s="22" t="s">
        <v>310</v>
      </c>
      <c r="B145" s="23" t="s">
        <v>311</v>
      </c>
      <c r="C145" s="24" t="s">
        <v>33</v>
      </c>
      <c r="D145" s="25">
        <f t="shared" ref="D145:AG145" si="47">SUM(D146)</f>
        <v>565.23098999999979</v>
      </c>
      <c r="E145" s="25">
        <f t="shared" si="47"/>
        <v>0</v>
      </c>
      <c r="F145" s="25">
        <f t="shared" si="47"/>
        <v>0</v>
      </c>
      <c r="G145" s="25">
        <f t="shared" si="47"/>
        <v>0</v>
      </c>
      <c r="H145" s="25">
        <f t="shared" si="47"/>
        <v>0</v>
      </c>
      <c r="I145" s="25">
        <f t="shared" si="47"/>
        <v>0</v>
      </c>
      <c r="J145" s="25">
        <f t="shared" si="47"/>
        <v>0</v>
      </c>
      <c r="K145" s="25">
        <f t="shared" si="47"/>
        <v>0</v>
      </c>
      <c r="L145" s="25">
        <f t="shared" si="47"/>
        <v>0</v>
      </c>
      <c r="M145" s="25">
        <f t="shared" si="47"/>
        <v>0</v>
      </c>
      <c r="N145" s="25">
        <f t="shared" si="47"/>
        <v>0</v>
      </c>
      <c r="O145" s="25">
        <f t="shared" si="47"/>
        <v>0</v>
      </c>
      <c r="P145" s="25">
        <f t="shared" si="47"/>
        <v>0</v>
      </c>
      <c r="Q145" s="25">
        <f t="shared" si="47"/>
        <v>0</v>
      </c>
      <c r="R145" s="25">
        <f t="shared" si="47"/>
        <v>0</v>
      </c>
      <c r="S145" s="25">
        <f t="shared" si="47"/>
        <v>0</v>
      </c>
      <c r="T145" s="25">
        <f t="shared" si="47"/>
        <v>0</v>
      </c>
      <c r="U145" s="25">
        <f t="shared" si="47"/>
        <v>0</v>
      </c>
      <c r="V145" s="25">
        <f t="shared" si="47"/>
        <v>0</v>
      </c>
      <c r="W145" s="25">
        <f t="shared" si="47"/>
        <v>0</v>
      </c>
      <c r="X145" s="25">
        <f t="shared" si="47"/>
        <v>0</v>
      </c>
      <c r="Y145" s="25">
        <f t="shared" si="47"/>
        <v>0</v>
      </c>
      <c r="Z145" s="25">
        <f t="shared" si="47"/>
        <v>0</v>
      </c>
      <c r="AA145" s="25">
        <f t="shared" si="47"/>
        <v>0</v>
      </c>
      <c r="AB145" s="25">
        <f t="shared" si="47"/>
        <v>0</v>
      </c>
      <c r="AC145" s="25">
        <f t="shared" si="47"/>
        <v>0</v>
      </c>
      <c r="AD145" s="25">
        <f t="shared" si="47"/>
        <v>0</v>
      </c>
      <c r="AE145" s="25">
        <f t="shared" si="47"/>
        <v>0</v>
      </c>
      <c r="AF145" s="26">
        <v>0</v>
      </c>
      <c r="AG145" s="25">
        <f t="shared" si="47"/>
        <v>0</v>
      </c>
      <c r="AH145" s="26">
        <v>0</v>
      </c>
      <c r="AI145" s="27" t="s">
        <v>34</v>
      </c>
      <c r="AJ145" s="8"/>
      <c r="BG145" s="8"/>
      <c r="BH145" s="8"/>
      <c r="BI145" s="8"/>
      <c r="BJ145" s="8"/>
      <c r="BK145" s="8"/>
      <c r="BL145" s="15"/>
      <c r="BO145" s="8"/>
      <c r="BV145" s="8"/>
      <c r="BW145" s="8"/>
      <c r="BX145" s="8"/>
      <c r="BY145" s="8"/>
      <c r="BZ145" s="8"/>
    </row>
    <row r="146" spans="1:78" ht="63" x14ac:dyDescent="0.25">
      <c r="A146" s="31" t="s">
        <v>310</v>
      </c>
      <c r="B146" s="32" t="s">
        <v>312</v>
      </c>
      <c r="C146" s="32" t="s">
        <v>313</v>
      </c>
      <c r="D146" s="33">
        <v>565.23098999999979</v>
      </c>
      <c r="E146" s="43">
        <v>0</v>
      </c>
      <c r="F146" s="33">
        <v>0</v>
      </c>
      <c r="G146" s="34">
        <v>0</v>
      </c>
      <c r="H146" s="34">
        <v>0</v>
      </c>
      <c r="I146" s="43">
        <v>0</v>
      </c>
      <c r="J146" s="34">
        <v>0</v>
      </c>
      <c r="K146" s="34">
        <v>0</v>
      </c>
      <c r="L146" s="43">
        <v>0</v>
      </c>
      <c r="M146" s="43">
        <v>0</v>
      </c>
      <c r="N146" s="34">
        <v>0</v>
      </c>
      <c r="O146" s="43">
        <v>0</v>
      </c>
      <c r="P146" s="43">
        <v>0</v>
      </c>
      <c r="Q146" s="43">
        <v>0</v>
      </c>
      <c r="R146" s="34">
        <v>0</v>
      </c>
      <c r="S146" s="34">
        <v>0</v>
      </c>
      <c r="T146" s="34">
        <v>0</v>
      </c>
      <c r="U146" s="34">
        <v>0</v>
      </c>
      <c r="V146" s="34">
        <v>0</v>
      </c>
      <c r="W146" s="34">
        <v>0</v>
      </c>
      <c r="X146" s="34">
        <v>0</v>
      </c>
      <c r="Y146" s="34">
        <v>0</v>
      </c>
      <c r="Z146" s="34">
        <v>0</v>
      </c>
      <c r="AA146" s="34">
        <v>0</v>
      </c>
      <c r="AB146" s="34">
        <v>0</v>
      </c>
      <c r="AC146" s="34">
        <v>0</v>
      </c>
      <c r="AD146" s="34">
        <v>0</v>
      </c>
      <c r="AE146" s="34">
        <f>R146-E146</f>
        <v>0</v>
      </c>
      <c r="AF146" s="35">
        <v>0</v>
      </c>
      <c r="AG146" s="34">
        <f>S146-F146</f>
        <v>0</v>
      </c>
      <c r="AH146" s="35">
        <v>0</v>
      </c>
      <c r="AI146" s="36" t="s">
        <v>34</v>
      </c>
      <c r="AJ146" s="8"/>
      <c r="BG146" s="8"/>
      <c r="BH146" s="8"/>
      <c r="BI146" s="8"/>
      <c r="BJ146" s="8"/>
      <c r="BK146" s="8"/>
      <c r="BL146" s="15"/>
      <c r="BO146" s="8"/>
      <c r="BV146" s="8"/>
      <c r="BW146" s="8"/>
      <c r="BX146" s="8"/>
      <c r="BY146" s="8"/>
      <c r="BZ146" s="8"/>
    </row>
    <row r="147" spans="1:78" ht="31.5" x14ac:dyDescent="0.25">
      <c r="A147" s="22" t="s">
        <v>314</v>
      </c>
      <c r="B147" s="23" t="s">
        <v>315</v>
      </c>
      <c r="C147" s="24" t="s">
        <v>33</v>
      </c>
      <c r="D147" s="39">
        <f>SUM(D148:D149)</f>
        <v>827.22083694000003</v>
      </c>
      <c r="E147" s="39">
        <f t="shared" ref="E147:AG147" si="48">SUM(E148:E149)</f>
        <v>0</v>
      </c>
      <c r="F147" s="39">
        <f t="shared" si="48"/>
        <v>679.49349104999999</v>
      </c>
      <c r="G147" s="39">
        <f t="shared" si="48"/>
        <v>0</v>
      </c>
      <c r="H147" s="39">
        <f t="shared" si="48"/>
        <v>0</v>
      </c>
      <c r="I147" s="39">
        <f t="shared" si="48"/>
        <v>0</v>
      </c>
      <c r="J147" s="39">
        <f t="shared" si="48"/>
        <v>0</v>
      </c>
      <c r="K147" s="39">
        <f t="shared" si="48"/>
        <v>0</v>
      </c>
      <c r="L147" s="39">
        <f t="shared" si="48"/>
        <v>6</v>
      </c>
      <c r="M147" s="39">
        <f t="shared" si="48"/>
        <v>0</v>
      </c>
      <c r="N147" s="39">
        <f t="shared" si="48"/>
        <v>0</v>
      </c>
      <c r="O147" s="39">
        <f t="shared" si="48"/>
        <v>0</v>
      </c>
      <c r="P147" s="39">
        <f t="shared" si="48"/>
        <v>0</v>
      </c>
      <c r="Q147" s="39">
        <f t="shared" si="48"/>
        <v>0</v>
      </c>
      <c r="R147" s="39">
        <f t="shared" si="48"/>
        <v>0</v>
      </c>
      <c r="S147" s="39">
        <f t="shared" si="48"/>
        <v>513.50600855000005</v>
      </c>
      <c r="T147" s="39">
        <f t="shared" si="48"/>
        <v>0</v>
      </c>
      <c r="U147" s="39">
        <f t="shared" si="48"/>
        <v>0</v>
      </c>
      <c r="V147" s="39">
        <f t="shared" si="48"/>
        <v>0</v>
      </c>
      <c r="W147" s="39">
        <f t="shared" si="48"/>
        <v>0</v>
      </c>
      <c r="X147" s="39">
        <f t="shared" si="48"/>
        <v>0</v>
      </c>
      <c r="Y147" s="39">
        <f t="shared" si="48"/>
        <v>6</v>
      </c>
      <c r="Z147" s="39">
        <f t="shared" si="48"/>
        <v>0</v>
      </c>
      <c r="AA147" s="39">
        <f t="shared" si="48"/>
        <v>0</v>
      </c>
      <c r="AB147" s="39">
        <f t="shared" si="48"/>
        <v>0</v>
      </c>
      <c r="AC147" s="39">
        <f t="shared" si="48"/>
        <v>0</v>
      </c>
      <c r="AD147" s="39">
        <f t="shared" si="48"/>
        <v>0</v>
      </c>
      <c r="AE147" s="39">
        <f t="shared" si="48"/>
        <v>0</v>
      </c>
      <c r="AF147" s="26">
        <v>0</v>
      </c>
      <c r="AG147" s="39">
        <f t="shared" si="48"/>
        <v>-165.98748249999994</v>
      </c>
      <c r="AH147" s="26">
        <f t="shared" si="36"/>
        <v>-0.24428119575289042</v>
      </c>
      <c r="AI147" s="27" t="s">
        <v>34</v>
      </c>
      <c r="AJ147" s="8"/>
      <c r="BG147" s="8"/>
      <c r="BH147" s="8"/>
      <c r="BI147" s="8"/>
      <c r="BJ147" s="8"/>
      <c r="BK147" s="8"/>
      <c r="BL147" s="15"/>
      <c r="BO147" s="8"/>
      <c r="BV147" s="8"/>
      <c r="BW147" s="8"/>
      <c r="BX147" s="8"/>
      <c r="BY147" s="8"/>
      <c r="BZ147" s="8"/>
    </row>
    <row r="148" spans="1:78" ht="110.25" x14ac:dyDescent="0.25">
      <c r="A148" s="31" t="s">
        <v>314</v>
      </c>
      <c r="B148" s="32" t="s">
        <v>316</v>
      </c>
      <c r="C148" s="32" t="s">
        <v>317</v>
      </c>
      <c r="D148" s="33">
        <v>679.49617988</v>
      </c>
      <c r="E148" s="43">
        <v>0</v>
      </c>
      <c r="F148" s="33">
        <v>679.49349104999999</v>
      </c>
      <c r="G148" s="34">
        <v>0</v>
      </c>
      <c r="H148" s="34">
        <v>0</v>
      </c>
      <c r="I148" s="43">
        <v>0</v>
      </c>
      <c r="J148" s="34">
        <v>0</v>
      </c>
      <c r="K148" s="34">
        <v>0</v>
      </c>
      <c r="L148" s="43">
        <v>6</v>
      </c>
      <c r="M148" s="43">
        <v>0</v>
      </c>
      <c r="N148" s="34">
        <v>0</v>
      </c>
      <c r="O148" s="43">
        <v>0</v>
      </c>
      <c r="P148" s="43">
        <v>0</v>
      </c>
      <c r="Q148" s="43">
        <v>0</v>
      </c>
      <c r="R148" s="34">
        <v>0</v>
      </c>
      <c r="S148" s="34">
        <v>513.50600855000005</v>
      </c>
      <c r="T148" s="34">
        <v>0</v>
      </c>
      <c r="U148" s="34">
        <v>0</v>
      </c>
      <c r="V148" s="34">
        <v>0</v>
      </c>
      <c r="W148" s="34">
        <v>0</v>
      </c>
      <c r="X148" s="34">
        <v>0</v>
      </c>
      <c r="Y148" s="34">
        <v>6</v>
      </c>
      <c r="Z148" s="34">
        <v>0</v>
      </c>
      <c r="AA148" s="34">
        <v>0</v>
      </c>
      <c r="AB148" s="34">
        <v>0</v>
      </c>
      <c r="AC148" s="34">
        <v>0</v>
      </c>
      <c r="AD148" s="34">
        <v>0</v>
      </c>
      <c r="AE148" s="34">
        <f t="shared" ref="AE148:AE149" si="49">R148-E148</f>
        <v>0</v>
      </c>
      <c r="AF148" s="35">
        <v>0</v>
      </c>
      <c r="AG148" s="34">
        <f t="shared" ref="AG148:AG149" si="50">S148-F148</f>
        <v>-165.98748249999994</v>
      </c>
      <c r="AH148" s="35">
        <f t="shared" si="36"/>
        <v>-0.24428119575289042</v>
      </c>
      <c r="AI148" s="36" t="s">
        <v>318</v>
      </c>
      <c r="AJ148" s="8"/>
      <c r="BG148" s="8"/>
      <c r="BH148" s="8"/>
      <c r="BI148" s="8"/>
      <c r="BJ148" s="8"/>
      <c r="BK148" s="8"/>
      <c r="BL148" s="15"/>
      <c r="BO148" s="8"/>
      <c r="BV148" s="8"/>
      <c r="BW148" s="8"/>
      <c r="BX148" s="8"/>
      <c r="BY148" s="8"/>
      <c r="BZ148" s="8"/>
    </row>
    <row r="149" spans="1:78" ht="78.75" x14ac:dyDescent="0.25">
      <c r="A149" s="31" t="s">
        <v>314</v>
      </c>
      <c r="B149" s="37" t="s">
        <v>319</v>
      </c>
      <c r="C149" s="34" t="s">
        <v>320</v>
      </c>
      <c r="D149" s="33">
        <v>147.72465706</v>
      </c>
      <c r="E149" s="43">
        <v>0</v>
      </c>
      <c r="F149" s="33">
        <v>0</v>
      </c>
      <c r="G149" s="34">
        <v>0</v>
      </c>
      <c r="H149" s="34">
        <v>0</v>
      </c>
      <c r="I149" s="43">
        <v>0</v>
      </c>
      <c r="J149" s="34">
        <v>0</v>
      </c>
      <c r="K149" s="34">
        <v>0</v>
      </c>
      <c r="L149" s="43">
        <v>0</v>
      </c>
      <c r="M149" s="43">
        <v>0</v>
      </c>
      <c r="N149" s="34">
        <v>0</v>
      </c>
      <c r="O149" s="43">
        <v>0</v>
      </c>
      <c r="P149" s="43">
        <v>0</v>
      </c>
      <c r="Q149" s="43">
        <v>0</v>
      </c>
      <c r="R149" s="34">
        <v>0</v>
      </c>
      <c r="S149" s="34">
        <v>0</v>
      </c>
      <c r="T149" s="34">
        <v>0</v>
      </c>
      <c r="U149" s="34">
        <v>0</v>
      </c>
      <c r="V149" s="34">
        <v>0</v>
      </c>
      <c r="W149" s="34">
        <v>0</v>
      </c>
      <c r="X149" s="34">
        <v>0</v>
      </c>
      <c r="Y149" s="34">
        <v>0</v>
      </c>
      <c r="Z149" s="34">
        <v>0</v>
      </c>
      <c r="AA149" s="34">
        <v>0</v>
      </c>
      <c r="AB149" s="34">
        <v>0</v>
      </c>
      <c r="AC149" s="34">
        <v>0</v>
      </c>
      <c r="AD149" s="34">
        <v>0</v>
      </c>
      <c r="AE149" s="34">
        <f t="shared" si="49"/>
        <v>0</v>
      </c>
      <c r="AF149" s="35">
        <v>0</v>
      </c>
      <c r="AG149" s="34">
        <f t="shared" si="50"/>
        <v>0</v>
      </c>
      <c r="AH149" s="35">
        <v>0</v>
      </c>
      <c r="AI149" s="36" t="s">
        <v>34</v>
      </c>
      <c r="AJ149" s="8"/>
      <c r="BG149" s="8"/>
      <c r="BH149" s="8"/>
      <c r="BI149" s="8"/>
      <c r="BJ149" s="8"/>
      <c r="BK149" s="8"/>
      <c r="BL149" s="15"/>
      <c r="BO149" s="8"/>
      <c r="BV149" s="8"/>
      <c r="BW149" s="8"/>
      <c r="BX149" s="8"/>
      <c r="BY149" s="8"/>
      <c r="BZ149" s="8"/>
    </row>
    <row r="150" spans="1:78" ht="31.5" x14ac:dyDescent="0.25">
      <c r="A150" s="22" t="s">
        <v>321</v>
      </c>
      <c r="B150" s="23" t="s">
        <v>322</v>
      </c>
      <c r="C150" s="24" t="s">
        <v>33</v>
      </c>
      <c r="D150" s="39">
        <f t="shared" ref="D150:AG150" si="51">SUM(D151:D156)</f>
        <v>3510.9974264383045</v>
      </c>
      <c r="E150" s="39">
        <f t="shared" si="51"/>
        <v>0</v>
      </c>
      <c r="F150" s="39">
        <f t="shared" si="51"/>
        <v>424.96469215000002</v>
      </c>
      <c r="G150" s="39">
        <f t="shared" si="51"/>
        <v>0</v>
      </c>
      <c r="H150" s="39">
        <f t="shared" si="51"/>
        <v>0</v>
      </c>
      <c r="I150" s="39">
        <f t="shared" si="51"/>
        <v>0</v>
      </c>
      <c r="J150" s="39">
        <f t="shared" si="51"/>
        <v>0</v>
      </c>
      <c r="K150" s="39">
        <f t="shared" si="51"/>
        <v>0</v>
      </c>
      <c r="L150" s="39">
        <f t="shared" si="51"/>
        <v>0</v>
      </c>
      <c r="M150" s="39">
        <f t="shared" si="51"/>
        <v>0</v>
      </c>
      <c r="N150" s="39">
        <f t="shared" si="51"/>
        <v>0</v>
      </c>
      <c r="O150" s="39">
        <f t="shared" si="51"/>
        <v>0</v>
      </c>
      <c r="P150" s="39">
        <f t="shared" si="51"/>
        <v>9121.15</v>
      </c>
      <c r="Q150" s="39">
        <f t="shared" si="51"/>
        <v>0</v>
      </c>
      <c r="R150" s="39">
        <f t="shared" si="51"/>
        <v>0</v>
      </c>
      <c r="S150" s="39">
        <f t="shared" si="51"/>
        <v>0</v>
      </c>
      <c r="T150" s="39">
        <f t="shared" si="51"/>
        <v>0</v>
      </c>
      <c r="U150" s="39">
        <f t="shared" si="51"/>
        <v>0</v>
      </c>
      <c r="V150" s="39">
        <f t="shared" si="51"/>
        <v>0</v>
      </c>
      <c r="W150" s="39">
        <f t="shared" si="51"/>
        <v>0</v>
      </c>
      <c r="X150" s="39">
        <f t="shared" si="51"/>
        <v>0</v>
      </c>
      <c r="Y150" s="39">
        <f t="shared" si="51"/>
        <v>0</v>
      </c>
      <c r="Z150" s="39">
        <f t="shared" si="51"/>
        <v>0</v>
      </c>
      <c r="AA150" s="39">
        <f t="shared" si="51"/>
        <v>0</v>
      </c>
      <c r="AB150" s="39">
        <f t="shared" si="51"/>
        <v>0</v>
      </c>
      <c r="AC150" s="39">
        <f t="shared" si="51"/>
        <v>0</v>
      </c>
      <c r="AD150" s="39">
        <f t="shared" si="51"/>
        <v>0</v>
      </c>
      <c r="AE150" s="39">
        <f t="shared" si="51"/>
        <v>0</v>
      </c>
      <c r="AF150" s="26">
        <v>0</v>
      </c>
      <c r="AG150" s="39">
        <f t="shared" si="51"/>
        <v>-424.96469215000002</v>
      </c>
      <c r="AH150" s="26">
        <f t="shared" ref="AH150:AH208" si="52">AG150/F150</f>
        <v>-1</v>
      </c>
      <c r="AI150" s="27" t="s">
        <v>34</v>
      </c>
      <c r="AJ150" s="8"/>
      <c r="BG150" s="8"/>
      <c r="BH150" s="8"/>
      <c r="BI150" s="8"/>
      <c r="BJ150" s="8"/>
      <c r="BK150" s="8"/>
      <c r="BL150" s="15"/>
      <c r="BO150" s="8"/>
      <c r="BV150" s="8"/>
      <c r="BW150" s="8"/>
      <c r="BX150" s="8"/>
      <c r="BY150" s="8"/>
      <c r="BZ150" s="8"/>
    </row>
    <row r="151" spans="1:78" ht="63" x14ac:dyDescent="0.25">
      <c r="A151" s="31" t="s">
        <v>321</v>
      </c>
      <c r="B151" s="32" t="s">
        <v>323</v>
      </c>
      <c r="C151" s="32" t="s">
        <v>324</v>
      </c>
      <c r="D151" s="33">
        <v>1493.3980338983051</v>
      </c>
      <c r="E151" s="33">
        <v>0</v>
      </c>
      <c r="F151" s="33">
        <v>0</v>
      </c>
      <c r="G151" s="34">
        <v>0</v>
      </c>
      <c r="H151" s="34">
        <v>0</v>
      </c>
      <c r="I151" s="33">
        <v>0</v>
      </c>
      <c r="J151" s="34">
        <v>0</v>
      </c>
      <c r="K151" s="34">
        <v>0</v>
      </c>
      <c r="L151" s="33">
        <v>0</v>
      </c>
      <c r="M151" s="33">
        <v>0</v>
      </c>
      <c r="N151" s="34">
        <v>0</v>
      </c>
      <c r="O151" s="33">
        <v>0</v>
      </c>
      <c r="P151" s="33">
        <v>0</v>
      </c>
      <c r="Q151" s="33">
        <v>0</v>
      </c>
      <c r="R151" s="34">
        <v>0</v>
      </c>
      <c r="S151" s="34">
        <v>0</v>
      </c>
      <c r="T151" s="34">
        <v>0</v>
      </c>
      <c r="U151" s="34">
        <v>0</v>
      </c>
      <c r="V151" s="34">
        <v>0</v>
      </c>
      <c r="W151" s="34">
        <v>0</v>
      </c>
      <c r="X151" s="34">
        <v>0</v>
      </c>
      <c r="Y151" s="34">
        <v>0</v>
      </c>
      <c r="Z151" s="34">
        <v>0</v>
      </c>
      <c r="AA151" s="34">
        <v>0</v>
      </c>
      <c r="AB151" s="34">
        <v>0</v>
      </c>
      <c r="AC151" s="34">
        <v>0</v>
      </c>
      <c r="AD151" s="34">
        <v>0</v>
      </c>
      <c r="AE151" s="34">
        <f t="shared" ref="AE151:AE156" si="53">R151-E151</f>
        <v>0</v>
      </c>
      <c r="AF151" s="35">
        <v>0</v>
      </c>
      <c r="AG151" s="34">
        <f t="shared" ref="AG151:AG156" si="54">S151-F151</f>
        <v>0</v>
      </c>
      <c r="AH151" s="35">
        <v>0</v>
      </c>
      <c r="AI151" s="36" t="s">
        <v>34</v>
      </c>
      <c r="AJ151" s="8"/>
      <c r="BG151" s="8"/>
      <c r="BH151" s="8"/>
      <c r="BI151" s="8"/>
      <c r="BJ151" s="8"/>
      <c r="BK151" s="8"/>
      <c r="BL151" s="15"/>
      <c r="BO151" s="8"/>
      <c r="BV151" s="8"/>
      <c r="BW151" s="8"/>
      <c r="BX151" s="8"/>
      <c r="BY151" s="8"/>
      <c r="BZ151" s="8"/>
    </row>
    <row r="152" spans="1:78" ht="47.25" x14ac:dyDescent="0.25">
      <c r="A152" s="31" t="s">
        <v>321</v>
      </c>
      <c r="B152" s="44" t="s">
        <v>325</v>
      </c>
      <c r="C152" s="32" t="s">
        <v>326</v>
      </c>
      <c r="D152" s="33">
        <v>402.78684808999998</v>
      </c>
      <c r="E152" s="33">
        <v>0</v>
      </c>
      <c r="F152" s="33">
        <v>0</v>
      </c>
      <c r="G152" s="34">
        <v>0</v>
      </c>
      <c r="H152" s="34">
        <v>0</v>
      </c>
      <c r="I152" s="33">
        <v>0</v>
      </c>
      <c r="J152" s="34">
        <v>0</v>
      </c>
      <c r="K152" s="34">
        <v>0</v>
      </c>
      <c r="L152" s="33">
        <v>0</v>
      </c>
      <c r="M152" s="33">
        <v>0</v>
      </c>
      <c r="N152" s="34">
        <v>0</v>
      </c>
      <c r="O152" s="33">
        <v>0</v>
      </c>
      <c r="P152" s="33">
        <v>0</v>
      </c>
      <c r="Q152" s="33">
        <v>0</v>
      </c>
      <c r="R152" s="34">
        <v>0</v>
      </c>
      <c r="S152" s="34">
        <v>0</v>
      </c>
      <c r="T152" s="34">
        <v>0</v>
      </c>
      <c r="U152" s="34">
        <v>0</v>
      </c>
      <c r="V152" s="34">
        <v>0</v>
      </c>
      <c r="W152" s="34">
        <v>0</v>
      </c>
      <c r="X152" s="34">
        <v>0</v>
      </c>
      <c r="Y152" s="34">
        <v>0</v>
      </c>
      <c r="Z152" s="34">
        <v>0</v>
      </c>
      <c r="AA152" s="34">
        <v>0</v>
      </c>
      <c r="AB152" s="34">
        <v>0</v>
      </c>
      <c r="AC152" s="34">
        <v>0</v>
      </c>
      <c r="AD152" s="34">
        <v>0</v>
      </c>
      <c r="AE152" s="34">
        <f t="shared" si="53"/>
        <v>0</v>
      </c>
      <c r="AF152" s="35">
        <v>0</v>
      </c>
      <c r="AG152" s="34">
        <f t="shared" si="54"/>
        <v>0</v>
      </c>
      <c r="AH152" s="35">
        <v>0</v>
      </c>
      <c r="AI152" s="36" t="s">
        <v>34</v>
      </c>
      <c r="AJ152" s="8"/>
      <c r="BG152" s="8"/>
      <c r="BH152" s="8"/>
      <c r="BI152" s="8"/>
      <c r="BJ152" s="8"/>
      <c r="BK152" s="8"/>
      <c r="BL152" s="15"/>
      <c r="BO152" s="8"/>
      <c r="BV152" s="8"/>
      <c r="BW152" s="8"/>
      <c r="BX152" s="8"/>
      <c r="BY152" s="8"/>
      <c r="BZ152" s="8"/>
    </row>
    <row r="153" spans="1:78" ht="78.75" x14ac:dyDescent="0.25">
      <c r="A153" s="31" t="s">
        <v>321</v>
      </c>
      <c r="B153" s="44" t="s">
        <v>327</v>
      </c>
      <c r="C153" s="32" t="s">
        <v>328</v>
      </c>
      <c r="D153" s="33">
        <v>231</v>
      </c>
      <c r="E153" s="43">
        <v>0</v>
      </c>
      <c r="F153" s="33">
        <v>0</v>
      </c>
      <c r="G153" s="34">
        <v>0</v>
      </c>
      <c r="H153" s="34">
        <v>0</v>
      </c>
      <c r="I153" s="43">
        <v>0</v>
      </c>
      <c r="J153" s="34">
        <v>0</v>
      </c>
      <c r="K153" s="34">
        <v>0</v>
      </c>
      <c r="L153" s="43">
        <v>0</v>
      </c>
      <c r="M153" s="43">
        <v>0</v>
      </c>
      <c r="N153" s="34">
        <v>0</v>
      </c>
      <c r="O153" s="43">
        <v>0</v>
      </c>
      <c r="P153" s="43">
        <v>0</v>
      </c>
      <c r="Q153" s="43">
        <v>0</v>
      </c>
      <c r="R153" s="34">
        <v>0</v>
      </c>
      <c r="S153" s="34">
        <v>0</v>
      </c>
      <c r="T153" s="34">
        <v>0</v>
      </c>
      <c r="U153" s="34">
        <v>0</v>
      </c>
      <c r="V153" s="34">
        <v>0</v>
      </c>
      <c r="W153" s="34">
        <v>0</v>
      </c>
      <c r="X153" s="34">
        <v>0</v>
      </c>
      <c r="Y153" s="34">
        <v>0</v>
      </c>
      <c r="Z153" s="34">
        <v>0</v>
      </c>
      <c r="AA153" s="34">
        <v>0</v>
      </c>
      <c r="AB153" s="34">
        <v>0</v>
      </c>
      <c r="AC153" s="34">
        <v>0</v>
      </c>
      <c r="AD153" s="34">
        <v>0</v>
      </c>
      <c r="AE153" s="34">
        <f t="shared" si="53"/>
        <v>0</v>
      </c>
      <c r="AF153" s="35">
        <v>0</v>
      </c>
      <c r="AG153" s="34">
        <f t="shared" si="54"/>
        <v>0</v>
      </c>
      <c r="AH153" s="35">
        <v>0</v>
      </c>
      <c r="AI153" s="36" t="s">
        <v>34</v>
      </c>
      <c r="AJ153" s="8"/>
      <c r="BG153" s="8"/>
      <c r="BH153" s="8"/>
      <c r="BI153" s="8"/>
      <c r="BJ153" s="8"/>
      <c r="BK153" s="8"/>
      <c r="BL153" s="15"/>
      <c r="BO153" s="8"/>
      <c r="BV153" s="8"/>
      <c r="BW153" s="8"/>
      <c r="BX153" s="8"/>
      <c r="BY153" s="8"/>
      <c r="BZ153" s="8"/>
    </row>
    <row r="154" spans="1:78" ht="63" x14ac:dyDescent="0.25">
      <c r="A154" s="31" t="s">
        <v>321</v>
      </c>
      <c r="B154" s="44" t="s">
        <v>329</v>
      </c>
      <c r="C154" s="40" t="s">
        <v>330</v>
      </c>
      <c r="D154" s="33">
        <v>337.08585229999994</v>
      </c>
      <c r="E154" s="34">
        <v>0</v>
      </c>
      <c r="F154" s="33">
        <v>0</v>
      </c>
      <c r="G154" s="34">
        <v>0</v>
      </c>
      <c r="H154" s="34">
        <v>0</v>
      </c>
      <c r="I154" s="34">
        <v>0</v>
      </c>
      <c r="J154" s="34">
        <v>0</v>
      </c>
      <c r="K154" s="34">
        <v>0</v>
      </c>
      <c r="L154" s="34">
        <v>0</v>
      </c>
      <c r="M154" s="34">
        <v>0</v>
      </c>
      <c r="N154" s="34">
        <v>0</v>
      </c>
      <c r="O154" s="34">
        <v>0</v>
      </c>
      <c r="P154" s="34">
        <v>0</v>
      </c>
      <c r="Q154" s="34">
        <v>0</v>
      </c>
      <c r="R154" s="34">
        <v>0</v>
      </c>
      <c r="S154" s="34">
        <v>0</v>
      </c>
      <c r="T154" s="34">
        <v>0</v>
      </c>
      <c r="U154" s="34">
        <v>0</v>
      </c>
      <c r="V154" s="34">
        <v>0</v>
      </c>
      <c r="W154" s="34">
        <v>0</v>
      </c>
      <c r="X154" s="34">
        <v>0</v>
      </c>
      <c r="Y154" s="34">
        <v>0</v>
      </c>
      <c r="Z154" s="34">
        <v>0</v>
      </c>
      <c r="AA154" s="34">
        <v>0</v>
      </c>
      <c r="AB154" s="34">
        <v>0</v>
      </c>
      <c r="AC154" s="34">
        <v>0</v>
      </c>
      <c r="AD154" s="34">
        <v>0</v>
      </c>
      <c r="AE154" s="34">
        <f t="shared" si="53"/>
        <v>0</v>
      </c>
      <c r="AF154" s="35">
        <v>0</v>
      </c>
      <c r="AG154" s="34">
        <f t="shared" si="54"/>
        <v>0</v>
      </c>
      <c r="AH154" s="35">
        <v>0</v>
      </c>
      <c r="AI154" s="36" t="s">
        <v>34</v>
      </c>
      <c r="AJ154" s="8"/>
      <c r="BG154" s="8"/>
      <c r="BH154" s="8"/>
      <c r="BI154" s="8"/>
      <c r="BJ154" s="8"/>
      <c r="BK154" s="8"/>
      <c r="BL154" s="15"/>
      <c r="BO154" s="8"/>
      <c r="BV154" s="8"/>
      <c r="BW154" s="8"/>
      <c r="BX154" s="8"/>
      <c r="BY154" s="8"/>
      <c r="BZ154" s="8"/>
    </row>
    <row r="155" spans="1:78" ht="47.25" x14ac:dyDescent="0.25">
      <c r="A155" s="31" t="s">
        <v>321</v>
      </c>
      <c r="B155" s="44" t="s">
        <v>331</v>
      </c>
      <c r="C155" s="32" t="s">
        <v>332</v>
      </c>
      <c r="D155" s="33">
        <v>424.96469214999996</v>
      </c>
      <c r="E155" s="43">
        <v>0</v>
      </c>
      <c r="F155" s="33">
        <v>424.96469215000002</v>
      </c>
      <c r="G155" s="34">
        <v>0</v>
      </c>
      <c r="H155" s="34">
        <v>0</v>
      </c>
      <c r="I155" s="43">
        <v>0</v>
      </c>
      <c r="J155" s="34">
        <v>0</v>
      </c>
      <c r="K155" s="34">
        <v>0</v>
      </c>
      <c r="L155" s="43">
        <v>0</v>
      </c>
      <c r="M155" s="43">
        <v>0</v>
      </c>
      <c r="N155" s="34">
        <v>0</v>
      </c>
      <c r="O155" s="43">
        <v>0</v>
      </c>
      <c r="P155" s="43">
        <v>9121.15</v>
      </c>
      <c r="Q155" s="43">
        <v>0</v>
      </c>
      <c r="R155" s="34">
        <v>0</v>
      </c>
      <c r="S155" s="34">
        <v>0</v>
      </c>
      <c r="T155" s="34">
        <v>0</v>
      </c>
      <c r="U155" s="34">
        <v>0</v>
      </c>
      <c r="V155" s="34">
        <v>0</v>
      </c>
      <c r="W155" s="34">
        <v>0</v>
      </c>
      <c r="X155" s="34">
        <v>0</v>
      </c>
      <c r="Y155" s="34">
        <v>0</v>
      </c>
      <c r="Z155" s="34">
        <v>0</v>
      </c>
      <c r="AA155" s="34">
        <v>0</v>
      </c>
      <c r="AB155" s="34">
        <v>0</v>
      </c>
      <c r="AC155" s="34">
        <v>0</v>
      </c>
      <c r="AD155" s="34">
        <v>0</v>
      </c>
      <c r="AE155" s="34">
        <f t="shared" si="53"/>
        <v>0</v>
      </c>
      <c r="AF155" s="35">
        <v>0</v>
      </c>
      <c r="AG155" s="34">
        <f t="shared" si="54"/>
        <v>-424.96469215000002</v>
      </c>
      <c r="AH155" s="35">
        <f t="shared" si="52"/>
        <v>-1</v>
      </c>
      <c r="AI155" s="36" t="s">
        <v>333</v>
      </c>
      <c r="AJ155" s="8"/>
      <c r="BG155" s="8"/>
      <c r="BH155" s="8"/>
      <c r="BI155" s="8"/>
      <c r="BJ155" s="8"/>
      <c r="BK155" s="8"/>
      <c r="BL155" s="15"/>
      <c r="BO155" s="8"/>
      <c r="BV155" s="8"/>
      <c r="BW155" s="8"/>
      <c r="BX155" s="8"/>
      <c r="BY155" s="8"/>
      <c r="BZ155" s="8"/>
    </row>
    <row r="156" spans="1:78" ht="47.25" x14ac:dyDescent="0.25">
      <c r="A156" s="31" t="s">
        <v>321</v>
      </c>
      <c r="B156" s="44" t="s">
        <v>334</v>
      </c>
      <c r="C156" s="32" t="s">
        <v>335</v>
      </c>
      <c r="D156" s="33">
        <v>621.76199999999994</v>
      </c>
      <c r="E156" s="34">
        <v>0</v>
      </c>
      <c r="F156" s="33">
        <v>0</v>
      </c>
      <c r="G156" s="34">
        <v>0</v>
      </c>
      <c r="H156" s="34">
        <v>0</v>
      </c>
      <c r="I156" s="34">
        <v>0</v>
      </c>
      <c r="J156" s="34">
        <v>0</v>
      </c>
      <c r="K156" s="34">
        <v>0</v>
      </c>
      <c r="L156" s="34">
        <v>0</v>
      </c>
      <c r="M156" s="34">
        <v>0</v>
      </c>
      <c r="N156" s="34">
        <v>0</v>
      </c>
      <c r="O156" s="34">
        <v>0</v>
      </c>
      <c r="P156" s="34">
        <v>0</v>
      </c>
      <c r="Q156" s="34">
        <v>0</v>
      </c>
      <c r="R156" s="34">
        <v>0</v>
      </c>
      <c r="S156" s="34">
        <v>0</v>
      </c>
      <c r="T156" s="34">
        <v>0</v>
      </c>
      <c r="U156" s="34">
        <v>0</v>
      </c>
      <c r="V156" s="34">
        <v>0</v>
      </c>
      <c r="W156" s="34">
        <v>0</v>
      </c>
      <c r="X156" s="34">
        <v>0</v>
      </c>
      <c r="Y156" s="34">
        <v>0</v>
      </c>
      <c r="Z156" s="34">
        <v>0</v>
      </c>
      <c r="AA156" s="34">
        <v>0</v>
      </c>
      <c r="AB156" s="34">
        <v>0</v>
      </c>
      <c r="AC156" s="34">
        <v>0</v>
      </c>
      <c r="AD156" s="34">
        <v>0</v>
      </c>
      <c r="AE156" s="34">
        <f t="shared" si="53"/>
        <v>0</v>
      </c>
      <c r="AF156" s="35">
        <v>0</v>
      </c>
      <c r="AG156" s="34">
        <f t="shared" si="54"/>
        <v>0</v>
      </c>
      <c r="AH156" s="35">
        <v>0</v>
      </c>
      <c r="AI156" s="36" t="s">
        <v>34</v>
      </c>
      <c r="AJ156" s="8"/>
      <c r="BG156" s="8"/>
      <c r="BH156" s="8"/>
      <c r="BI156" s="8"/>
      <c r="BJ156" s="8"/>
      <c r="BK156" s="8"/>
      <c r="BL156" s="15"/>
      <c r="BO156" s="8"/>
      <c r="BV156" s="8"/>
      <c r="BW156" s="8"/>
      <c r="BX156" s="8"/>
      <c r="BY156" s="8"/>
      <c r="BZ156" s="8"/>
    </row>
    <row r="157" spans="1:78" ht="63" x14ac:dyDescent="0.25">
      <c r="A157" s="22" t="s">
        <v>336</v>
      </c>
      <c r="B157" s="23" t="s">
        <v>337</v>
      </c>
      <c r="C157" s="24" t="s">
        <v>33</v>
      </c>
      <c r="D157" s="25">
        <v>0</v>
      </c>
      <c r="E157" s="25">
        <v>0</v>
      </c>
      <c r="F157" s="25">
        <v>0</v>
      </c>
      <c r="G157" s="25">
        <v>0</v>
      </c>
      <c r="H157" s="25">
        <v>0</v>
      </c>
      <c r="I157" s="25">
        <v>0</v>
      </c>
      <c r="J157" s="25">
        <v>0</v>
      </c>
      <c r="K157" s="25">
        <v>0</v>
      </c>
      <c r="L157" s="25">
        <v>0</v>
      </c>
      <c r="M157" s="25">
        <v>0</v>
      </c>
      <c r="N157" s="25">
        <v>0</v>
      </c>
      <c r="O157" s="25">
        <v>0</v>
      </c>
      <c r="P157" s="25">
        <v>0</v>
      </c>
      <c r="Q157" s="25">
        <v>0</v>
      </c>
      <c r="R157" s="25">
        <v>0</v>
      </c>
      <c r="S157" s="25">
        <v>0</v>
      </c>
      <c r="T157" s="25">
        <v>0</v>
      </c>
      <c r="U157" s="25">
        <v>0</v>
      </c>
      <c r="V157" s="25">
        <v>0</v>
      </c>
      <c r="W157" s="25">
        <v>0</v>
      </c>
      <c r="X157" s="25">
        <v>0</v>
      </c>
      <c r="Y157" s="25">
        <v>0</v>
      </c>
      <c r="Z157" s="25">
        <v>0</v>
      </c>
      <c r="AA157" s="25">
        <v>0</v>
      </c>
      <c r="AB157" s="25">
        <v>0</v>
      </c>
      <c r="AC157" s="25">
        <v>0</v>
      </c>
      <c r="AD157" s="25">
        <v>0</v>
      </c>
      <c r="AE157" s="25">
        <v>0</v>
      </c>
      <c r="AF157" s="26">
        <v>0</v>
      </c>
      <c r="AG157" s="25">
        <v>0</v>
      </c>
      <c r="AH157" s="26">
        <v>0</v>
      </c>
      <c r="AI157" s="27" t="s">
        <v>34</v>
      </c>
      <c r="AJ157" s="8"/>
      <c r="BG157" s="8"/>
      <c r="BH157" s="8"/>
      <c r="BI157" s="8"/>
      <c r="BJ157" s="8"/>
      <c r="BK157" s="8"/>
      <c r="BL157" s="15"/>
      <c r="BO157" s="8"/>
      <c r="BV157" s="8"/>
      <c r="BW157" s="8"/>
      <c r="BX157" s="8"/>
      <c r="BY157" s="8"/>
      <c r="BZ157" s="8"/>
    </row>
    <row r="158" spans="1:78" ht="31.5" x14ac:dyDescent="0.25">
      <c r="A158" s="22" t="s">
        <v>338</v>
      </c>
      <c r="B158" s="23" t="s">
        <v>339</v>
      </c>
      <c r="C158" s="24" t="s">
        <v>33</v>
      </c>
      <c r="D158" s="25">
        <f>SUM(D159:D206)</f>
        <v>491.26764847549998</v>
      </c>
      <c r="E158" s="25">
        <f t="shared" ref="E158:AE158" si="55">SUM(E159:E206)</f>
        <v>9.3757499999999994E-2</v>
      </c>
      <c r="F158" s="25">
        <f t="shared" si="55"/>
        <v>51.452636455499999</v>
      </c>
      <c r="G158" s="25">
        <f t="shared" si="55"/>
        <v>0</v>
      </c>
      <c r="H158" s="25">
        <f t="shared" si="55"/>
        <v>0</v>
      </c>
      <c r="I158" s="25">
        <f t="shared" si="55"/>
        <v>0</v>
      </c>
      <c r="J158" s="25">
        <f t="shared" si="55"/>
        <v>0</v>
      </c>
      <c r="K158" s="25">
        <f t="shared" si="55"/>
        <v>0</v>
      </c>
      <c r="L158" s="25">
        <f t="shared" si="55"/>
        <v>67</v>
      </c>
      <c r="M158" s="25">
        <f t="shared" si="55"/>
        <v>0</v>
      </c>
      <c r="N158" s="25">
        <f t="shared" si="55"/>
        <v>0</v>
      </c>
      <c r="O158" s="25">
        <f t="shared" si="55"/>
        <v>0</v>
      </c>
      <c r="P158" s="25">
        <f t="shared" si="55"/>
        <v>0</v>
      </c>
      <c r="Q158" s="25">
        <f t="shared" si="55"/>
        <v>0</v>
      </c>
      <c r="R158" s="25">
        <f t="shared" si="55"/>
        <v>0.1137575</v>
      </c>
      <c r="S158" s="25">
        <f t="shared" si="55"/>
        <v>49.059883910000003</v>
      </c>
      <c r="T158" s="25">
        <f t="shared" si="55"/>
        <v>0</v>
      </c>
      <c r="U158" s="25">
        <f t="shared" si="55"/>
        <v>0</v>
      </c>
      <c r="V158" s="25">
        <f t="shared" si="55"/>
        <v>0</v>
      </c>
      <c r="W158" s="25">
        <f t="shared" si="55"/>
        <v>0</v>
      </c>
      <c r="X158" s="25">
        <f t="shared" si="55"/>
        <v>2</v>
      </c>
      <c r="Y158" s="25">
        <f t="shared" si="55"/>
        <v>64</v>
      </c>
      <c r="Z158" s="25">
        <f t="shared" si="55"/>
        <v>0</v>
      </c>
      <c r="AA158" s="25">
        <f t="shared" si="55"/>
        <v>0</v>
      </c>
      <c r="AB158" s="25">
        <f t="shared" si="55"/>
        <v>0</v>
      </c>
      <c r="AC158" s="25">
        <f t="shared" si="55"/>
        <v>0</v>
      </c>
      <c r="AD158" s="25">
        <f t="shared" si="55"/>
        <v>0</v>
      </c>
      <c r="AE158" s="25">
        <f t="shared" si="55"/>
        <v>0.02</v>
      </c>
      <c r="AF158" s="26">
        <f t="shared" ref="AF158:AF204" si="56">AE158/E158</f>
        <v>0.2133162680318908</v>
      </c>
      <c r="AG158" s="25">
        <f t="shared" ref="AG158" si="57">SUM(AG159:AG206)</f>
        <v>-2.4603525454999975</v>
      </c>
      <c r="AH158" s="26">
        <f t="shared" si="52"/>
        <v>-4.7817812943907939E-2</v>
      </c>
      <c r="AI158" s="27" t="s">
        <v>34</v>
      </c>
      <c r="AJ158" s="8"/>
      <c r="BG158" s="8"/>
      <c r="BH158" s="8"/>
      <c r="BI158" s="8"/>
      <c r="BJ158" s="8"/>
      <c r="BK158" s="8"/>
      <c r="BL158" s="15"/>
      <c r="BO158" s="8"/>
      <c r="BV158" s="8"/>
      <c r="BW158" s="8"/>
      <c r="BX158" s="8"/>
      <c r="BY158" s="8"/>
      <c r="BZ158" s="8"/>
    </row>
    <row r="159" spans="1:78" ht="63" x14ac:dyDescent="0.25">
      <c r="A159" s="41" t="s">
        <v>338</v>
      </c>
      <c r="B159" s="50" t="s">
        <v>340</v>
      </c>
      <c r="C159" s="48" t="s">
        <v>341</v>
      </c>
      <c r="D159" s="33">
        <v>0</v>
      </c>
      <c r="E159" s="34">
        <v>0</v>
      </c>
      <c r="F159" s="33">
        <v>0</v>
      </c>
      <c r="G159" s="34">
        <v>0</v>
      </c>
      <c r="H159" s="34">
        <v>0</v>
      </c>
      <c r="I159" s="34">
        <v>0</v>
      </c>
      <c r="J159" s="34">
        <v>0</v>
      </c>
      <c r="K159" s="34">
        <v>0</v>
      </c>
      <c r="L159" s="34">
        <v>0</v>
      </c>
      <c r="M159" s="34">
        <v>0</v>
      </c>
      <c r="N159" s="34">
        <v>0</v>
      </c>
      <c r="O159" s="34">
        <v>0</v>
      </c>
      <c r="P159" s="34">
        <v>0</v>
      </c>
      <c r="Q159" s="34">
        <v>0</v>
      </c>
      <c r="R159" s="34">
        <v>0</v>
      </c>
      <c r="S159" s="34">
        <v>0</v>
      </c>
      <c r="T159" s="34">
        <v>0</v>
      </c>
      <c r="U159" s="34">
        <v>0</v>
      </c>
      <c r="V159" s="34">
        <v>0</v>
      </c>
      <c r="W159" s="34">
        <v>0</v>
      </c>
      <c r="X159" s="34">
        <v>0</v>
      </c>
      <c r="Y159" s="34">
        <v>0</v>
      </c>
      <c r="Z159" s="34">
        <v>0</v>
      </c>
      <c r="AA159" s="34">
        <v>0</v>
      </c>
      <c r="AB159" s="34">
        <v>0</v>
      </c>
      <c r="AC159" s="34">
        <v>0</v>
      </c>
      <c r="AD159" s="34">
        <v>0</v>
      </c>
      <c r="AE159" s="34">
        <f t="shared" ref="AE159:AE206" si="58">R159-E159</f>
        <v>0</v>
      </c>
      <c r="AF159" s="35">
        <v>0</v>
      </c>
      <c r="AG159" s="34">
        <f t="shared" ref="AG159:AG206" si="59">S159-F159</f>
        <v>0</v>
      </c>
      <c r="AH159" s="35">
        <v>0</v>
      </c>
      <c r="AI159" s="36" t="s">
        <v>34</v>
      </c>
      <c r="AJ159" s="8"/>
      <c r="BG159" s="8"/>
      <c r="BH159" s="8"/>
      <c r="BI159" s="8"/>
      <c r="BJ159" s="8"/>
      <c r="BK159" s="8"/>
      <c r="BL159" s="15"/>
      <c r="BO159" s="8"/>
      <c r="BV159" s="8"/>
      <c r="BW159" s="8"/>
      <c r="BX159" s="8"/>
      <c r="BY159" s="8"/>
      <c r="BZ159" s="8"/>
    </row>
    <row r="160" spans="1:78" ht="63" x14ac:dyDescent="0.25">
      <c r="A160" s="41" t="s">
        <v>338</v>
      </c>
      <c r="B160" s="42" t="s">
        <v>342</v>
      </c>
      <c r="C160" s="48" t="s">
        <v>343</v>
      </c>
      <c r="D160" s="33">
        <v>255.10992739</v>
      </c>
      <c r="E160" s="34">
        <v>0</v>
      </c>
      <c r="F160" s="33">
        <v>0</v>
      </c>
      <c r="G160" s="34">
        <v>0</v>
      </c>
      <c r="H160" s="34">
        <v>0</v>
      </c>
      <c r="I160" s="34">
        <v>0</v>
      </c>
      <c r="J160" s="34">
        <v>0</v>
      </c>
      <c r="K160" s="34">
        <v>0</v>
      </c>
      <c r="L160" s="34">
        <v>0</v>
      </c>
      <c r="M160" s="34">
        <v>0</v>
      </c>
      <c r="N160" s="34">
        <v>0</v>
      </c>
      <c r="O160" s="34">
        <v>0</v>
      </c>
      <c r="P160" s="34">
        <v>0</v>
      </c>
      <c r="Q160" s="34">
        <v>0</v>
      </c>
      <c r="R160" s="34">
        <v>0</v>
      </c>
      <c r="S160" s="34">
        <v>0</v>
      </c>
      <c r="T160" s="34">
        <v>0</v>
      </c>
      <c r="U160" s="34">
        <v>0</v>
      </c>
      <c r="V160" s="34">
        <v>0</v>
      </c>
      <c r="W160" s="34">
        <v>0</v>
      </c>
      <c r="X160" s="34">
        <v>0</v>
      </c>
      <c r="Y160" s="34">
        <v>0</v>
      </c>
      <c r="Z160" s="34">
        <v>0</v>
      </c>
      <c r="AA160" s="34">
        <v>0</v>
      </c>
      <c r="AB160" s="34">
        <v>0</v>
      </c>
      <c r="AC160" s="34">
        <v>0</v>
      </c>
      <c r="AD160" s="34">
        <v>0</v>
      </c>
      <c r="AE160" s="34">
        <f t="shared" si="58"/>
        <v>0</v>
      </c>
      <c r="AF160" s="35">
        <v>0</v>
      </c>
      <c r="AG160" s="34">
        <f t="shared" si="59"/>
        <v>0</v>
      </c>
      <c r="AH160" s="35">
        <v>0</v>
      </c>
      <c r="AI160" s="36" t="s">
        <v>34</v>
      </c>
      <c r="AJ160" s="8"/>
      <c r="BG160" s="8"/>
      <c r="BH160" s="8"/>
      <c r="BI160" s="8"/>
      <c r="BJ160" s="8"/>
      <c r="BK160" s="8"/>
      <c r="BL160" s="15"/>
      <c r="BO160" s="8"/>
      <c r="BV160" s="8"/>
      <c r="BW160" s="8"/>
      <c r="BX160" s="8"/>
      <c r="BY160" s="8"/>
      <c r="BZ160" s="8"/>
    </row>
    <row r="161" spans="1:78" ht="31.5" x14ac:dyDescent="0.25">
      <c r="A161" s="31" t="s">
        <v>338</v>
      </c>
      <c r="B161" s="44" t="s">
        <v>344</v>
      </c>
      <c r="C161" s="38" t="s">
        <v>345</v>
      </c>
      <c r="D161" s="33" t="s">
        <v>34</v>
      </c>
      <c r="E161" s="34" t="s">
        <v>34</v>
      </c>
      <c r="F161" s="33" t="s">
        <v>34</v>
      </c>
      <c r="G161" s="33" t="s">
        <v>34</v>
      </c>
      <c r="H161" s="33" t="s">
        <v>34</v>
      </c>
      <c r="I161" s="33" t="s">
        <v>34</v>
      </c>
      <c r="J161" s="33" t="s">
        <v>34</v>
      </c>
      <c r="K161" s="33" t="s">
        <v>34</v>
      </c>
      <c r="L161" s="33" t="s">
        <v>34</v>
      </c>
      <c r="M161" s="33" t="s">
        <v>34</v>
      </c>
      <c r="N161" s="33" t="s">
        <v>34</v>
      </c>
      <c r="O161" s="33" t="s">
        <v>34</v>
      </c>
      <c r="P161" s="33" t="s">
        <v>34</v>
      </c>
      <c r="Q161" s="33" t="s">
        <v>34</v>
      </c>
      <c r="R161" s="34">
        <v>0</v>
      </c>
      <c r="S161" s="34">
        <v>0</v>
      </c>
      <c r="T161" s="34">
        <v>0</v>
      </c>
      <c r="U161" s="34">
        <v>0</v>
      </c>
      <c r="V161" s="34">
        <v>0</v>
      </c>
      <c r="W161" s="34">
        <v>0</v>
      </c>
      <c r="X161" s="34">
        <v>0</v>
      </c>
      <c r="Y161" s="34">
        <v>0</v>
      </c>
      <c r="Z161" s="34">
        <v>0</v>
      </c>
      <c r="AA161" s="34">
        <v>0</v>
      </c>
      <c r="AB161" s="34">
        <v>0</v>
      </c>
      <c r="AC161" s="34">
        <v>0</v>
      </c>
      <c r="AD161" s="34">
        <v>0</v>
      </c>
      <c r="AE161" s="34" t="s">
        <v>34</v>
      </c>
      <c r="AF161" s="35" t="s">
        <v>34</v>
      </c>
      <c r="AG161" s="34" t="s">
        <v>34</v>
      </c>
      <c r="AH161" s="35" t="s">
        <v>34</v>
      </c>
      <c r="AI161" s="36" t="s">
        <v>346</v>
      </c>
      <c r="AJ161" s="8"/>
      <c r="BG161" s="8"/>
      <c r="BH161" s="8"/>
      <c r="BI161" s="8"/>
      <c r="BJ161" s="8"/>
      <c r="BK161" s="8"/>
      <c r="BL161" s="15"/>
      <c r="BO161" s="8"/>
      <c r="BV161" s="8"/>
      <c r="BW161" s="8"/>
      <c r="BX161" s="8"/>
      <c r="BY161" s="8"/>
      <c r="BZ161" s="8"/>
    </row>
    <row r="162" spans="1:78" ht="47.25" x14ac:dyDescent="0.25">
      <c r="A162" s="31" t="s">
        <v>338</v>
      </c>
      <c r="B162" s="44" t="s">
        <v>347</v>
      </c>
      <c r="C162" s="38" t="s">
        <v>348</v>
      </c>
      <c r="D162" s="33">
        <v>0.27482185999999997</v>
      </c>
      <c r="E162" s="34">
        <v>0</v>
      </c>
      <c r="F162" s="33">
        <v>0.19334166999999999</v>
      </c>
      <c r="G162" s="34">
        <v>0</v>
      </c>
      <c r="H162" s="34">
        <v>0</v>
      </c>
      <c r="I162" s="34">
        <v>0</v>
      </c>
      <c r="J162" s="34">
        <v>0</v>
      </c>
      <c r="K162" s="34">
        <v>0</v>
      </c>
      <c r="L162" s="34">
        <v>1</v>
      </c>
      <c r="M162" s="34">
        <v>0</v>
      </c>
      <c r="N162" s="34">
        <v>0</v>
      </c>
      <c r="O162" s="34">
        <v>0</v>
      </c>
      <c r="P162" s="34">
        <v>0</v>
      </c>
      <c r="Q162" s="34">
        <v>0</v>
      </c>
      <c r="R162" s="34">
        <v>0</v>
      </c>
      <c r="S162" s="34">
        <v>9.6280939999999995E-2</v>
      </c>
      <c r="T162" s="34">
        <v>0</v>
      </c>
      <c r="U162" s="34">
        <v>0</v>
      </c>
      <c r="V162" s="34">
        <v>0</v>
      </c>
      <c r="W162" s="34">
        <v>0</v>
      </c>
      <c r="X162" s="34">
        <v>0</v>
      </c>
      <c r="Y162" s="34">
        <v>1</v>
      </c>
      <c r="Z162" s="34">
        <v>0</v>
      </c>
      <c r="AA162" s="34">
        <v>0</v>
      </c>
      <c r="AB162" s="34">
        <v>0</v>
      </c>
      <c r="AC162" s="34">
        <v>0</v>
      </c>
      <c r="AD162" s="34">
        <v>0</v>
      </c>
      <c r="AE162" s="34">
        <f t="shared" si="58"/>
        <v>0</v>
      </c>
      <c r="AF162" s="35">
        <v>0</v>
      </c>
      <c r="AG162" s="34">
        <f t="shared" si="59"/>
        <v>-9.7060729999999998E-2</v>
      </c>
      <c r="AH162" s="35">
        <f t="shared" si="52"/>
        <v>-0.50201661131819131</v>
      </c>
      <c r="AI162" s="36" t="s">
        <v>187</v>
      </c>
      <c r="AJ162" s="8"/>
      <c r="BG162" s="8"/>
      <c r="BH162" s="8"/>
      <c r="BI162" s="8"/>
      <c r="BJ162" s="8"/>
      <c r="BK162" s="8"/>
      <c r="BL162" s="15"/>
      <c r="BO162" s="8"/>
      <c r="BV162" s="8"/>
      <c r="BW162" s="8"/>
      <c r="BX162" s="8"/>
      <c r="BY162" s="8"/>
      <c r="BZ162" s="8"/>
    </row>
    <row r="163" spans="1:78" ht="31.5" x14ac:dyDescent="0.25">
      <c r="A163" s="31" t="s">
        <v>338</v>
      </c>
      <c r="B163" s="40" t="s">
        <v>349</v>
      </c>
      <c r="C163" s="38" t="s">
        <v>350</v>
      </c>
      <c r="D163" s="33">
        <v>0.51307343999999999</v>
      </c>
      <c r="E163" s="34">
        <v>0</v>
      </c>
      <c r="F163" s="33">
        <v>0.24401412</v>
      </c>
      <c r="G163" s="34">
        <v>0</v>
      </c>
      <c r="H163" s="34">
        <v>0</v>
      </c>
      <c r="I163" s="34">
        <v>0</v>
      </c>
      <c r="J163" s="34">
        <v>0</v>
      </c>
      <c r="K163" s="34">
        <v>0</v>
      </c>
      <c r="L163" s="34">
        <v>2</v>
      </c>
      <c r="M163" s="34">
        <v>0</v>
      </c>
      <c r="N163" s="34">
        <v>0</v>
      </c>
      <c r="O163" s="34">
        <v>0</v>
      </c>
      <c r="P163" s="34">
        <v>0</v>
      </c>
      <c r="Q163" s="34">
        <v>0</v>
      </c>
      <c r="R163" s="34">
        <v>0</v>
      </c>
      <c r="S163" s="34">
        <v>0.18038300000000002</v>
      </c>
      <c r="T163" s="34">
        <v>0</v>
      </c>
      <c r="U163" s="34">
        <v>0</v>
      </c>
      <c r="V163" s="34">
        <v>0</v>
      </c>
      <c r="W163" s="34">
        <v>0</v>
      </c>
      <c r="X163" s="34">
        <v>0</v>
      </c>
      <c r="Y163" s="34">
        <v>1</v>
      </c>
      <c r="Z163" s="34">
        <v>0</v>
      </c>
      <c r="AA163" s="34">
        <v>0</v>
      </c>
      <c r="AB163" s="34">
        <v>0</v>
      </c>
      <c r="AC163" s="34">
        <v>0</v>
      </c>
      <c r="AD163" s="34">
        <v>0</v>
      </c>
      <c r="AE163" s="34">
        <f t="shared" si="58"/>
        <v>0</v>
      </c>
      <c r="AF163" s="35">
        <v>0</v>
      </c>
      <c r="AG163" s="34">
        <f t="shared" si="59"/>
        <v>-6.3631119999999985E-2</v>
      </c>
      <c r="AH163" s="35">
        <f t="shared" si="52"/>
        <v>-0.26076818833270787</v>
      </c>
      <c r="AI163" s="36" t="s">
        <v>187</v>
      </c>
      <c r="AJ163" s="8"/>
      <c r="BG163" s="8"/>
      <c r="BH163" s="8"/>
      <c r="BI163" s="8"/>
      <c r="BJ163" s="8"/>
      <c r="BK163" s="8"/>
      <c r="BL163" s="15"/>
      <c r="BO163" s="8"/>
      <c r="BV163" s="8"/>
      <c r="BW163" s="8"/>
      <c r="BX163" s="8"/>
      <c r="BY163" s="8"/>
      <c r="BZ163" s="8"/>
    </row>
    <row r="164" spans="1:78" ht="47.25" x14ac:dyDescent="0.25">
      <c r="A164" s="31" t="s">
        <v>338</v>
      </c>
      <c r="B164" s="40" t="s">
        <v>351</v>
      </c>
      <c r="C164" s="38" t="s">
        <v>352</v>
      </c>
      <c r="D164" s="33">
        <v>0.47417419999999999</v>
      </c>
      <c r="E164" s="34">
        <v>0</v>
      </c>
      <c r="F164" s="33">
        <v>0.19841220000000001</v>
      </c>
      <c r="G164" s="34">
        <v>0</v>
      </c>
      <c r="H164" s="34">
        <v>0</v>
      </c>
      <c r="I164" s="34">
        <v>0</v>
      </c>
      <c r="J164" s="34">
        <v>0</v>
      </c>
      <c r="K164" s="34">
        <v>0</v>
      </c>
      <c r="L164" s="34">
        <v>1</v>
      </c>
      <c r="M164" s="34">
        <v>0</v>
      </c>
      <c r="N164" s="34">
        <v>0</v>
      </c>
      <c r="O164" s="34">
        <v>0</v>
      </c>
      <c r="P164" s="34">
        <v>0</v>
      </c>
      <c r="Q164" s="34">
        <v>0</v>
      </c>
      <c r="R164" s="34">
        <v>0</v>
      </c>
      <c r="S164" s="34">
        <v>0.20074799999999998</v>
      </c>
      <c r="T164" s="34">
        <v>0</v>
      </c>
      <c r="U164" s="34">
        <v>0</v>
      </c>
      <c r="V164" s="34">
        <v>0</v>
      </c>
      <c r="W164" s="34">
        <v>0</v>
      </c>
      <c r="X164" s="34">
        <v>0</v>
      </c>
      <c r="Y164" s="34">
        <v>1</v>
      </c>
      <c r="Z164" s="34">
        <v>0</v>
      </c>
      <c r="AA164" s="34">
        <v>0</v>
      </c>
      <c r="AB164" s="34">
        <v>0</v>
      </c>
      <c r="AC164" s="34">
        <v>0</v>
      </c>
      <c r="AD164" s="34">
        <v>0</v>
      </c>
      <c r="AE164" s="34">
        <f t="shared" si="58"/>
        <v>0</v>
      </c>
      <c r="AF164" s="35">
        <v>0</v>
      </c>
      <c r="AG164" s="34">
        <f t="shared" si="59"/>
        <v>2.3357999999999712E-3</v>
      </c>
      <c r="AH164" s="35">
        <f t="shared" si="52"/>
        <v>1.1772461572423324E-2</v>
      </c>
      <c r="AI164" s="36" t="s">
        <v>34</v>
      </c>
      <c r="AJ164" s="8"/>
      <c r="BG164" s="8"/>
      <c r="BH164" s="8"/>
      <c r="BI164" s="8"/>
      <c r="BJ164" s="8"/>
      <c r="BK164" s="8"/>
      <c r="BL164" s="15"/>
      <c r="BO164" s="8"/>
      <c r="BV164" s="8"/>
      <c r="BW164" s="8"/>
      <c r="BX164" s="8"/>
      <c r="BY164" s="8"/>
      <c r="BZ164" s="8"/>
    </row>
    <row r="165" spans="1:78" ht="47.25" x14ac:dyDescent="0.25">
      <c r="A165" s="31" t="s">
        <v>338</v>
      </c>
      <c r="B165" s="40" t="s">
        <v>353</v>
      </c>
      <c r="C165" s="40" t="s">
        <v>354</v>
      </c>
      <c r="D165" s="33">
        <v>0.87131177999999998</v>
      </c>
      <c r="E165" s="43">
        <v>0</v>
      </c>
      <c r="F165" s="33">
        <v>0.87131177999999998</v>
      </c>
      <c r="G165" s="34">
        <v>0</v>
      </c>
      <c r="H165" s="34">
        <v>0</v>
      </c>
      <c r="I165" s="43">
        <v>0</v>
      </c>
      <c r="J165" s="34">
        <v>0</v>
      </c>
      <c r="K165" s="34">
        <v>0</v>
      </c>
      <c r="L165" s="43">
        <v>1</v>
      </c>
      <c r="M165" s="43">
        <v>0</v>
      </c>
      <c r="N165" s="34">
        <v>0</v>
      </c>
      <c r="O165" s="43">
        <v>0</v>
      </c>
      <c r="P165" s="43">
        <v>0</v>
      </c>
      <c r="Q165" s="43">
        <v>0</v>
      </c>
      <c r="R165" s="34">
        <v>0</v>
      </c>
      <c r="S165" s="34">
        <v>0.91666700000000001</v>
      </c>
      <c r="T165" s="34">
        <v>0</v>
      </c>
      <c r="U165" s="34">
        <v>0</v>
      </c>
      <c r="V165" s="34">
        <v>0</v>
      </c>
      <c r="W165" s="34">
        <v>0</v>
      </c>
      <c r="X165" s="34">
        <v>0</v>
      </c>
      <c r="Y165" s="34">
        <v>1</v>
      </c>
      <c r="Z165" s="34">
        <v>0</v>
      </c>
      <c r="AA165" s="34">
        <v>0</v>
      </c>
      <c r="AB165" s="34">
        <v>0</v>
      </c>
      <c r="AC165" s="34">
        <v>0</v>
      </c>
      <c r="AD165" s="34">
        <v>0</v>
      </c>
      <c r="AE165" s="34">
        <f t="shared" si="58"/>
        <v>0</v>
      </c>
      <c r="AF165" s="35">
        <v>0</v>
      </c>
      <c r="AG165" s="34">
        <f t="shared" si="59"/>
        <v>4.5355220000000029E-2</v>
      </c>
      <c r="AH165" s="35">
        <f t="shared" si="52"/>
        <v>5.2053950194498724E-2</v>
      </c>
      <c r="AI165" s="36" t="s">
        <v>34</v>
      </c>
      <c r="AJ165" s="8"/>
      <c r="BG165" s="8"/>
      <c r="BH165" s="8"/>
      <c r="BI165" s="8"/>
      <c r="BJ165" s="8"/>
      <c r="BK165" s="8"/>
      <c r="BL165" s="15"/>
      <c r="BO165" s="8"/>
      <c r="BV165" s="8"/>
      <c r="BW165" s="8"/>
      <c r="BX165" s="8"/>
      <c r="BY165" s="8"/>
      <c r="BZ165" s="8"/>
    </row>
    <row r="166" spans="1:78" ht="47.25" x14ac:dyDescent="0.25">
      <c r="A166" s="31" t="s">
        <v>338</v>
      </c>
      <c r="B166" s="40" t="s">
        <v>355</v>
      </c>
      <c r="C166" s="40" t="s">
        <v>356</v>
      </c>
      <c r="D166" s="33">
        <v>0.50594288850000002</v>
      </c>
      <c r="E166" s="43">
        <v>0</v>
      </c>
      <c r="F166" s="33">
        <v>0.50594288850000002</v>
      </c>
      <c r="G166" s="34">
        <v>0</v>
      </c>
      <c r="H166" s="34">
        <v>0</v>
      </c>
      <c r="I166" s="43">
        <v>0</v>
      </c>
      <c r="J166" s="34">
        <v>0</v>
      </c>
      <c r="K166" s="34">
        <v>0</v>
      </c>
      <c r="L166" s="43">
        <v>1</v>
      </c>
      <c r="M166" s="43">
        <v>0</v>
      </c>
      <c r="N166" s="34">
        <v>0</v>
      </c>
      <c r="O166" s="43">
        <v>0</v>
      </c>
      <c r="P166" s="43">
        <v>0</v>
      </c>
      <c r="Q166" s="43">
        <v>0</v>
      </c>
      <c r="R166" s="34">
        <v>0</v>
      </c>
      <c r="S166" s="34">
        <v>0.54583300000000001</v>
      </c>
      <c r="T166" s="34">
        <v>0</v>
      </c>
      <c r="U166" s="34">
        <v>0</v>
      </c>
      <c r="V166" s="34">
        <v>0</v>
      </c>
      <c r="W166" s="34">
        <v>0</v>
      </c>
      <c r="X166" s="34">
        <v>0</v>
      </c>
      <c r="Y166" s="34">
        <v>1</v>
      </c>
      <c r="Z166" s="34">
        <v>0</v>
      </c>
      <c r="AA166" s="34">
        <v>0</v>
      </c>
      <c r="AB166" s="34">
        <v>0</v>
      </c>
      <c r="AC166" s="34">
        <v>0</v>
      </c>
      <c r="AD166" s="34">
        <v>0</v>
      </c>
      <c r="AE166" s="34">
        <f t="shared" si="58"/>
        <v>0</v>
      </c>
      <c r="AF166" s="35">
        <v>0</v>
      </c>
      <c r="AG166" s="34">
        <f t="shared" si="59"/>
        <v>3.9890111499999992E-2</v>
      </c>
      <c r="AH166" s="35">
        <f t="shared" si="52"/>
        <v>7.8843111360384285E-2</v>
      </c>
      <c r="AI166" s="36" t="s">
        <v>34</v>
      </c>
      <c r="AJ166" s="8"/>
      <c r="BG166" s="8"/>
      <c r="BH166" s="8"/>
      <c r="BI166" s="8"/>
      <c r="BJ166" s="8"/>
      <c r="BK166" s="8"/>
      <c r="BL166" s="15"/>
      <c r="BO166" s="8"/>
      <c r="BV166" s="8"/>
      <c r="BW166" s="8"/>
      <c r="BX166" s="8"/>
      <c r="BY166" s="8"/>
      <c r="BZ166" s="8"/>
    </row>
    <row r="167" spans="1:78" ht="63" x14ac:dyDescent="0.25">
      <c r="A167" s="31" t="s">
        <v>338</v>
      </c>
      <c r="B167" s="40" t="s">
        <v>357</v>
      </c>
      <c r="C167" s="40" t="s">
        <v>358</v>
      </c>
      <c r="D167" s="33">
        <v>9.5781350000000001E-2</v>
      </c>
      <c r="E167" s="34">
        <v>0</v>
      </c>
      <c r="F167" s="33">
        <v>9.5781350000000001E-2</v>
      </c>
      <c r="G167" s="34">
        <v>0</v>
      </c>
      <c r="H167" s="34">
        <v>0</v>
      </c>
      <c r="I167" s="34">
        <v>0</v>
      </c>
      <c r="J167" s="34">
        <v>0</v>
      </c>
      <c r="K167" s="34">
        <v>0</v>
      </c>
      <c r="L167" s="34">
        <v>1</v>
      </c>
      <c r="M167" s="34">
        <v>0</v>
      </c>
      <c r="N167" s="34">
        <v>0</v>
      </c>
      <c r="O167" s="34">
        <v>0</v>
      </c>
      <c r="P167" s="34">
        <v>0</v>
      </c>
      <c r="Q167" s="34">
        <v>0</v>
      </c>
      <c r="R167" s="34">
        <v>0</v>
      </c>
      <c r="S167" s="34">
        <v>0.127583</v>
      </c>
      <c r="T167" s="34">
        <v>0</v>
      </c>
      <c r="U167" s="34">
        <v>0</v>
      </c>
      <c r="V167" s="34">
        <v>0</v>
      </c>
      <c r="W167" s="34">
        <v>0</v>
      </c>
      <c r="X167" s="34">
        <v>0</v>
      </c>
      <c r="Y167" s="34">
        <v>1</v>
      </c>
      <c r="Z167" s="34">
        <v>0</v>
      </c>
      <c r="AA167" s="34">
        <v>0</v>
      </c>
      <c r="AB167" s="34">
        <v>0</v>
      </c>
      <c r="AC167" s="34">
        <v>0</v>
      </c>
      <c r="AD167" s="34">
        <v>0</v>
      </c>
      <c r="AE167" s="34">
        <f t="shared" si="58"/>
        <v>0</v>
      </c>
      <c r="AF167" s="35">
        <v>0</v>
      </c>
      <c r="AG167" s="34">
        <f t="shared" si="59"/>
        <v>3.1801650000000001E-2</v>
      </c>
      <c r="AH167" s="35">
        <f t="shared" si="52"/>
        <v>0.33202340539155067</v>
      </c>
      <c r="AI167" s="36" t="s">
        <v>359</v>
      </c>
      <c r="AJ167" s="8"/>
      <c r="BG167" s="8"/>
      <c r="BH167" s="8"/>
      <c r="BI167" s="8"/>
      <c r="BJ167" s="8"/>
      <c r="BK167" s="8"/>
      <c r="BL167" s="15"/>
      <c r="BO167" s="8"/>
      <c r="BV167" s="8"/>
      <c r="BW167" s="8"/>
      <c r="BX167" s="8"/>
      <c r="BY167" s="8"/>
      <c r="BZ167" s="8"/>
    </row>
    <row r="168" spans="1:78" ht="47.25" x14ac:dyDescent="0.25">
      <c r="A168" s="31" t="s">
        <v>338</v>
      </c>
      <c r="B168" s="40" t="s">
        <v>360</v>
      </c>
      <c r="C168" s="32" t="s">
        <v>361</v>
      </c>
      <c r="D168" s="33">
        <v>0.63775179000000004</v>
      </c>
      <c r="E168" s="34">
        <v>0</v>
      </c>
      <c r="F168" s="33">
        <v>0.63775179000000004</v>
      </c>
      <c r="G168" s="34">
        <v>0</v>
      </c>
      <c r="H168" s="34">
        <v>0</v>
      </c>
      <c r="I168" s="34">
        <v>0</v>
      </c>
      <c r="J168" s="34">
        <v>0</v>
      </c>
      <c r="K168" s="34">
        <v>0</v>
      </c>
      <c r="L168" s="34">
        <v>1</v>
      </c>
      <c r="M168" s="34">
        <v>0</v>
      </c>
      <c r="N168" s="34">
        <v>0</v>
      </c>
      <c r="O168" s="34">
        <v>0</v>
      </c>
      <c r="P168" s="34">
        <v>0</v>
      </c>
      <c r="Q168" s="34">
        <v>0</v>
      </c>
      <c r="R168" s="34">
        <v>0</v>
      </c>
      <c r="S168" s="34">
        <v>0.42121199999999998</v>
      </c>
      <c r="T168" s="34">
        <v>0</v>
      </c>
      <c r="U168" s="34">
        <v>0</v>
      </c>
      <c r="V168" s="34">
        <v>0</v>
      </c>
      <c r="W168" s="34">
        <v>0</v>
      </c>
      <c r="X168" s="34">
        <v>0</v>
      </c>
      <c r="Y168" s="34">
        <v>1</v>
      </c>
      <c r="Z168" s="34">
        <v>0</v>
      </c>
      <c r="AA168" s="34">
        <v>0</v>
      </c>
      <c r="AB168" s="34">
        <v>0</v>
      </c>
      <c r="AC168" s="34">
        <v>0</v>
      </c>
      <c r="AD168" s="34">
        <v>0</v>
      </c>
      <c r="AE168" s="34">
        <f t="shared" si="58"/>
        <v>0</v>
      </c>
      <c r="AF168" s="35">
        <v>0</v>
      </c>
      <c r="AG168" s="34">
        <f t="shared" si="59"/>
        <v>-0.21653979000000007</v>
      </c>
      <c r="AH168" s="35">
        <f t="shared" si="52"/>
        <v>-0.33953615402631804</v>
      </c>
      <c r="AI168" s="36" t="s">
        <v>187</v>
      </c>
      <c r="AJ168" s="8"/>
      <c r="BG168" s="8"/>
      <c r="BH168" s="8"/>
      <c r="BI168" s="8"/>
      <c r="BJ168" s="8"/>
      <c r="BK168" s="8"/>
      <c r="BL168" s="15"/>
      <c r="BO168" s="8"/>
      <c r="BV168" s="8"/>
      <c r="BW168" s="8"/>
      <c r="BX168" s="8"/>
      <c r="BY168" s="8"/>
      <c r="BZ168" s="8"/>
    </row>
    <row r="169" spans="1:78" ht="63" x14ac:dyDescent="0.25">
      <c r="A169" s="31" t="s">
        <v>338</v>
      </c>
      <c r="B169" s="40" t="s">
        <v>362</v>
      </c>
      <c r="C169" s="40" t="s">
        <v>363</v>
      </c>
      <c r="D169" s="33">
        <v>0.84955499999999995</v>
      </c>
      <c r="E169" s="34">
        <v>0</v>
      </c>
      <c r="F169" s="33">
        <v>0.84955499999999995</v>
      </c>
      <c r="G169" s="34">
        <v>0</v>
      </c>
      <c r="H169" s="34">
        <v>0</v>
      </c>
      <c r="I169" s="34">
        <v>0</v>
      </c>
      <c r="J169" s="34">
        <v>0</v>
      </c>
      <c r="K169" s="34">
        <v>0</v>
      </c>
      <c r="L169" s="34">
        <v>1</v>
      </c>
      <c r="M169" s="34">
        <v>0</v>
      </c>
      <c r="N169" s="34">
        <v>0</v>
      </c>
      <c r="O169" s="34">
        <v>0</v>
      </c>
      <c r="P169" s="34">
        <v>0</v>
      </c>
      <c r="Q169" s="34">
        <v>0</v>
      </c>
      <c r="R169" s="34">
        <v>0</v>
      </c>
      <c r="S169" s="34">
        <v>0.91666700000000001</v>
      </c>
      <c r="T169" s="34">
        <v>0</v>
      </c>
      <c r="U169" s="34">
        <v>0</v>
      </c>
      <c r="V169" s="34">
        <v>0</v>
      </c>
      <c r="W169" s="34">
        <v>0</v>
      </c>
      <c r="X169" s="34">
        <v>0</v>
      </c>
      <c r="Y169" s="34">
        <v>1</v>
      </c>
      <c r="Z169" s="34">
        <v>0</v>
      </c>
      <c r="AA169" s="34">
        <v>0</v>
      </c>
      <c r="AB169" s="34">
        <v>0</v>
      </c>
      <c r="AC169" s="34">
        <v>0</v>
      </c>
      <c r="AD169" s="34">
        <v>0</v>
      </c>
      <c r="AE169" s="34">
        <f t="shared" si="58"/>
        <v>0</v>
      </c>
      <c r="AF169" s="35">
        <v>0</v>
      </c>
      <c r="AG169" s="34">
        <f t="shared" si="59"/>
        <v>6.711200000000006E-2</v>
      </c>
      <c r="AH169" s="35">
        <f t="shared" si="52"/>
        <v>7.8996651187974956E-2</v>
      </c>
      <c r="AI169" s="36" t="s">
        <v>34</v>
      </c>
      <c r="AJ169" s="8"/>
      <c r="BG169" s="8"/>
      <c r="BH169" s="8"/>
      <c r="BI169" s="8"/>
      <c r="BJ169" s="8"/>
      <c r="BK169" s="8"/>
      <c r="BL169" s="15"/>
      <c r="BO169" s="8"/>
      <c r="BV169" s="8"/>
      <c r="BW169" s="8"/>
      <c r="BX169" s="8"/>
      <c r="BY169" s="8"/>
      <c r="BZ169" s="8"/>
    </row>
    <row r="170" spans="1:78" ht="31.5" x14ac:dyDescent="0.25">
      <c r="A170" s="31" t="s">
        <v>338</v>
      </c>
      <c r="B170" s="40" t="s">
        <v>364</v>
      </c>
      <c r="C170" s="40" t="s">
        <v>365</v>
      </c>
      <c r="D170" s="33">
        <v>0.27902006000000001</v>
      </c>
      <c r="E170" s="34">
        <v>0</v>
      </c>
      <c r="F170" s="33">
        <v>0.27902006000000001</v>
      </c>
      <c r="G170" s="34">
        <v>0</v>
      </c>
      <c r="H170" s="34">
        <v>0</v>
      </c>
      <c r="I170" s="34">
        <v>0</v>
      </c>
      <c r="J170" s="34">
        <v>0</v>
      </c>
      <c r="K170" s="34">
        <v>0</v>
      </c>
      <c r="L170" s="34">
        <v>1</v>
      </c>
      <c r="M170" s="34">
        <v>0</v>
      </c>
      <c r="N170" s="34">
        <v>0</v>
      </c>
      <c r="O170" s="34">
        <v>0</v>
      </c>
      <c r="P170" s="34">
        <v>0</v>
      </c>
      <c r="Q170" s="34">
        <v>0</v>
      </c>
      <c r="R170" s="34">
        <v>0</v>
      </c>
      <c r="S170" s="34">
        <v>0.29166699999999995</v>
      </c>
      <c r="T170" s="34">
        <v>0</v>
      </c>
      <c r="U170" s="34">
        <v>0</v>
      </c>
      <c r="V170" s="34">
        <v>0</v>
      </c>
      <c r="W170" s="34">
        <v>0</v>
      </c>
      <c r="X170" s="34">
        <v>0</v>
      </c>
      <c r="Y170" s="34">
        <v>1</v>
      </c>
      <c r="Z170" s="34">
        <v>0</v>
      </c>
      <c r="AA170" s="34">
        <v>0</v>
      </c>
      <c r="AB170" s="34">
        <v>0</v>
      </c>
      <c r="AC170" s="34">
        <v>0</v>
      </c>
      <c r="AD170" s="34">
        <v>0</v>
      </c>
      <c r="AE170" s="34">
        <f t="shared" si="58"/>
        <v>0</v>
      </c>
      <c r="AF170" s="35">
        <v>0</v>
      </c>
      <c r="AG170" s="34">
        <f t="shared" si="59"/>
        <v>1.264693999999994E-2</v>
      </c>
      <c r="AH170" s="35">
        <f t="shared" si="52"/>
        <v>4.5326275107244761E-2</v>
      </c>
      <c r="AI170" s="36" t="s">
        <v>34</v>
      </c>
      <c r="AJ170" s="8"/>
      <c r="BG170" s="8"/>
      <c r="BH170" s="8"/>
      <c r="BI170" s="8"/>
      <c r="BJ170" s="8"/>
      <c r="BK170" s="8"/>
      <c r="BL170" s="15"/>
      <c r="BO170" s="8"/>
      <c r="BV170" s="8"/>
      <c r="BW170" s="8"/>
      <c r="BX170" s="8"/>
      <c r="BY170" s="8"/>
      <c r="BZ170" s="8"/>
    </row>
    <row r="171" spans="1:78" ht="31.5" x14ac:dyDescent="0.25">
      <c r="A171" s="31" t="s">
        <v>338</v>
      </c>
      <c r="B171" s="40" t="s">
        <v>366</v>
      </c>
      <c r="C171" s="40" t="s">
        <v>367</v>
      </c>
      <c r="D171" s="33">
        <v>0.11043393</v>
      </c>
      <c r="E171" s="34">
        <v>0</v>
      </c>
      <c r="F171" s="33">
        <v>0.11043393</v>
      </c>
      <c r="G171" s="34">
        <v>0</v>
      </c>
      <c r="H171" s="34">
        <v>0</v>
      </c>
      <c r="I171" s="34">
        <v>0</v>
      </c>
      <c r="J171" s="34">
        <v>0</v>
      </c>
      <c r="K171" s="34">
        <v>0</v>
      </c>
      <c r="L171" s="34">
        <v>1</v>
      </c>
      <c r="M171" s="34">
        <v>0</v>
      </c>
      <c r="N171" s="34">
        <v>0</v>
      </c>
      <c r="O171" s="34">
        <v>0</v>
      </c>
      <c r="P171" s="34">
        <v>0</v>
      </c>
      <c r="Q171" s="34">
        <v>0</v>
      </c>
      <c r="R171" s="34">
        <v>0</v>
      </c>
      <c r="S171" s="34">
        <v>9.700136999999999E-2</v>
      </c>
      <c r="T171" s="34">
        <v>0</v>
      </c>
      <c r="U171" s="34">
        <v>0</v>
      </c>
      <c r="V171" s="34">
        <v>0</v>
      </c>
      <c r="W171" s="34">
        <v>0</v>
      </c>
      <c r="X171" s="34">
        <v>0</v>
      </c>
      <c r="Y171" s="34">
        <v>1</v>
      </c>
      <c r="Z171" s="34">
        <v>0</v>
      </c>
      <c r="AA171" s="34">
        <v>0</v>
      </c>
      <c r="AB171" s="34">
        <v>0</v>
      </c>
      <c r="AC171" s="34">
        <v>0</v>
      </c>
      <c r="AD171" s="34">
        <v>0</v>
      </c>
      <c r="AE171" s="34">
        <f t="shared" si="58"/>
        <v>0</v>
      </c>
      <c r="AF171" s="35">
        <v>0</v>
      </c>
      <c r="AG171" s="34">
        <f t="shared" si="59"/>
        <v>-1.343256000000001E-2</v>
      </c>
      <c r="AH171" s="35">
        <f t="shared" si="52"/>
        <v>-0.12163435639753117</v>
      </c>
      <c r="AI171" s="36" t="s">
        <v>368</v>
      </c>
      <c r="AJ171" s="8"/>
      <c r="BG171" s="8"/>
      <c r="BH171" s="8"/>
      <c r="BI171" s="8"/>
      <c r="BJ171" s="8"/>
      <c r="BK171" s="8"/>
      <c r="BL171" s="15"/>
      <c r="BO171" s="8"/>
      <c r="BV171" s="8"/>
      <c r="BW171" s="8"/>
      <c r="BX171" s="8"/>
      <c r="BY171" s="8"/>
      <c r="BZ171" s="8"/>
    </row>
    <row r="172" spans="1:78" ht="47.25" x14ac:dyDescent="0.25">
      <c r="A172" s="31" t="s">
        <v>338</v>
      </c>
      <c r="B172" s="40" t="s">
        <v>369</v>
      </c>
      <c r="C172" s="32" t="s">
        <v>370</v>
      </c>
      <c r="D172" s="33">
        <v>0.12688515</v>
      </c>
      <c r="E172" s="34">
        <v>0</v>
      </c>
      <c r="F172" s="33">
        <v>0.12688515</v>
      </c>
      <c r="G172" s="34">
        <v>0</v>
      </c>
      <c r="H172" s="34">
        <v>0</v>
      </c>
      <c r="I172" s="34">
        <v>0</v>
      </c>
      <c r="J172" s="34">
        <v>0</v>
      </c>
      <c r="K172" s="34">
        <v>0</v>
      </c>
      <c r="L172" s="34">
        <v>1</v>
      </c>
      <c r="M172" s="34">
        <v>0</v>
      </c>
      <c r="N172" s="34">
        <v>0</v>
      </c>
      <c r="O172" s="34">
        <v>0</v>
      </c>
      <c r="P172" s="34">
        <v>0</v>
      </c>
      <c r="Q172" s="34">
        <v>0</v>
      </c>
      <c r="R172" s="34">
        <v>0</v>
      </c>
      <c r="S172" s="34">
        <v>0.13603599999999999</v>
      </c>
      <c r="T172" s="34">
        <v>0</v>
      </c>
      <c r="U172" s="34">
        <v>0</v>
      </c>
      <c r="V172" s="34">
        <v>0</v>
      </c>
      <c r="W172" s="34">
        <v>0</v>
      </c>
      <c r="X172" s="34">
        <v>0</v>
      </c>
      <c r="Y172" s="34">
        <v>1</v>
      </c>
      <c r="Z172" s="34">
        <v>0</v>
      </c>
      <c r="AA172" s="34">
        <v>0</v>
      </c>
      <c r="AB172" s="34">
        <v>0</v>
      </c>
      <c r="AC172" s="34">
        <v>0</v>
      </c>
      <c r="AD172" s="34">
        <v>0</v>
      </c>
      <c r="AE172" s="34">
        <f t="shared" si="58"/>
        <v>0</v>
      </c>
      <c r="AF172" s="35">
        <v>0</v>
      </c>
      <c r="AG172" s="34">
        <f t="shared" si="59"/>
        <v>9.1508499999999882E-3</v>
      </c>
      <c r="AH172" s="35">
        <f t="shared" si="52"/>
        <v>7.211915657584822E-2</v>
      </c>
      <c r="AI172" s="36" t="s">
        <v>34</v>
      </c>
      <c r="AJ172" s="8"/>
      <c r="BG172" s="8"/>
      <c r="BH172" s="8"/>
      <c r="BI172" s="8"/>
      <c r="BJ172" s="8"/>
      <c r="BK172" s="8"/>
      <c r="BL172" s="15"/>
      <c r="BO172" s="8"/>
      <c r="BV172" s="8"/>
      <c r="BW172" s="8"/>
      <c r="BX172" s="8"/>
      <c r="BY172" s="8"/>
      <c r="BZ172" s="8"/>
    </row>
    <row r="173" spans="1:78" ht="31.5" x14ac:dyDescent="0.25">
      <c r="A173" s="31" t="s">
        <v>338</v>
      </c>
      <c r="B173" s="40" t="s">
        <v>371</v>
      </c>
      <c r="C173" s="32" t="s">
        <v>372</v>
      </c>
      <c r="D173" s="33">
        <v>0.31093713000000001</v>
      </c>
      <c r="E173" s="34">
        <v>0</v>
      </c>
      <c r="F173" s="33">
        <v>0.31093713000000001</v>
      </c>
      <c r="G173" s="34">
        <v>0</v>
      </c>
      <c r="H173" s="34">
        <v>0</v>
      </c>
      <c r="I173" s="34">
        <v>0</v>
      </c>
      <c r="J173" s="34">
        <v>0</v>
      </c>
      <c r="K173" s="34">
        <v>0</v>
      </c>
      <c r="L173" s="34">
        <v>1</v>
      </c>
      <c r="M173" s="34">
        <v>0</v>
      </c>
      <c r="N173" s="34">
        <v>0</v>
      </c>
      <c r="O173" s="34">
        <v>0</v>
      </c>
      <c r="P173" s="34">
        <v>0</v>
      </c>
      <c r="Q173" s="34">
        <v>0</v>
      </c>
      <c r="R173" s="34">
        <v>0</v>
      </c>
      <c r="S173" s="34">
        <v>0.25711761999999999</v>
      </c>
      <c r="T173" s="34">
        <v>0</v>
      </c>
      <c r="U173" s="34">
        <v>0</v>
      </c>
      <c r="V173" s="34">
        <v>0</v>
      </c>
      <c r="W173" s="34">
        <v>0</v>
      </c>
      <c r="X173" s="34">
        <v>0</v>
      </c>
      <c r="Y173" s="34">
        <v>1</v>
      </c>
      <c r="Z173" s="34">
        <v>0</v>
      </c>
      <c r="AA173" s="34">
        <v>0</v>
      </c>
      <c r="AB173" s="34">
        <v>0</v>
      </c>
      <c r="AC173" s="34">
        <v>0</v>
      </c>
      <c r="AD173" s="34">
        <v>0</v>
      </c>
      <c r="AE173" s="34">
        <f t="shared" si="58"/>
        <v>0</v>
      </c>
      <c r="AF173" s="35">
        <v>0</v>
      </c>
      <c r="AG173" s="34">
        <f t="shared" si="59"/>
        <v>-5.3819510000000015E-2</v>
      </c>
      <c r="AH173" s="35">
        <f t="shared" si="52"/>
        <v>-0.17308807732289808</v>
      </c>
      <c r="AI173" s="36" t="s">
        <v>373</v>
      </c>
      <c r="AJ173" s="8"/>
      <c r="BG173" s="8"/>
      <c r="BH173" s="8"/>
      <c r="BI173" s="8"/>
      <c r="BJ173" s="8"/>
      <c r="BK173" s="8"/>
      <c r="BL173" s="15"/>
      <c r="BO173" s="8"/>
      <c r="BV173" s="8"/>
      <c r="BW173" s="8"/>
      <c r="BX173" s="8"/>
      <c r="BY173" s="8"/>
      <c r="BZ173" s="8"/>
    </row>
    <row r="174" spans="1:78" ht="47.25" x14ac:dyDescent="0.25">
      <c r="A174" s="31" t="s">
        <v>338</v>
      </c>
      <c r="B174" s="40" t="s">
        <v>374</v>
      </c>
      <c r="C174" s="32" t="s">
        <v>375</v>
      </c>
      <c r="D174" s="33">
        <v>0.10969245999999999</v>
      </c>
      <c r="E174" s="34">
        <v>0</v>
      </c>
      <c r="F174" s="33">
        <v>0.10969245999999999</v>
      </c>
      <c r="G174" s="34">
        <v>0</v>
      </c>
      <c r="H174" s="34">
        <v>0</v>
      </c>
      <c r="I174" s="34">
        <v>0</v>
      </c>
      <c r="J174" s="34">
        <v>0</v>
      </c>
      <c r="K174" s="34">
        <v>0</v>
      </c>
      <c r="L174" s="34">
        <v>1</v>
      </c>
      <c r="M174" s="34">
        <v>0</v>
      </c>
      <c r="N174" s="34">
        <v>0</v>
      </c>
      <c r="O174" s="34">
        <v>0</v>
      </c>
      <c r="P174" s="34">
        <v>0</v>
      </c>
      <c r="Q174" s="34">
        <v>0</v>
      </c>
      <c r="R174" s="34">
        <v>0</v>
      </c>
      <c r="S174" s="34">
        <v>0.107</v>
      </c>
      <c r="T174" s="34">
        <v>0</v>
      </c>
      <c r="U174" s="34">
        <v>0</v>
      </c>
      <c r="V174" s="34">
        <v>0</v>
      </c>
      <c r="W174" s="34">
        <v>0</v>
      </c>
      <c r="X174" s="34">
        <v>0</v>
      </c>
      <c r="Y174" s="34">
        <v>1</v>
      </c>
      <c r="Z174" s="34">
        <v>0</v>
      </c>
      <c r="AA174" s="34">
        <v>0</v>
      </c>
      <c r="AB174" s="34">
        <v>0</v>
      </c>
      <c r="AC174" s="34">
        <v>0</v>
      </c>
      <c r="AD174" s="34">
        <v>0</v>
      </c>
      <c r="AE174" s="34">
        <f t="shared" si="58"/>
        <v>0</v>
      </c>
      <c r="AF174" s="35">
        <v>0</v>
      </c>
      <c r="AG174" s="34">
        <f t="shared" si="59"/>
        <v>-2.6924599999999937E-3</v>
      </c>
      <c r="AH174" s="35">
        <f t="shared" si="52"/>
        <v>-2.4545533940983674E-2</v>
      </c>
      <c r="AI174" s="36" t="s">
        <v>34</v>
      </c>
      <c r="AJ174" s="8"/>
      <c r="BG174" s="8"/>
      <c r="BH174" s="8"/>
      <c r="BI174" s="8"/>
      <c r="BJ174" s="8"/>
      <c r="BK174" s="8"/>
      <c r="BL174" s="15"/>
      <c r="BO174" s="8"/>
      <c r="BV174" s="8"/>
      <c r="BW174" s="8"/>
      <c r="BX174" s="8"/>
      <c r="BY174" s="8"/>
      <c r="BZ174" s="8"/>
    </row>
    <row r="175" spans="1:78" ht="31.5" x14ac:dyDescent="0.25">
      <c r="A175" s="31" t="s">
        <v>338</v>
      </c>
      <c r="B175" s="40" t="s">
        <v>376</v>
      </c>
      <c r="C175" s="32" t="s">
        <v>377</v>
      </c>
      <c r="D175" s="33">
        <v>0.29378159999999998</v>
      </c>
      <c r="E175" s="34">
        <v>0</v>
      </c>
      <c r="F175" s="33">
        <v>0.29378159999999998</v>
      </c>
      <c r="G175" s="34">
        <v>0</v>
      </c>
      <c r="H175" s="34">
        <v>0</v>
      </c>
      <c r="I175" s="34">
        <v>0</v>
      </c>
      <c r="J175" s="34">
        <v>0</v>
      </c>
      <c r="K175" s="34">
        <v>0</v>
      </c>
      <c r="L175" s="34">
        <v>1</v>
      </c>
      <c r="M175" s="34">
        <v>0</v>
      </c>
      <c r="N175" s="34">
        <v>0</v>
      </c>
      <c r="O175" s="34">
        <v>0</v>
      </c>
      <c r="P175" s="34">
        <v>0</v>
      </c>
      <c r="Q175" s="34">
        <v>0</v>
      </c>
      <c r="R175" s="34">
        <v>0</v>
      </c>
      <c r="S175" s="34">
        <v>0.30393225000000001</v>
      </c>
      <c r="T175" s="34">
        <v>0</v>
      </c>
      <c r="U175" s="34">
        <v>0</v>
      </c>
      <c r="V175" s="34">
        <v>0</v>
      </c>
      <c r="W175" s="34">
        <v>0</v>
      </c>
      <c r="X175" s="34">
        <v>0</v>
      </c>
      <c r="Y175" s="34">
        <v>1</v>
      </c>
      <c r="Z175" s="34">
        <v>0</v>
      </c>
      <c r="AA175" s="34">
        <v>0</v>
      </c>
      <c r="AB175" s="34">
        <v>0</v>
      </c>
      <c r="AC175" s="34">
        <v>0</v>
      </c>
      <c r="AD175" s="34">
        <v>0</v>
      </c>
      <c r="AE175" s="34">
        <f t="shared" si="58"/>
        <v>0</v>
      </c>
      <c r="AF175" s="35">
        <v>0</v>
      </c>
      <c r="AG175" s="34">
        <f t="shared" si="59"/>
        <v>1.0150650000000039E-2</v>
      </c>
      <c r="AH175" s="35">
        <f t="shared" si="52"/>
        <v>3.4551687375928376E-2</v>
      </c>
      <c r="AI175" s="36" t="s">
        <v>34</v>
      </c>
      <c r="AJ175" s="8"/>
      <c r="BG175" s="8"/>
      <c r="BH175" s="8"/>
      <c r="BI175" s="8"/>
      <c r="BJ175" s="8"/>
      <c r="BK175" s="8"/>
      <c r="BL175" s="15"/>
      <c r="BO175" s="8"/>
      <c r="BV175" s="8"/>
      <c r="BW175" s="8"/>
      <c r="BX175" s="8"/>
      <c r="BY175" s="8"/>
      <c r="BZ175" s="8"/>
    </row>
    <row r="176" spans="1:78" ht="47.25" x14ac:dyDescent="0.25">
      <c r="A176" s="31" t="s">
        <v>338</v>
      </c>
      <c r="B176" s="40" t="s">
        <v>378</v>
      </c>
      <c r="C176" s="32" t="s">
        <v>379</v>
      </c>
      <c r="D176" s="33">
        <v>8.8298910000000008E-2</v>
      </c>
      <c r="E176" s="34">
        <v>0</v>
      </c>
      <c r="F176" s="33">
        <v>8.8298910000000008E-2</v>
      </c>
      <c r="G176" s="34">
        <v>0</v>
      </c>
      <c r="H176" s="34">
        <v>0</v>
      </c>
      <c r="I176" s="34">
        <v>0</v>
      </c>
      <c r="J176" s="34">
        <v>0</v>
      </c>
      <c r="K176" s="34">
        <v>0</v>
      </c>
      <c r="L176" s="34">
        <v>1</v>
      </c>
      <c r="M176" s="34">
        <v>0</v>
      </c>
      <c r="N176" s="34">
        <v>0</v>
      </c>
      <c r="O176" s="34">
        <v>0</v>
      </c>
      <c r="P176" s="34">
        <v>0</v>
      </c>
      <c r="Q176" s="34">
        <v>0</v>
      </c>
      <c r="R176" s="34">
        <v>0</v>
      </c>
      <c r="S176" s="34">
        <v>8.7980390000000006E-2</v>
      </c>
      <c r="T176" s="34">
        <v>0</v>
      </c>
      <c r="U176" s="34">
        <v>0</v>
      </c>
      <c r="V176" s="34">
        <v>0</v>
      </c>
      <c r="W176" s="34">
        <v>0</v>
      </c>
      <c r="X176" s="34">
        <v>0</v>
      </c>
      <c r="Y176" s="34">
        <v>1</v>
      </c>
      <c r="Z176" s="34">
        <v>0</v>
      </c>
      <c r="AA176" s="34">
        <v>0</v>
      </c>
      <c r="AB176" s="34">
        <v>0</v>
      </c>
      <c r="AC176" s="34">
        <v>0</v>
      </c>
      <c r="AD176" s="34">
        <v>0</v>
      </c>
      <c r="AE176" s="34">
        <f t="shared" si="58"/>
        <v>0</v>
      </c>
      <c r="AF176" s="35">
        <v>0</v>
      </c>
      <c r="AG176" s="34">
        <f t="shared" si="59"/>
        <v>-3.1852000000000269E-4</v>
      </c>
      <c r="AH176" s="35">
        <f t="shared" si="52"/>
        <v>-3.607292547552429E-3</v>
      </c>
      <c r="AI176" s="36" t="s">
        <v>34</v>
      </c>
      <c r="AJ176" s="8"/>
      <c r="BG176" s="8"/>
      <c r="BH176" s="8"/>
      <c r="BI176" s="8"/>
      <c r="BJ176" s="8"/>
      <c r="BK176" s="8"/>
      <c r="BL176" s="15"/>
      <c r="BO176" s="8"/>
      <c r="BV176" s="8"/>
      <c r="BW176" s="8"/>
      <c r="BX176" s="8"/>
      <c r="BY176" s="8"/>
      <c r="BZ176" s="8"/>
    </row>
    <row r="177" spans="1:78" ht="63" x14ac:dyDescent="0.25">
      <c r="A177" s="31" t="s">
        <v>338</v>
      </c>
      <c r="B177" s="40" t="s">
        <v>380</v>
      </c>
      <c r="C177" s="32" t="s">
        <v>381</v>
      </c>
      <c r="D177" s="33">
        <v>0.16991100000000001</v>
      </c>
      <c r="E177" s="34">
        <v>0</v>
      </c>
      <c r="F177" s="33">
        <v>0.16991100000000001</v>
      </c>
      <c r="G177" s="34">
        <v>0</v>
      </c>
      <c r="H177" s="34">
        <v>0</v>
      </c>
      <c r="I177" s="34">
        <v>0</v>
      </c>
      <c r="J177" s="34">
        <v>0</v>
      </c>
      <c r="K177" s="34">
        <v>0</v>
      </c>
      <c r="L177" s="34">
        <v>1</v>
      </c>
      <c r="M177" s="34">
        <v>0</v>
      </c>
      <c r="N177" s="34">
        <v>0</v>
      </c>
      <c r="O177" s="34">
        <v>0</v>
      </c>
      <c r="P177" s="34">
        <v>0</v>
      </c>
      <c r="Q177" s="34">
        <v>0</v>
      </c>
      <c r="R177" s="34">
        <v>0</v>
      </c>
      <c r="S177" s="34">
        <v>0.16845642</v>
      </c>
      <c r="T177" s="34">
        <v>0</v>
      </c>
      <c r="U177" s="34">
        <v>0</v>
      </c>
      <c r="V177" s="34">
        <v>0</v>
      </c>
      <c r="W177" s="34">
        <v>0</v>
      </c>
      <c r="X177" s="34">
        <v>0</v>
      </c>
      <c r="Y177" s="34">
        <v>1</v>
      </c>
      <c r="Z177" s="34">
        <v>0</v>
      </c>
      <c r="AA177" s="34">
        <v>0</v>
      </c>
      <c r="AB177" s="34">
        <v>0</v>
      </c>
      <c r="AC177" s="34">
        <v>0</v>
      </c>
      <c r="AD177" s="34">
        <v>0</v>
      </c>
      <c r="AE177" s="34">
        <f t="shared" si="58"/>
        <v>0</v>
      </c>
      <c r="AF177" s="35">
        <v>0</v>
      </c>
      <c r="AG177" s="34">
        <f t="shared" si="59"/>
        <v>-1.4545800000000109E-3</v>
      </c>
      <c r="AH177" s="35">
        <f t="shared" si="52"/>
        <v>-8.5608347899783464E-3</v>
      </c>
      <c r="AI177" s="36" t="s">
        <v>34</v>
      </c>
      <c r="AJ177" s="8"/>
      <c r="BG177" s="8"/>
      <c r="BH177" s="8"/>
      <c r="BI177" s="8"/>
      <c r="BJ177" s="8"/>
      <c r="BK177" s="8"/>
      <c r="BL177" s="15"/>
      <c r="BO177" s="8"/>
      <c r="BV177" s="8"/>
      <c r="BW177" s="8"/>
      <c r="BX177" s="8"/>
      <c r="BY177" s="8"/>
      <c r="BZ177" s="8"/>
    </row>
    <row r="178" spans="1:78" ht="31.5" x14ac:dyDescent="0.25">
      <c r="A178" s="31" t="s">
        <v>338</v>
      </c>
      <c r="B178" s="40" t="s">
        <v>382</v>
      </c>
      <c r="C178" s="40" t="s">
        <v>383</v>
      </c>
      <c r="D178" s="33">
        <v>9.8131824000000006E-2</v>
      </c>
      <c r="E178" s="34">
        <v>0</v>
      </c>
      <c r="F178" s="33">
        <v>9.8131824000000006E-2</v>
      </c>
      <c r="G178" s="34">
        <v>0</v>
      </c>
      <c r="H178" s="34">
        <v>0</v>
      </c>
      <c r="I178" s="34">
        <v>0</v>
      </c>
      <c r="J178" s="34">
        <v>0</v>
      </c>
      <c r="K178" s="34">
        <v>0</v>
      </c>
      <c r="L178" s="34">
        <v>1</v>
      </c>
      <c r="M178" s="34">
        <v>0</v>
      </c>
      <c r="N178" s="34">
        <v>0</v>
      </c>
      <c r="O178" s="34">
        <v>0</v>
      </c>
      <c r="P178" s="34">
        <v>0</v>
      </c>
      <c r="Q178" s="34">
        <v>0</v>
      </c>
      <c r="R178" s="34">
        <v>0</v>
      </c>
      <c r="S178" s="34">
        <v>9.700136999999999E-2</v>
      </c>
      <c r="T178" s="34">
        <v>0</v>
      </c>
      <c r="U178" s="34">
        <v>0</v>
      </c>
      <c r="V178" s="34">
        <v>0</v>
      </c>
      <c r="W178" s="34">
        <v>0</v>
      </c>
      <c r="X178" s="34">
        <v>0</v>
      </c>
      <c r="Y178" s="34">
        <v>1</v>
      </c>
      <c r="Z178" s="34">
        <v>0</v>
      </c>
      <c r="AA178" s="34">
        <v>0</v>
      </c>
      <c r="AB178" s="34">
        <v>0</v>
      </c>
      <c r="AC178" s="34">
        <v>0</v>
      </c>
      <c r="AD178" s="34">
        <v>0</v>
      </c>
      <c r="AE178" s="34">
        <f t="shared" si="58"/>
        <v>0</v>
      </c>
      <c r="AF178" s="35">
        <v>0</v>
      </c>
      <c r="AG178" s="34">
        <f t="shared" si="59"/>
        <v>-1.1304540000000168E-3</v>
      </c>
      <c r="AH178" s="35">
        <f t="shared" si="52"/>
        <v>-1.1519749189620858E-2</v>
      </c>
      <c r="AI178" s="36" t="s">
        <v>34</v>
      </c>
      <c r="AJ178" s="8"/>
      <c r="BG178" s="8"/>
      <c r="BH178" s="8"/>
      <c r="BI178" s="8"/>
      <c r="BJ178" s="8"/>
      <c r="BK178" s="8"/>
      <c r="BL178" s="15"/>
      <c r="BO178" s="8"/>
      <c r="BV178" s="8"/>
      <c r="BW178" s="8"/>
      <c r="BX178" s="8"/>
      <c r="BY178" s="8"/>
      <c r="BZ178" s="8"/>
    </row>
    <row r="179" spans="1:78" ht="47.25" x14ac:dyDescent="0.25">
      <c r="A179" s="31" t="s">
        <v>338</v>
      </c>
      <c r="B179" s="40" t="s">
        <v>384</v>
      </c>
      <c r="C179" s="32" t="s">
        <v>385</v>
      </c>
      <c r="D179" s="33">
        <v>0.12041594999999999</v>
      </c>
      <c r="E179" s="34">
        <v>0</v>
      </c>
      <c r="F179" s="33">
        <v>0.12041594999999999</v>
      </c>
      <c r="G179" s="34">
        <v>0</v>
      </c>
      <c r="H179" s="34">
        <v>0</v>
      </c>
      <c r="I179" s="34">
        <v>0</v>
      </c>
      <c r="J179" s="34">
        <v>0</v>
      </c>
      <c r="K179" s="34">
        <v>0</v>
      </c>
      <c r="L179" s="34">
        <v>1</v>
      </c>
      <c r="M179" s="34">
        <v>0</v>
      </c>
      <c r="N179" s="34">
        <v>0</v>
      </c>
      <c r="O179" s="34">
        <v>0</v>
      </c>
      <c r="P179" s="34">
        <v>0</v>
      </c>
      <c r="Q179" s="34">
        <v>0</v>
      </c>
      <c r="R179" s="34">
        <v>0</v>
      </c>
      <c r="S179" s="34">
        <v>0.10470966</v>
      </c>
      <c r="T179" s="34">
        <v>0</v>
      </c>
      <c r="U179" s="34">
        <v>0</v>
      </c>
      <c r="V179" s="34">
        <v>0</v>
      </c>
      <c r="W179" s="34">
        <v>0</v>
      </c>
      <c r="X179" s="34">
        <v>0</v>
      </c>
      <c r="Y179" s="34">
        <v>1</v>
      </c>
      <c r="Z179" s="34">
        <v>0</v>
      </c>
      <c r="AA179" s="34">
        <v>0</v>
      </c>
      <c r="AB179" s="34">
        <v>0</v>
      </c>
      <c r="AC179" s="34">
        <v>0</v>
      </c>
      <c r="AD179" s="34">
        <v>0</v>
      </c>
      <c r="AE179" s="34">
        <f t="shared" si="58"/>
        <v>0</v>
      </c>
      <c r="AF179" s="35">
        <v>0</v>
      </c>
      <c r="AG179" s="34">
        <f t="shared" si="59"/>
        <v>-1.5706289999999998E-2</v>
      </c>
      <c r="AH179" s="35">
        <f t="shared" si="52"/>
        <v>-0.13043363441471001</v>
      </c>
      <c r="AI179" s="36" t="s">
        <v>386</v>
      </c>
      <c r="AJ179" s="8"/>
      <c r="BG179" s="8"/>
      <c r="BH179" s="8"/>
      <c r="BI179" s="8"/>
      <c r="BJ179" s="8"/>
      <c r="BK179" s="8"/>
      <c r="BL179" s="15"/>
      <c r="BO179" s="8"/>
      <c r="BV179" s="8"/>
      <c r="BW179" s="8"/>
      <c r="BX179" s="8"/>
      <c r="BY179" s="8"/>
      <c r="BZ179" s="8"/>
    </row>
    <row r="180" spans="1:78" ht="47.25" x14ac:dyDescent="0.25">
      <c r="A180" s="31" t="s">
        <v>338</v>
      </c>
      <c r="B180" s="40" t="s">
        <v>387</v>
      </c>
      <c r="C180" s="32" t="s">
        <v>388</v>
      </c>
      <c r="D180" s="33" t="s">
        <v>34</v>
      </c>
      <c r="E180" s="34" t="s">
        <v>34</v>
      </c>
      <c r="F180" s="33" t="s">
        <v>34</v>
      </c>
      <c r="G180" s="33" t="s">
        <v>34</v>
      </c>
      <c r="H180" s="33" t="s">
        <v>34</v>
      </c>
      <c r="I180" s="33" t="s">
        <v>34</v>
      </c>
      <c r="J180" s="33" t="s">
        <v>34</v>
      </c>
      <c r="K180" s="33" t="s">
        <v>34</v>
      </c>
      <c r="L180" s="33" t="s">
        <v>34</v>
      </c>
      <c r="M180" s="33" t="s">
        <v>34</v>
      </c>
      <c r="N180" s="33" t="s">
        <v>34</v>
      </c>
      <c r="O180" s="33" t="s">
        <v>34</v>
      </c>
      <c r="P180" s="33" t="s">
        <v>34</v>
      </c>
      <c r="Q180" s="34" t="s">
        <v>34</v>
      </c>
      <c r="R180" s="34">
        <v>0</v>
      </c>
      <c r="S180" s="34">
        <v>6.7599999999999993E-2</v>
      </c>
      <c r="T180" s="34">
        <v>0</v>
      </c>
      <c r="U180" s="34">
        <v>0</v>
      </c>
      <c r="V180" s="34">
        <v>0</v>
      </c>
      <c r="W180" s="34">
        <v>0</v>
      </c>
      <c r="X180" s="34">
        <v>0</v>
      </c>
      <c r="Y180" s="34">
        <v>1</v>
      </c>
      <c r="Z180" s="34">
        <v>0</v>
      </c>
      <c r="AA180" s="34">
        <v>0</v>
      </c>
      <c r="AB180" s="34">
        <v>0</v>
      </c>
      <c r="AC180" s="34">
        <v>0</v>
      </c>
      <c r="AD180" s="34">
        <v>0</v>
      </c>
      <c r="AE180" s="34" t="s">
        <v>34</v>
      </c>
      <c r="AF180" s="35" t="s">
        <v>34</v>
      </c>
      <c r="AG180" s="34" t="s">
        <v>34</v>
      </c>
      <c r="AH180" s="35" t="s">
        <v>34</v>
      </c>
      <c r="AI180" s="36" t="s">
        <v>389</v>
      </c>
      <c r="AJ180" s="8"/>
      <c r="BG180" s="8"/>
      <c r="BH180" s="8"/>
      <c r="BI180" s="8"/>
      <c r="BJ180" s="8"/>
      <c r="BK180" s="8"/>
      <c r="BL180" s="15"/>
      <c r="BO180" s="8"/>
      <c r="BV180" s="8"/>
      <c r="BW180" s="8"/>
      <c r="BX180" s="8"/>
      <c r="BY180" s="8"/>
      <c r="BZ180" s="8"/>
    </row>
    <row r="181" spans="1:78" ht="63" x14ac:dyDescent="0.25">
      <c r="A181" s="31" t="s">
        <v>338</v>
      </c>
      <c r="B181" s="40" t="s">
        <v>390</v>
      </c>
      <c r="C181" s="32" t="s">
        <v>391</v>
      </c>
      <c r="D181" s="33">
        <v>0.38465832999999999</v>
      </c>
      <c r="E181" s="34">
        <v>0</v>
      </c>
      <c r="F181" s="33">
        <v>0.38465832999999999</v>
      </c>
      <c r="G181" s="34">
        <v>0</v>
      </c>
      <c r="H181" s="34">
        <v>0</v>
      </c>
      <c r="I181" s="34">
        <v>0</v>
      </c>
      <c r="J181" s="34">
        <v>0</v>
      </c>
      <c r="K181" s="34">
        <v>0</v>
      </c>
      <c r="L181" s="34">
        <v>1</v>
      </c>
      <c r="M181" s="34">
        <v>0</v>
      </c>
      <c r="N181" s="34">
        <v>0</v>
      </c>
      <c r="O181" s="34">
        <v>0</v>
      </c>
      <c r="P181" s="34">
        <v>0</v>
      </c>
      <c r="Q181" s="34">
        <v>0</v>
      </c>
      <c r="R181" s="34">
        <v>0</v>
      </c>
      <c r="S181" s="34">
        <v>0.14256822</v>
      </c>
      <c r="T181" s="34">
        <v>0</v>
      </c>
      <c r="U181" s="34">
        <v>0</v>
      </c>
      <c r="V181" s="34">
        <v>0</v>
      </c>
      <c r="W181" s="34">
        <v>0</v>
      </c>
      <c r="X181" s="34">
        <v>0</v>
      </c>
      <c r="Y181" s="34">
        <v>1</v>
      </c>
      <c r="Z181" s="34">
        <v>0</v>
      </c>
      <c r="AA181" s="34">
        <v>0</v>
      </c>
      <c r="AB181" s="34">
        <v>0</v>
      </c>
      <c r="AC181" s="34">
        <v>0</v>
      </c>
      <c r="AD181" s="34">
        <v>0</v>
      </c>
      <c r="AE181" s="34">
        <f t="shared" si="58"/>
        <v>0</v>
      </c>
      <c r="AF181" s="35">
        <v>0</v>
      </c>
      <c r="AG181" s="34">
        <f t="shared" si="59"/>
        <v>-0.24209011</v>
      </c>
      <c r="AH181" s="35">
        <f t="shared" si="52"/>
        <v>-0.62936401247309526</v>
      </c>
      <c r="AI181" s="36" t="s">
        <v>373</v>
      </c>
      <c r="AJ181" s="8"/>
      <c r="BG181" s="8"/>
      <c r="BH181" s="8"/>
      <c r="BI181" s="8"/>
      <c r="BJ181" s="8"/>
      <c r="BK181" s="8"/>
      <c r="BL181" s="15"/>
      <c r="BO181" s="8"/>
      <c r="BV181" s="8"/>
      <c r="BW181" s="8"/>
      <c r="BX181" s="8"/>
      <c r="BY181" s="8"/>
      <c r="BZ181" s="8"/>
    </row>
    <row r="182" spans="1:78" ht="31.5" x14ac:dyDescent="0.25">
      <c r="A182" s="31" t="s">
        <v>338</v>
      </c>
      <c r="B182" s="40" t="s">
        <v>392</v>
      </c>
      <c r="C182" s="32" t="s">
        <v>393</v>
      </c>
      <c r="D182" s="33">
        <v>0.12120135300000001</v>
      </c>
      <c r="E182" s="34">
        <v>0</v>
      </c>
      <c r="F182" s="33">
        <v>0.12120135300000001</v>
      </c>
      <c r="G182" s="34">
        <v>0</v>
      </c>
      <c r="H182" s="34">
        <v>0</v>
      </c>
      <c r="I182" s="34">
        <v>0</v>
      </c>
      <c r="J182" s="34">
        <v>0</v>
      </c>
      <c r="K182" s="34">
        <v>0</v>
      </c>
      <c r="L182" s="34">
        <v>1</v>
      </c>
      <c r="M182" s="34">
        <v>0</v>
      </c>
      <c r="N182" s="34">
        <v>0</v>
      </c>
      <c r="O182" s="34">
        <v>0</v>
      </c>
      <c r="P182" s="34">
        <v>0</v>
      </c>
      <c r="Q182" s="34">
        <v>0</v>
      </c>
      <c r="R182" s="34">
        <v>0</v>
      </c>
      <c r="S182" s="34">
        <v>0.10997548</v>
      </c>
      <c r="T182" s="34">
        <v>0</v>
      </c>
      <c r="U182" s="34">
        <v>0</v>
      </c>
      <c r="V182" s="34">
        <v>0</v>
      </c>
      <c r="W182" s="34">
        <v>0</v>
      </c>
      <c r="X182" s="34">
        <v>0</v>
      </c>
      <c r="Y182" s="34">
        <v>1</v>
      </c>
      <c r="Z182" s="34">
        <v>0</v>
      </c>
      <c r="AA182" s="34">
        <v>0</v>
      </c>
      <c r="AB182" s="34">
        <v>0</v>
      </c>
      <c r="AC182" s="34">
        <v>0</v>
      </c>
      <c r="AD182" s="34">
        <v>0</v>
      </c>
      <c r="AE182" s="34">
        <f t="shared" si="58"/>
        <v>0</v>
      </c>
      <c r="AF182" s="35">
        <v>0</v>
      </c>
      <c r="AG182" s="34">
        <f t="shared" si="59"/>
        <v>-1.1225873000000011E-2</v>
      </c>
      <c r="AH182" s="35">
        <f t="shared" si="52"/>
        <v>-9.2621680551701516E-2</v>
      </c>
      <c r="AI182" s="36" t="s">
        <v>34</v>
      </c>
      <c r="AJ182" s="8"/>
      <c r="BG182" s="8"/>
      <c r="BH182" s="8"/>
      <c r="BI182" s="8"/>
      <c r="BJ182" s="8"/>
      <c r="BK182" s="8"/>
      <c r="BL182" s="15"/>
      <c r="BO182" s="8"/>
      <c r="BV182" s="8"/>
      <c r="BW182" s="8"/>
      <c r="BX182" s="8"/>
      <c r="BY182" s="8"/>
      <c r="BZ182" s="8"/>
    </row>
    <row r="183" spans="1:78" ht="47.25" x14ac:dyDescent="0.25">
      <c r="A183" s="31" t="s">
        <v>338</v>
      </c>
      <c r="B183" s="40" t="s">
        <v>394</v>
      </c>
      <c r="C183" s="32" t="s">
        <v>395</v>
      </c>
      <c r="D183" s="33">
        <v>5.3480859999999998E-2</v>
      </c>
      <c r="E183" s="34">
        <v>0</v>
      </c>
      <c r="F183" s="33">
        <v>5.3480859999999998E-2</v>
      </c>
      <c r="G183" s="34">
        <v>0</v>
      </c>
      <c r="H183" s="34">
        <v>0</v>
      </c>
      <c r="I183" s="34">
        <v>0</v>
      </c>
      <c r="J183" s="34">
        <v>0</v>
      </c>
      <c r="K183" s="34">
        <v>0</v>
      </c>
      <c r="L183" s="34">
        <v>1</v>
      </c>
      <c r="M183" s="34">
        <v>0</v>
      </c>
      <c r="N183" s="34">
        <v>0</v>
      </c>
      <c r="O183" s="34">
        <v>0</v>
      </c>
      <c r="P183" s="34">
        <v>0</v>
      </c>
      <c r="Q183" s="34">
        <v>0</v>
      </c>
      <c r="R183" s="34">
        <v>0</v>
      </c>
      <c r="S183" s="34">
        <v>4.5670000000000002E-2</v>
      </c>
      <c r="T183" s="34">
        <v>0</v>
      </c>
      <c r="U183" s="34">
        <v>0</v>
      </c>
      <c r="V183" s="34">
        <v>0</v>
      </c>
      <c r="W183" s="34">
        <v>0</v>
      </c>
      <c r="X183" s="34">
        <v>0</v>
      </c>
      <c r="Y183" s="34">
        <v>1</v>
      </c>
      <c r="Z183" s="34">
        <v>0</v>
      </c>
      <c r="AA183" s="34">
        <v>0</v>
      </c>
      <c r="AB183" s="34">
        <v>0</v>
      </c>
      <c r="AC183" s="34">
        <v>0</v>
      </c>
      <c r="AD183" s="34">
        <v>0</v>
      </c>
      <c r="AE183" s="34">
        <f t="shared" si="58"/>
        <v>0</v>
      </c>
      <c r="AF183" s="35">
        <v>0</v>
      </c>
      <c r="AG183" s="34">
        <f t="shared" si="59"/>
        <v>-7.8108599999999959E-3</v>
      </c>
      <c r="AH183" s="35">
        <f t="shared" si="52"/>
        <v>-0.14604963345765187</v>
      </c>
      <c r="AI183" s="36" t="s">
        <v>373</v>
      </c>
      <c r="AJ183" s="8"/>
      <c r="BG183" s="8"/>
      <c r="BH183" s="8"/>
      <c r="BI183" s="8"/>
      <c r="BJ183" s="8"/>
      <c r="BK183" s="8"/>
      <c r="BL183" s="15"/>
      <c r="BO183" s="8"/>
      <c r="BV183" s="8"/>
      <c r="BW183" s="8"/>
      <c r="BX183" s="8"/>
      <c r="BY183" s="8"/>
      <c r="BZ183" s="8"/>
    </row>
    <row r="184" spans="1:78" ht="47.25" x14ac:dyDescent="0.25">
      <c r="A184" s="31" t="s">
        <v>338</v>
      </c>
      <c r="B184" s="40" t="s">
        <v>396</v>
      </c>
      <c r="C184" s="32" t="s">
        <v>397</v>
      </c>
      <c r="D184" s="33">
        <v>1.2057203400000001</v>
      </c>
      <c r="E184" s="34">
        <v>0</v>
      </c>
      <c r="F184" s="34">
        <v>1.2057203400000001</v>
      </c>
      <c r="G184" s="34">
        <v>0</v>
      </c>
      <c r="H184" s="34">
        <v>0</v>
      </c>
      <c r="I184" s="34">
        <v>0</v>
      </c>
      <c r="J184" s="34">
        <v>0</v>
      </c>
      <c r="K184" s="34">
        <v>0</v>
      </c>
      <c r="L184" s="34">
        <v>1</v>
      </c>
      <c r="M184" s="34">
        <v>0</v>
      </c>
      <c r="N184" s="34">
        <v>0</v>
      </c>
      <c r="O184" s="34">
        <v>0</v>
      </c>
      <c r="P184" s="34">
        <v>0</v>
      </c>
      <c r="Q184" s="34">
        <v>0</v>
      </c>
      <c r="R184" s="34">
        <v>0</v>
      </c>
      <c r="S184" s="34">
        <v>0.89749999999999996</v>
      </c>
      <c r="T184" s="34">
        <v>0</v>
      </c>
      <c r="U184" s="34">
        <v>0</v>
      </c>
      <c r="V184" s="34">
        <v>0</v>
      </c>
      <c r="W184" s="34">
        <v>0</v>
      </c>
      <c r="X184" s="34">
        <v>0</v>
      </c>
      <c r="Y184" s="34">
        <v>1</v>
      </c>
      <c r="Z184" s="34">
        <v>0</v>
      </c>
      <c r="AA184" s="34">
        <v>0</v>
      </c>
      <c r="AB184" s="34">
        <v>0</v>
      </c>
      <c r="AC184" s="34">
        <v>0</v>
      </c>
      <c r="AD184" s="34">
        <v>0</v>
      </c>
      <c r="AE184" s="34">
        <f t="shared" si="58"/>
        <v>0</v>
      </c>
      <c r="AF184" s="35">
        <v>0</v>
      </c>
      <c r="AG184" s="34">
        <f t="shared" si="59"/>
        <v>-0.30822034000000009</v>
      </c>
      <c r="AH184" s="35">
        <f t="shared" si="52"/>
        <v>-0.25563169980196243</v>
      </c>
      <c r="AI184" s="36" t="s">
        <v>398</v>
      </c>
      <c r="AJ184" s="8"/>
      <c r="BG184" s="8"/>
      <c r="BH184" s="8"/>
      <c r="BI184" s="8"/>
      <c r="BJ184" s="8"/>
      <c r="BK184" s="8"/>
      <c r="BL184" s="15"/>
      <c r="BO184" s="8"/>
      <c r="BV184" s="8"/>
      <c r="BW184" s="8"/>
      <c r="BX184" s="8"/>
      <c r="BY184" s="8"/>
      <c r="BZ184" s="8"/>
    </row>
    <row r="185" spans="1:78" ht="78.75" x14ac:dyDescent="0.25">
      <c r="A185" s="31" t="s">
        <v>338</v>
      </c>
      <c r="B185" s="40" t="s">
        <v>399</v>
      </c>
      <c r="C185" s="32" t="s">
        <v>400</v>
      </c>
      <c r="D185" s="33">
        <v>1.10813378</v>
      </c>
      <c r="E185" s="34">
        <v>0</v>
      </c>
      <c r="F185" s="34">
        <v>1.10813378</v>
      </c>
      <c r="G185" s="34">
        <v>0</v>
      </c>
      <c r="H185" s="34">
        <v>0</v>
      </c>
      <c r="I185" s="34">
        <v>0</v>
      </c>
      <c r="J185" s="34">
        <v>0</v>
      </c>
      <c r="K185" s="34">
        <v>0</v>
      </c>
      <c r="L185" s="34">
        <v>1</v>
      </c>
      <c r="M185" s="34">
        <v>0</v>
      </c>
      <c r="N185" s="34">
        <v>0</v>
      </c>
      <c r="O185" s="34">
        <v>0</v>
      </c>
      <c r="P185" s="34">
        <v>0</v>
      </c>
      <c r="Q185" s="34">
        <v>0</v>
      </c>
      <c r="R185" s="34">
        <v>0</v>
      </c>
      <c r="S185" s="34">
        <v>1.1080000000000001</v>
      </c>
      <c r="T185" s="34">
        <v>0</v>
      </c>
      <c r="U185" s="34">
        <v>0</v>
      </c>
      <c r="V185" s="34">
        <v>0</v>
      </c>
      <c r="W185" s="34">
        <v>0</v>
      </c>
      <c r="X185" s="34">
        <v>0</v>
      </c>
      <c r="Y185" s="34">
        <v>1</v>
      </c>
      <c r="Z185" s="34">
        <v>0</v>
      </c>
      <c r="AA185" s="34">
        <v>0</v>
      </c>
      <c r="AB185" s="34">
        <v>0</v>
      </c>
      <c r="AC185" s="34">
        <v>0</v>
      </c>
      <c r="AD185" s="34">
        <v>0</v>
      </c>
      <c r="AE185" s="34">
        <f t="shared" si="58"/>
        <v>0</v>
      </c>
      <c r="AF185" s="35">
        <v>0</v>
      </c>
      <c r="AG185" s="34">
        <f t="shared" si="59"/>
        <v>-1.3377999999986123E-4</v>
      </c>
      <c r="AH185" s="35">
        <f t="shared" si="52"/>
        <v>-1.2072549579696167E-4</v>
      </c>
      <c r="AI185" s="36" t="s">
        <v>34</v>
      </c>
      <c r="AJ185" s="8"/>
      <c r="BG185" s="8"/>
      <c r="BH185" s="8"/>
      <c r="BI185" s="8"/>
      <c r="BJ185" s="8"/>
      <c r="BK185" s="8"/>
      <c r="BL185" s="15"/>
      <c r="BO185" s="8"/>
      <c r="BV185" s="8"/>
      <c r="BW185" s="8"/>
      <c r="BX185" s="8"/>
      <c r="BY185" s="8"/>
      <c r="BZ185" s="8"/>
    </row>
    <row r="186" spans="1:78" ht="31.5" x14ac:dyDescent="0.25">
      <c r="A186" s="31" t="s">
        <v>338</v>
      </c>
      <c r="B186" s="40" t="s">
        <v>401</v>
      </c>
      <c r="C186" s="32" t="s">
        <v>402</v>
      </c>
      <c r="D186" s="33">
        <v>0.47732360999999995</v>
      </c>
      <c r="E186" s="34">
        <v>0</v>
      </c>
      <c r="F186" s="34">
        <v>0.47732360999999995</v>
      </c>
      <c r="G186" s="34">
        <v>0</v>
      </c>
      <c r="H186" s="34">
        <v>0</v>
      </c>
      <c r="I186" s="34">
        <v>0</v>
      </c>
      <c r="J186" s="34">
        <v>0</v>
      </c>
      <c r="K186" s="34">
        <v>0</v>
      </c>
      <c r="L186" s="34">
        <v>1</v>
      </c>
      <c r="M186" s="34">
        <v>0</v>
      </c>
      <c r="N186" s="34">
        <v>0</v>
      </c>
      <c r="O186" s="34">
        <v>0</v>
      </c>
      <c r="P186" s="34">
        <v>0</v>
      </c>
      <c r="Q186" s="34">
        <v>0</v>
      </c>
      <c r="R186" s="34">
        <v>0</v>
      </c>
      <c r="S186" s="34">
        <v>0.47732360999999995</v>
      </c>
      <c r="T186" s="34">
        <v>0</v>
      </c>
      <c r="U186" s="34">
        <v>0</v>
      </c>
      <c r="V186" s="34">
        <v>0</v>
      </c>
      <c r="W186" s="34">
        <v>0</v>
      </c>
      <c r="X186" s="34">
        <v>0</v>
      </c>
      <c r="Y186" s="34">
        <v>3</v>
      </c>
      <c r="Z186" s="34">
        <v>0</v>
      </c>
      <c r="AA186" s="34">
        <v>0</v>
      </c>
      <c r="AB186" s="34">
        <v>0</v>
      </c>
      <c r="AC186" s="34">
        <v>0</v>
      </c>
      <c r="AD186" s="34">
        <v>0</v>
      </c>
      <c r="AE186" s="34">
        <f t="shared" si="58"/>
        <v>0</v>
      </c>
      <c r="AF186" s="35">
        <v>0</v>
      </c>
      <c r="AG186" s="34">
        <f t="shared" si="59"/>
        <v>0</v>
      </c>
      <c r="AH186" s="35">
        <f t="shared" si="52"/>
        <v>0</v>
      </c>
      <c r="AI186" s="36" t="s">
        <v>34</v>
      </c>
      <c r="AJ186" s="8"/>
      <c r="BG186" s="8"/>
      <c r="BH186" s="8"/>
      <c r="BI186" s="8"/>
      <c r="BJ186" s="8"/>
      <c r="BK186" s="8"/>
      <c r="BL186" s="15"/>
      <c r="BO186" s="8"/>
      <c r="BV186" s="8"/>
      <c r="BW186" s="8"/>
      <c r="BX186" s="8"/>
      <c r="BY186" s="8"/>
      <c r="BZ186" s="8"/>
    </row>
    <row r="187" spans="1:78" ht="63" x14ac:dyDescent="0.25">
      <c r="A187" s="31" t="s">
        <v>338</v>
      </c>
      <c r="B187" s="40" t="s">
        <v>403</v>
      </c>
      <c r="C187" s="32" t="s">
        <v>404</v>
      </c>
      <c r="D187" s="33">
        <v>24.998112389999999</v>
      </c>
      <c r="E187" s="34">
        <v>0</v>
      </c>
      <c r="F187" s="34">
        <v>0</v>
      </c>
      <c r="G187" s="34">
        <v>0</v>
      </c>
      <c r="H187" s="34">
        <v>0</v>
      </c>
      <c r="I187" s="34">
        <v>0</v>
      </c>
      <c r="J187" s="34">
        <v>0</v>
      </c>
      <c r="K187" s="34">
        <v>0</v>
      </c>
      <c r="L187" s="34">
        <v>0</v>
      </c>
      <c r="M187" s="34">
        <v>0</v>
      </c>
      <c r="N187" s="34">
        <v>0</v>
      </c>
      <c r="O187" s="34">
        <v>0</v>
      </c>
      <c r="P187" s="34">
        <v>0</v>
      </c>
      <c r="Q187" s="34">
        <v>0</v>
      </c>
      <c r="R187" s="34">
        <v>0</v>
      </c>
      <c r="S187" s="34">
        <v>0</v>
      </c>
      <c r="T187" s="34">
        <v>0</v>
      </c>
      <c r="U187" s="34">
        <v>0</v>
      </c>
      <c r="V187" s="34">
        <v>0</v>
      </c>
      <c r="W187" s="34">
        <v>0</v>
      </c>
      <c r="X187" s="34">
        <v>0</v>
      </c>
      <c r="Y187" s="34">
        <v>0</v>
      </c>
      <c r="Z187" s="34">
        <v>0</v>
      </c>
      <c r="AA187" s="34">
        <v>0</v>
      </c>
      <c r="AB187" s="34">
        <v>0</v>
      </c>
      <c r="AC187" s="34">
        <v>0</v>
      </c>
      <c r="AD187" s="34">
        <v>0</v>
      </c>
      <c r="AE187" s="34">
        <f t="shared" si="58"/>
        <v>0</v>
      </c>
      <c r="AF187" s="35">
        <v>0</v>
      </c>
      <c r="AG187" s="34">
        <f t="shared" si="59"/>
        <v>0</v>
      </c>
      <c r="AH187" s="35">
        <v>0</v>
      </c>
      <c r="AI187" s="36" t="s">
        <v>34</v>
      </c>
      <c r="AJ187" s="8"/>
      <c r="BG187" s="8"/>
      <c r="BH187" s="8"/>
      <c r="BI187" s="8"/>
      <c r="BJ187" s="8"/>
      <c r="BK187" s="8"/>
      <c r="BL187" s="15"/>
      <c r="BO187" s="8"/>
      <c r="BV187" s="8"/>
      <c r="BW187" s="8"/>
      <c r="BX187" s="8"/>
      <c r="BY187" s="8"/>
      <c r="BZ187" s="8"/>
    </row>
    <row r="188" spans="1:78" ht="47.25" x14ac:dyDescent="0.25">
      <c r="A188" s="31" t="s">
        <v>338</v>
      </c>
      <c r="B188" s="40" t="s">
        <v>405</v>
      </c>
      <c r="C188" s="32" t="s">
        <v>406</v>
      </c>
      <c r="D188" s="33">
        <v>5.2119369999999998E-2</v>
      </c>
      <c r="E188" s="34">
        <v>0</v>
      </c>
      <c r="F188" s="33">
        <v>0</v>
      </c>
      <c r="G188" s="34">
        <v>0</v>
      </c>
      <c r="H188" s="34">
        <v>0</v>
      </c>
      <c r="I188" s="34">
        <v>0</v>
      </c>
      <c r="J188" s="34">
        <v>0</v>
      </c>
      <c r="K188" s="34">
        <v>0</v>
      </c>
      <c r="L188" s="34">
        <v>0</v>
      </c>
      <c r="M188" s="34">
        <v>0</v>
      </c>
      <c r="N188" s="34">
        <v>0</v>
      </c>
      <c r="O188" s="34">
        <v>0</v>
      </c>
      <c r="P188" s="34">
        <v>0</v>
      </c>
      <c r="Q188" s="34">
        <v>0</v>
      </c>
      <c r="R188" s="34">
        <v>0</v>
      </c>
      <c r="S188" s="34">
        <v>0</v>
      </c>
      <c r="T188" s="34">
        <v>0</v>
      </c>
      <c r="U188" s="34">
        <v>0</v>
      </c>
      <c r="V188" s="34">
        <v>0</v>
      </c>
      <c r="W188" s="34">
        <v>0</v>
      </c>
      <c r="X188" s="34">
        <v>0</v>
      </c>
      <c r="Y188" s="34">
        <v>0</v>
      </c>
      <c r="Z188" s="34">
        <v>0</v>
      </c>
      <c r="AA188" s="34">
        <v>0</v>
      </c>
      <c r="AB188" s="34">
        <v>0</v>
      </c>
      <c r="AC188" s="34">
        <v>0</v>
      </c>
      <c r="AD188" s="34">
        <v>0</v>
      </c>
      <c r="AE188" s="34">
        <f t="shared" si="58"/>
        <v>0</v>
      </c>
      <c r="AF188" s="35">
        <v>0</v>
      </c>
      <c r="AG188" s="34">
        <f t="shared" si="59"/>
        <v>0</v>
      </c>
      <c r="AH188" s="35">
        <v>0</v>
      </c>
      <c r="AI188" s="36" t="s">
        <v>34</v>
      </c>
      <c r="AJ188" s="8"/>
      <c r="BG188" s="8"/>
      <c r="BH188" s="8"/>
      <c r="BI188" s="8"/>
      <c r="BJ188" s="8"/>
      <c r="BK188" s="8"/>
      <c r="BL188" s="15"/>
      <c r="BO188" s="8"/>
      <c r="BV188" s="8"/>
      <c r="BW188" s="8"/>
      <c r="BX188" s="8"/>
      <c r="BY188" s="8"/>
      <c r="BZ188" s="8"/>
    </row>
    <row r="189" spans="1:78" ht="31.5" x14ac:dyDescent="0.25">
      <c r="A189" s="31" t="s">
        <v>338</v>
      </c>
      <c r="B189" s="40" t="s">
        <v>407</v>
      </c>
      <c r="C189" s="32" t="s">
        <v>408</v>
      </c>
      <c r="D189" s="33">
        <v>2.1626219299999998</v>
      </c>
      <c r="E189" s="34">
        <v>0</v>
      </c>
      <c r="F189" s="33">
        <v>0.71937192999999999</v>
      </c>
      <c r="G189" s="34">
        <v>0</v>
      </c>
      <c r="H189" s="34">
        <v>0</v>
      </c>
      <c r="I189" s="34">
        <v>0</v>
      </c>
      <c r="J189" s="34">
        <v>0</v>
      </c>
      <c r="K189" s="34">
        <v>0</v>
      </c>
      <c r="L189" s="34">
        <v>1</v>
      </c>
      <c r="M189" s="34">
        <v>0</v>
      </c>
      <c r="N189" s="34">
        <v>0</v>
      </c>
      <c r="O189" s="34">
        <v>0</v>
      </c>
      <c r="P189" s="34">
        <v>0</v>
      </c>
      <c r="Q189" s="34">
        <v>0</v>
      </c>
      <c r="R189" s="34">
        <v>0</v>
      </c>
      <c r="S189" s="34">
        <v>0.71899999999999997</v>
      </c>
      <c r="T189" s="34">
        <v>0</v>
      </c>
      <c r="U189" s="34">
        <v>0</v>
      </c>
      <c r="V189" s="34">
        <v>0</v>
      </c>
      <c r="W189" s="34">
        <v>0</v>
      </c>
      <c r="X189" s="34">
        <v>0</v>
      </c>
      <c r="Y189" s="34">
        <v>1</v>
      </c>
      <c r="Z189" s="34">
        <v>0</v>
      </c>
      <c r="AA189" s="34">
        <v>0</v>
      </c>
      <c r="AB189" s="34">
        <v>0</v>
      </c>
      <c r="AC189" s="34">
        <v>0</v>
      </c>
      <c r="AD189" s="34">
        <v>0</v>
      </c>
      <c r="AE189" s="34">
        <f t="shared" si="58"/>
        <v>0</v>
      </c>
      <c r="AF189" s="35">
        <v>0</v>
      </c>
      <c r="AG189" s="34">
        <f t="shared" si="59"/>
        <v>-3.719300000000203E-4</v>
      </c>
      <c r="AH189" s="35">
        <f t="shared" si="52"/>
        <v>-5.17020451437437E-4</v>
      </c>
      <c r="AI189" s="36" t="s">
        <v>34</v>
      </c>
      <c r="AJ189" s="8"/>
      <c r="BG189" s="8"/>
      <c r="BH189" s="8"/>
      <c r="BI189" s="8"/>
      <c r="BJ189" s="8"/>
      <c r="BK189" s="8"/>
      <c r="BL189" s="15"/>
      <c r="BO189" s="8"/>
      <c r="BV189" s="8"/>
      <c r="BW189" s="8"/>
      <c r="BX189" s="8"/>
      <c r="BY189" s="8"/>
      <c r="BZ189" s="8"/>
    </row>
    <row r="190" spans="1:78" ht="47.25" x14ac:dyDescent="0.25">
      <c r="A190" s="31" t="s">
        <v>338</v>
      </c>
      <c r="B190" s="40" t="s">
        <v>409</v>
      </c>
      <c r="C190" s="32" t="s">
        <v>410</v>
      </c>
      <c r="D190" s="33">
        <v>16.581406230000002</v>
      </c>
      <c r="E190" s="34">
        <v>0</v>
      </c>
      <c r="F190" s="33">
        <v>7.6701689499999999</v>
      </c>
      <c r="G190" s="34">
        <v>0</v>
      </c>
      <c r="H190" s="34">
        <v>0</v>
      </c>
      <c r="I190" s="34">
        <v>0</v>
      </c>
      <c r="J190" s="34">
        <v>0</v>
      </c>
      <c r="K190" s="34">
        <v>0</v>
      </c>
      <c r="L190" s="34">
        <v>1</v>
      </c>
      <c r="M190" s="34">
        <v>0</v>
      </c>
      <c r="N190" s="34">
        <v>0</v>
      </c>
      <c r="O190" s="34">
        <v>0</v>
      </c>
      <c r="P190" s="34">
        <v>0</v>
      </c>
      <c r="Q190" s="34">
        <v>0</v>
      </c>
      <c r="R190" s="34">
        <v>0</v>
      </c>
      <c r="S190" s="34">
        <v>7.6117594900000007</v>
      </c>
      <c r="T190" s="34">
        <v>0</v>
      </c>
      <c r="U190" s="34">
        <v>0</v>
      </c>
      <c r="V190" s="34">
        <v>0</v>
      </c>
      <c r="W190" s="34">
        <v>0</v>
      </c>
      <c r="X190" s="34">
        <v>0</v>
      </c>
      <c r="Y190" s="34">
        <v>0</v>
      </c>
      <c r="Z190" s="34">
        <v>0</v>
      </c>
      <c r="AA190" s="34">
        <v>0</v>
      </c>
      <c r="AB190" s="34">
        <v>0</v>
      </c>
      <c r="AC190" s="34">
        <v>0</v>
      </c>
      <c r="AD190" s="34">
        <v>0</v>
      </c>
      <c r="AE190" s="34">
        <f t="shared" si="58"/>
        <v>0</v>
      </c>
      <c r="AF190" s="35">
        <v>0</v>
      </c>
      <c r="AG190" s="34">
        <f t="shared" si="59"/>
        <v>-5.8409459999999136E-2</v>
      </c>
      <c r="AH190" s="35">
        <f t="shared" si="52"/>
        <v>-7.615146469491932E-3</v>
      </c>
      <c r="AI190" s="36" t="s">
        <v>34</v>
      </c>
      <c r="AJ190" s="8"/>
      <c r="BG190" s="8"/>
      <c r="BH190" s="8"/>
      <c r="BI190" s="8"/>
      <c r="BJ190" s="8"/>
      <c r="BK190" s="8"/>
      <c r="BL190" s="15"/>
      <c r="BO190" s="8"/>
      <c r="BV190" s="8"/>
      <c r="BW190" s="8"/>
      <c r="BX190" s="8"/>
      <c r="BY190" s="8"/>
      <c r="BZ190" s="8"/>
    </row>
    <row r="191" spans="1:78" ht="31.5" x14ac:dyDescent="0.25">
      <c r="A191" s="31" t="s">
        <v>338</v>
      </c>
      <c r="B191" s="40" t="s">
        <v>411</v>
      </c>
      <c r="C191" s="32" t="s">
        <v>412</v>
      </c>
      <c r="D191" s="33">
        <v>0.14000000000000001</v>
      </c>
      <c r="E191" s="34">
        <v>0</v>
      </c>
      <c r="F191" s="33">
        <v>0.14000000000000001</v>
      </c>
      <c r="G191" s="34">
        <v>0</v>
      </c>
      <c r="H191" s="34">
        <v>0</v>
      </c>
      <c r="I191" s="34">
        <v>0</v>
      </c>
      <c r="J191" s="34">
        <v>0</v>
      </c>
      <c r="K191" s="34">
        <v>0</v>
      </c>
      <c r="L191" s="34">
        <v>1</v>
      </c>
      <c r="M191" s="34">
        <v>0</v>
      </c>
      <c r="N191" s="34">
        <v>0</v>
      </c>
      <c r="O191" s="34">
        <v>0</v>
      </c>
      <c r="P191" s="34">
        <v>0</v>
      </c>
      <c r="Q191" s="34">
        <v>0</v>
      </c>
      <c r="R191" s="34">
        <v>0</v>
      </c>
      <c r="S191" s="34">
        <v>8.3000000000000004E-2</v>
      </c>
      <c r="T191" s="34">
        <v>0</v>
      </c>
      <c r="U191" s="34">
        <v>0</v>
      </c>
      <c r="V191" s="34">
        <v>0</v>
      </c>
      <c r="W191" s="34">
        <v>0</v>
      </c>
      <c r="X191" s="34">
        <v>0</v>
      </c>
      <c r="Y191" s="34">
        <v>1</v>
      </c>
      <c r="Z191" s="34">
        <v>0</v>
      </c>
      <c r="AA191" s="34">
        <v>0</v>
      </c>
      <c r="AB191" s="34">
        <v>0</v>
      </c>
      <c r="AC191" s="34">
        <v>0</v>
      </c>
      <c r="AD191" s="34">
        <v>0</v>
      </c>
      <c r="AE191" s="34">
        <f t="shared" si="58"/>
        <v>0</v>
      </c>
      <c r="AF191" s="35">
        <v>0</v>
      </c>
      <c r="AG191" s="34">
        <f t="shared" si="59"/>
        <v>-5.7000000000000009E-2</v>
      </c>
      <c r="AH191" s="35">
        <f t="shared" si="52"/>
        <v>-0.4071428571428572</v>
      </c>
      <c r="AI191" s="36" t="s">
        <v>187</v>
      </c>
      <c r="AJ191" s="8"/>
      <c r="BG191" s="8"/>
      <c r="BH191" s="8"/>
      <c r="BI191" s="8"/>
      <c r="BJ191" s="8"/>
      <c r="BK191" s="8"/>
      <c r="BL191" s="15"/>
      <c r="BO191" s="8"/>
      <c r="BV191" s="8"/>
      <c r="BW191" s="8"/>
      <c r="BX191" s="8"/>
      <c r="BY191" s="8"/>
      <c r="BZ191" s="8"/>
    </row>
    <row r="192" spans="1:78" ht="31.5" x14ac:dyDescent="0.25">
      <c r="A192" s="31" t="s">
        <v>338</v>
      </c>
      <c r="B192" s="40" t="s">
        <v>413</v>
      </c>
      <c r="C192" s="32" t="s">
        <v>414</v>
      </c>
      <c r="D192" s="33">
        <v>0.75637799999999999</v>
      </c>
      <c r="E192" s="33">
        <v>0</v>
      </c>
      <c r="F192" s="33">
        <v>0.75637799999999999</v>
      </c>
      <c r="G192" s="34">
        <v>0</v>
      </c>
      <c r="H192" s="34">
        <v>0</v>
      </c>
      <c r="I192" s="33">
        <v>0</v>
      </c>
      <c r="J192" s="34">
        <v>0</v>
      </c>
      <c r="K192" s="34">
        <v>0</v>
      </c>
      <c r="L192" s="33">
        <v>1</v>
      </c>
      <c r="M192" s="33">
        <v>0</v>
      </c>
      <c r="N192" s="34">
        <v>0</v>
      </c>
      <c r="O192" s="33">
        <v>0</v>
      </c>
      <c r="P192" s="33">
        <v>0</v>
      </c>
      <c r="Q192" s="33">
        <v>0</v>
      </c>
      <c r="R192" s="34">
        <v>0</v>
      </c>
      <c r="S192" s="34">
        <v>0.35739891999999995</v>
      </c>
      <c r="T192" s="34">
        <v>0</v>
      </c>
      <c r="U192" s="34">
        <v>0</v>
      </c>
      <c r="V192" s="34">
        <v>0</v>
      </c>
      <c r="W192" s="34">
        <v>0</v>
      </c>
      <c r="X192" s="34">
        <v>0</v>
      </c>
      <c r="Y192" s="34">
        <v>1</v>
      </c>
      <c r="Z192" s="34">
        <v>0</v>
      </c>
      <c r="AA192" s="34">
        <v>0</v>
      </c>
      <c r="AB192" s="34">
        <v>0</v>
      </c>
      <c r="AC192" s="34">
        <v>0</v>
      </c>
      <c r="AD192" s="34">
        <v>0</v>
      </c>
      <c r="AE192" s="34">
        <f t="shared" si="58"/>
        <v>0</v>
      </c>
      <c r="AF192" s="35">
        <v>0</v>
      </c>
      <c r="AG192" s="34">
        <f t="shared" si="59"/>
        <v>-0.39897908000000004</v>
      </c>
      <c r="AH192" s="35">
        <f t="shared" si="52"/>
        <v>-0.52748636263878645</v>
      </c>
      <c r="AI192" s="36" t="s">
        <v>415</v>
      </c>
      <c r="AJ192" s="8"/>
      <c r="BG192" s="8"/>
      <c r="BH192" s="8"/>
      <c r="BI192" s="8"/>
      <c r="BJ192" s="8"/>
      <c r="BK192" s="8"/>
      <c r="BL192" s="15"/>
      <c r="BO192" s="8"/>
      <c r="BV192" s="8"/>
      <c r="BW192" s="8"/>
      <c r="BX192" s="8"/>
      <c r="BY192" s="8"/>
      <c r="BZ192" s="8"/>
    </row>
    <row r="193" spans="1:78" ht="31.5" x14ac:dyDescent="0.25">
      <c r="A193" s="31" t="s">
        <v>338</v>
      </c>
      <c r="B193" s="40" t="s">
        <v>416</v>
      </c>
      <c r="C193" s="32" t="s">
        <v>417</v>
      </c>
      <c r="D193" s="33">
        <v>2.4630899999999998</v>
      </c>
      <c r="E193" s="33">
        <v>0</v>
      </c>
      <c r="F193" s="33">
        <v>1.2</v>
      </c>
      <c r="G193" s="34">
        <v>0</v>
      </c>
      <c r="H193" s="34">
        <v>0</v>
      </c>
      <c r="I193" s="33">
        <v>0</v>
      </c>
      <c r="J193" s="34">
        <v>0</v>
      </c>
      <c r="K193" s="34">
        <v>0</v>
      </c>
      <c r="L193" s="33">
        <v>1</v>
      </c>
      <c r="M193" s="33">
        <v>0</v>
      </c>
      <c r="N193" s="34">
        <v>0</v>
      </c>
      <c r="O193" s="33">
        <v>0</v>
      </c>
      <c r="P193" s="33">
        <v>0</v>
      </c>
      <c r="Q193" s="33">
        <v>0</v>
      </c>
      <c r="R193" s="34">
        <v>0</v>
      </c>
      <c r="S193" s="34">
        <v>0.67499170000000008</v>
      </c>
      <c r="T193" s="34">
        <v>0</v>
      </c>
      <c r="U193" s="34">
        <v>0</v>
      </c>
      <c r="V193" s="34">
        <v>0</v>
      </c>
      <c r="W193" s="34">
        <v>0</v>
      </c>
      <c r="X193" s="34">
        <v>0</v>
      </c>
      <c r="Y193" s="34">
        <v>1</v>
      </c>
      <c r="Z193" s="34">
        <v>0</v>
      </c>
      <c r="AA193" s="34">
        <v>0</v>
      </c>
      <c r="AB193" s="34">
        <v>0</v>
      </c>
      <c r="AC193" s="34">
        <v>0</v>
      </c>
      <c r="AD193" s="34">
        <v>0</v>
      </c>
      <c r="AE193" s="34">
        <f t="shared" si="58"/>
        <v>0</v>
      </c>
      <c r="AF193" s="35">
        <v>0</v>
      </c>
      <c r="AG193" s="34">
        <f t="shared" si="59"/>
        <v>-0.52500829999999987</v>
      </c>
      <c r="AH193" s="35">
        <f t="shared" si="52"/>
        <v>-0.43750691666666658</v>
      </c>
      <c r="AI193" s="36" t="s">
        <v>187</v>
      </c>
      <c r="AJ193" s="8"/>
      <c r="BG193" s="8"/>
      <c r="BH193" s="8"/>
      <c r="BI193" s="8"/>
      <c r="BJ193" s="8"/>
      <c r="BK193" s="8"/>
      <c r="BL193" s="15"/>
      <c r="BO193" s="8"/>
      <c r="BV193" s="8"/>
      <c r="BW193" s="8"/>
      <c r="BX193" s="8"/>
      <c r="BY193" s="8"/>
      <c r="BZ193" s="8"/>
    </row>
    <row r="194" spans="1:78" ht="63" x14ac:dyDescent="0.25">
      <c r="A194" s="31" t="s">
        <v>338</v>
      </c>
      <c r="B194" s="40" t="s">
        <v>418</v>
      </c>
      <c r="C194" s="32" t="s">
        <v>419</v>
      </c>
      <c r="D194" s="33">
        <v>5.3496246900000006</v>
      </c>
      <c r="E194" s="33">
        <v>0</v>
      </c>
      <c r="F194" s="33">
        <v>2.6240000000000001</v>
      </c>
      <c r="G194" s="34">
        <v>0</v>
      </c>
      <c r="H194" s="34">
        <v>0</v>
      </c>
      <c r="I194" s="33">
        <v>0</v>
      </c>
      <c r="J194" s="34">
        <v>0</v>
      </c>
      <c r="K194" s="34">
        <v>0</v>
      </c>
      <c r="L194" s="33">
        <v>9</v>
      </c>
      <c r="M194" s="33">
        <v>0</v>
      </c>
      <c r="N194" s="34">
        <v>0</v>
      </c>
      <c r="O194" s="33">
        <v>0</v>
      </c>
      <c r="P194" s="33">
        <v>0</v>
      </c>
      <c r="Q194" s="33">
        <v>0</v>
      </c>
      <c r="R194" s="34">
        <v>0</v>
      </c>
      <c r="S194" s="34">
        <v>2.6240000000000001</v>
      </c>
      <c r="T194" s="34">
        <v>0</v>
      </c>
      <c r="U194" s="34">
        <v>0</v>
      </c>
      <c r="V194" s="34">
        <v>0</v>
      </c>
      <c r="W194" s="34">
        <v>0</v>
      </c>
      <c r="X194" s="34">
        <v>0</v>
      </c>
      <c r="Y194" s="34">
        <v>9</v>
      </c>
      <c r="Z194" s="34">
        <v>0</v>
      </c>
      <c r="AA194" s="34">
        <v>0</v>
      </c>
      <c r="AB194" s="34">
        <v>0</v>
      </c>
      <c r="AC194" s="34">
        <v>0</v>
      </c>
      <c r="AD194" s="34">
        <v>0</v>
      </c>
      <c r="AE194" s="34">
        <f t="shared" si="58"/>
        <v>0</v>
      </c>
      <c r="AF194" s="35">
        <v>0</v>
      </c>
      <c r="AG194" s="34">
        <f t="shared" si="59"/>
        <v>0</v>
      </c>
      <c r="AH194" s="35">
        <f t="shared" si="52"/>
        <v>0</v>
      </c>
      <c r="AI194" s="36" t="s">
        <v>34</v>
      </c>
      <c r="AJ194" s="8"/>
      <c r="BG194" s="8"/>
      <c r="BH194" s="8"/>
      <c r="BI194" s="8"/>
      <c r="BJ194" s="8"/>
      <c r="BK194" s="8"/>
      <c r="BL194" s="15"/>
      <c r="BO194" s="8"/>
      <c r="BV194" s="8"/>
      <c r="BW194" s="8"/>
      <c r="BX194" s="8"/>
      <c r="BY194" s="8"/>
      <c r="BZ194" s="8"/>
    </row>
    <row r="195" spans="1:78" ht="63" x14ac:dyDescent="0.25">
      <c r="A195" s="31" t="s">
        <v>338</v>
      </c>
      <c r="B195" s="40" t="s">
        <v>420</v>
      </c>
      <c r="C195" s="32" t="s">
        <v>421</v>
      </c>
      <c r="D195" s="33">
        <v>21.13236272</v>
      </c>
      <c r="E195" s="33">
        <v>0</v>
      </c>
      <c r="F195" s="33">
        <v>9.9969999999999999</v>
      </c>
      <c r="G195" s="34">
        <v>0</v>
      </c>
      <c r="H195" s="34">
        <v>0</v>
      </c>
      <c r="I195" s="33">
        <v>0</v>
      </c>
      <c r="J195" s="34">
        <v>0</v>
      </c>
      <c r="K195" s="34">
        <v>0</v>
      </c>
      <c r="L195" s="33">
        <v>1</v>
      </c>
      <c r="M195" s="33">
        <v>0</v>
      </c>
      <c r="N195" s="34">
        <v>0</v>
      </c>
      <c r="O195" s="33">
        <v>0</v>
      </c>
      <c r="P195" s="33">
        <v>0</v>
      </c>
      <c r="Q195" s="33">
        <v>0</v>
      </c>
      <c r="R195" s="34">
        <v>0</v>
      </c>
      <c r="S195" s="34">
        <v>9.8967000000000009</v>
      </c>
      <c r="T195" s="34">
        <v>0</v>
      </c>
      <c r="U195" s="34">
        <v>0</v>
      </c>
      <c r="V195" s="34">
        <v>0</v>
      </c>
      <c r="W195" s="34">
        <v>0</v>
      </c>
      <c r="X195" s="34">
        <v>0</v>
      </c>
      <c r="Y195" s="34">
        <v>2</v>
      </c>
      <c r="Z195" s="34">
        <v>0</v>
      </c>
      <c r="AA195" s="34">
        <v>0</v>
      </c>
      <c r="AB195" s="34">
        <v>0</v>
      </c>
      <c r="AC195" s="34">
        <v>0</v>
      </c>
      <c r="AD195" s="34">
        <v>0</v>
      </c>
      <c r="AE195" s="34">
        <f t="shared" si="58"/>
        <v>0</v>
      </c>
      <c r="AF195" s="35">
        <v>0</v>
      </c>
      <c r="AG195" s="34">
        <f t="shared" si="59"/>
        <v>-0.10029999999999895</v>
      </c>
      <c r="AH195" s="35">
        <f t="shared" si="52"/>
        <v>-1.0033009902970786E-2</v>
      </c>
      <c r="AI195" s="36" t="s">
        <v>34</v>
      </c>
      <c r="AJ195" s="8"/>
      <c r="BG195" s="8"/>
      <c r="BH195" s="8"/>
      <c r="BI195" s="8"/>
      <c r="BJ195" s="8"/>
      <c r="BK195" s="8"/>
      <c r="BL195" s="15"/>
      <c r="BO195" s="8"/>
      <c r="BV195" s="8"/>
      <c r="BW195" s="8"/>
      <c r="BX195" s="8"/>
      <c r="BY195" s="8"/>
      <c r="BZ195" s="8"/>
    </row>
    <row r="196" spans="1:78" ht="31.5" x14ac:dyDescent="0.25">
      <c r="A196" s="31" t="s">
        <v>338</v>
      </c>
      <c r="B196" s="40" t="s">
        <v>422</v>
      </c>
      <c r="C196" s="32" t="s">
        <v>423</v>
      </c>
      <c r="D196" s="33">
        <v>0.39166666999999999</v>
      </c>
      <c r="E196" s="34">
        <v>0</v>
      </c>
      <c r="F196" s="34">
        <v>0.39166666999999999</v>
      </c>
      <c r="G196" s="34">
        <v>0</v>
      </c>
      <c r="H196" s="34">
        <v>0</v>
      </c>
      <c r="I196" s="34">
        <v>0</v>
      </c>
      <c r="J196" s="34">
        <v>0</v>
      </c>
      <c r="K196" s="34">
        <v>0</v>
      </c>
      <c r="L196" s="34">
        <v>1</v>
      </c>
      <c r="M196" s="34">
        <v>0</v>
      </c>
      <c r="N196" s="34">
        <v>0</v>
      </c>
      <c r="O196" s="34">
        <v>0</v>
      </c>
      <c r="P196" s="34">
        <v>0</v>
      </c>
      <c r="Q196" s="34">
        <v>0</v>
      </c>
      <c r="R196" s="34">
        <v>0</v>
      </c>
      <c r="S196" s="34">
        <v>0.39166666999999999</v>
      </c>
      <c r="T196" s="34">
        <v>0</v>
      </c>
      <c r="U196" s="34">
        <v>0</v>
      </c>
      <c r="V196" s="34">
        <v>0</v>
      </c>
      <c r="W196" s="34">
        <v>0</v>
      </c>
      <c r="X196" s="34">
        <v>0</v>
      </c>
      <c r="Y196" s="34">
        <v>1</v>
      </c>
      <c r="Z196" s="34">
        <v>0</v>
      </c>
      <c r="AA196" s="34">
        <v>0</v>
      </c>
      <c r="AB196" s="34">
        <v>0</v>
      </c>
      <c r="AC196" s="34">
        <v>0</v>
      </c>
      <c r="AD196" s="34">
        <v>0</v>
      </c>
      <c r="AE196" s="34">
        <f t="shared" si="58"/>
        <v>0</v>
      </c>
      <c r="AF196" s="35">
        <v>0</v>
      </c>
      <c r="AG196" s="34">
        <f t="shared" si="59"/>
        <v>0</v>
      </c>
      <c r="AH196" s="35">
        <f t="shared" si="52"/>
        <v>0</v>
      </c>
      <c r="AI196" s="36" t="s">
        <v>34</v>
      </c>
      <c r="AJ196" s="8"/>
      <c r="BG196" s="8"/>
      <c r="BH196" s="8"/>
      <c r="BI196" s="8"/>
      <c r="BJ196" s="8"/>
      <c r="BK196" s="8"/>
      <c r="BL196" s="15"/>
      <c r="BO196" s="8"/>
      <c r="BV196" s="8"/>
      <c r="BW196" s="8"/>
      <c r="BX196" s="8"/>
      <c r="BY196" s="8"/>
      <c r="BZ196" s="8"/>
    </row>
    <row r="197" spans="1:78" ht="78.75" x14ac:dyDescent="0.25">
      <c r="A197" s="31" t="s">
        <v>338</v>
      </c>
      <c r="B197" s="40" t="s">
        <v>424</v>
      </c>
      <c r="C197" s="32" t="s">
        <v>425</v>
      </c>
      <c r="D197" s="33">
        <v>2.4768075899999999</v>
      </c>
      <c r="E197" s="34">
        <v>0</v>
      </c>
      <c r="F197" s="33">
        <v>0.74364473999999992</v>
      </c>
      <c r="G197" s="34">
        <v>0</v>
      </c>
      <c r="H197" s="34">
        <v>0</v>
      </c>
      <c r="I197" s="34">
        <v>0</v>
      </c>
      <c r="J197" s="34">
        <v>0</v>
      </c>
      <c r="K197" s="34">
        <v>0</v>
      </c>
      <c r="L197" s="34">
        <v>1</v>
      </c>
      <c r="M197" s="34">
        <v>0</v>
      </c>
      <c r="N197" s="34">
        <v>0</v>
      </c>
      <c r="O197" s="34">
        <v>0</v>
      </c>
      <c r="P197" s="34">
        <v>0</v>
      </c>
      <c r="Q197" s="34">
        <v>0</v>
      </c>
      <c r="R197" s="34">
        <v>0</v>
      </c>
      <c r="S197" s="34">
        <v>0.74364473999999992</v>
      </c>
      <c r="T197" s="34">
        <v>0</v>
      </c>
      <c r="U197" s="34">
        <v>0</v>
      </c>
      <c r="V197" s="34">
        <v>0</v>
      </c>
      <c r="W197" s="34">
        <v>0</v>
      </c>
      <c r="X197" s="34">
        <v>0</v>
      </c>
      <c r="Y197" s="34">
        <v>1</v>
      </c>
      <c r="Z197" s="34">
        <v>0</v>
      </c>
      <c r="AA197" s="34">
        <v>0</v>
      </c>
      <c r="AB197" s="34">
        <v>0</v>
      </c>
      <c r="AC197" s="34">
        <v>0</v>
      </c>
      <c r="AD197" s="34">
        <v>0</v>
      </c>
      <c r="AE197" s="34">
        <f t="shared" si="58"/>
        <v>0</v>
      </c>
      <c r="AF197" s="35">
        <v>0</v>
      </c>
      <c r="AG197" s="34">
        <f t="shared" si="59"/>
        <v>0</v>
      </c>
      <c r="AH197" s="35">
        <f t="shared" si="52"/>
        <v>0</v>
      </c>
      <c r="AI197" s="36" t="s">
        <v>34</v>
      </c>
      <c r="AJ197" s="8"/>
      <c r="BG197" s="8"/>
      <c r="BH197" s="8"/>
      <c r="BI197" s="8"/>
      <c r="BJ197" s="8"/>
      <c r="BK197" s="8"/>
      <c r="BL197" s="15"/>
      <c r="BO197" s="8"/>
      <c r="BV197" s="8"/>
      <c r="BW197" s="8"/>
      <c r="BX197" s="8"/>
      <c r="BY197" s="8"/>
      <c r="BZ197" s="8"/>
    </row>
    <row r="198" spans="1:78" ht="78.75" x14ac:dyDescent="0.25">
      <c r="A198" s="31" t="s">
        <v>338</v>
      </c>
      <c r="B198" s="40" t="s">
        <v>426</v>
      </c>
      <c r="C198" s="32" t="s">
        <v>427</v>
      </c>
      <c r="D198" s="33">
        <v>9.6290922999999999</v>
      </c>
      <c r="E198" s="34">
        <v>0</v>
      </c>
      <c r="F198" s="33">
        <v>2.996</v>
      </c>
      <c r="G198" s="34">
        <v>0</v>
      </c>
      <c r="H198" s="34">
        <v>0</v>
      </c>
      <c r="I198" s="34">
        <v>0</v>
      </c>
      <c r="J198" s="34">
        <v>0</v>
      </c>
      <c r="K198" s="34">
        <v>0</v>
      </c>
      <c r="L198" s="34">
        <v>1</v>
      </c>
      <c r="M198" s="34">
        <v>0</v>
      </c>
      <c r="N198" s="34">
        <v>0</v>
      </c>
      <c r="O198" s="34">
        <v>0</v>
      </c>
      <c r="P198" s="34">
        <v>0</v>
      </c>
      <c r="Q198" s="34">
        <v>0</v>
      </c>
      <c r="R198" s="34">
        <v>0</v>
      </c>
      <c r="S198" s="34">
        <v>2.996</v>
      </c>
      <c r="T198" s="34">
        <v>0</v>
      </c>
      <c r="U198" s="34">
        <v>0</v>
      </c>
      <c r="V198" s="34">
        <v>0</v>
      </c>
      <c r="W198" s="34">
        <v>0</v>
      </c>
      <c r="X198" s="34">
        <v>0</v>
      </c>
      <c r="Y198" s="34">
        <v>1</v>
      </c>
      <c r="Z198" s="34">
        <v>0</v>
      </c>
      <c r="AA198" s="34">
        <v>0</v>
      </c>
      <c r="AB198" s="34">
        <v>0</v>
      </c>
      <c r="AC198" s="34">
        <v>0</v>
      </c>
      <c r="AD198" s="34">
        <v>0</v>
      </c>
      <c r="AE198" s="34">
        <f t="shared" si="58"/>
        <v>0</v>
      </c>
      <c r="AF198" s="35">
        <v>0</v>
      </c>
      <c r="AG198" s="34">
        <f t="shared" si="59"/>
        <v>0</v>
      </c>
      <c r="AH198" s="35">
        <f t="shared" si="52"/>
        <v>0</v>
      </c>
      <c r="AI198" s="36" t="s">
        <v>34</v>
      </c>
      <c r="AJ198" s="8"/>
      <c r="BG198" s="8"/>
      <c r="BH198" s="8"/>
      <c r="BI198" s="8"/>
      <c r="BJ198" s="8"/>
      <c r="BK198" s="8"/>
      <c r="BL198" s="15"/>
      <c r="BO198" s="8"/>
      <c r="BV198" s="8"/>
      <c r="BW198" s="8"/>
      <c r="BX198" s="8"/>
      <c r="BY198" s="8"/>
      <c r="BZ198" s="8"/>
    </row>
    <row r="199" spans="1:78" ht="47.25" x14ac:dyDescent="0.25">
      <c r="A199" s="31" t="s">
        <v>338</v>
      </c>
      <c r="B199" s="40" t="s">
        <v>428</v>
      </c>
      <c r="C199" s="32" t="s">
        <v>429</v>
      </c>
      <c r="D199" s="33">
        <v>4.5773740199999997</v>
      </c>
      <c r="E199" s="34">
        <v>0</v>
      </c>
      <c r="F199" s="33">
        <v>2.9609999999999999</v>
      </c>
      <c r="G199" s="34">
        <v>0</v>
      </c>
      <c r="H199" s="34">
        <v>0</v>
      </c>
      <c r="I199" s="34">
        <v>0</v>
      </c>
      <c r="J199" s="34">
        <v>0</v>
      </c>
      <c r="K199" s="34">
        <v>0</v>
      </c>
      <c r="L199" s="34">
        <v>16</v>
      </c>
      <c r="M199" s="34">
        <v>0</v>
      </c>
      <c r="N199" s="34">
        <v>0</v>
      </c>
      <c r="O199" s="34">
        <v>0</v>
      </c>
      <c r="P199" s="34">
        <v>0</v>
      </c>
      <c r="Q199" s="34">
        <v>0</v>
      </c>
      <c r="R199" s="34">
        <v>0</v>
      </c>
      <c r="S199" s="34">
        <v>2.9108406599999999</v>
      </c>
      <c r="T199" s="34">
        <v>0</v>
      </c>
      <c r="U199" s="34">
        <v>0</v>
      </c>
      <c r="V199" s="34">
        <v>0</v>
      </c>
      <c r="W199" s="34">
        <v>0</v>
      </c>
      <c r="X199" s="34">
        <v>0</v>
      </c>
      <c r="Y199" s="34">
        <v>16</v>
      </c>
      <c r="Z199" s="34">
        <v>0</v>
      </c>
      <c r="AA199" s="34">
        <v>0</v>
      </c>
      <c r="AB199" s="34">
        <v>0</v>
      </c>
      <c r="AC199" s="34">
        <v>0</v>
      </c>
      <c r="AD199" s="34">
        <v>0</v>
      </c>
      <c r="AE199" s="34">
        <f t="shared" si="58"/>
        <v>0</v>
      </c>
      <c r="AF199" s="35">
        <v>0</v>
      </c>
      <c r="AG199" s="34">
        <f t="shared" si="59"/>
        <v>-5.0159339999999997E-2</v>
      </c>
      <c r="AH199" s="35">
        <f t="shared" si="52"/>
        <v>-1.694E-2</v>
      </c>
      <c r="AI199" s="36" t="s">
        <v>34</v>
      </c>
      <c r="AJ199" s="8"/>
      <c r="BG199" s="8"/>
      <c r="BH199" s="8"/>
      <c r="BI199" s="8"/>
      <c r="BJ199" s="8"/>
      <c r="BK199" s="8"/>
      <c r="BL199" s="15"/>
      <c r="BO199" s="8"/>
      <c r="BV199" s="8"/>
      <c r="BW199" s="8"/>
      <c r="BX199" s="8"/>
      <c r="BY199" s="8"/>
      <c r="BZ199" s="8"/>
    </row>
    <row r="200" spans="1:78" ht="47.25" x14ac:dyDescent="0.25">
      <c r="A200" s="31" t="s">
        <v>338</v>
      </c>
      <c r="B200" s="40" t="s">
        <v>430</v>
      </c>
      <c r="C200" s="32" t="s">
        <v>431</v>
      </c>
      <c r="D200" s="33">
        <v>4.5039999999999996</v>
      </c>
      <c r="E200" s="34">
        <v>0</v>
      </c>
      <c r="F200" s="33">
        <v>4.5039999999999996</v>
      </c>
      <c r="G200" s="34">
        <v>0</v>
      </c>
      <c r="H200" s="34">
        <v>0</v>
      </c>
      <c r="I200" s="34">
        <v>0</v>
      </c>
      <c r="J200" s="34">
        <v>0</v>
      </c>
      <c r="K200" s="34">
        <v>0</v>
      </c>
      <c r="L200" s="34">
        <v>1</v>
      </c>
      <c r="M200" s="34">
        <v>0</v>
      </c>
      <c r="N200" s="34">
        <v>0</v>
      </c>
      <c r="O200" s="34">
        <v>0</v>
      </c>
      <c r="P200" s="34">
        <v>0</v>
      </c>
      <c r="Q200" s="34">
        <v>0</v>
      </c>
      <c r="R200" s="34">
        <v>0</v>
      </c>
      <c r="S200" s="34">
        <v>4.4533800000000001</v>
      </c>
      <c r="T200" s="34">
        <v>0</v>
      </c>
      <c r="U200" s="34">
        <v>0</v>
      </c>
      <c r="V200" s="34">
        <v>0</v>
      </c>
      <c r="W200" s="34">
        <v>0</v>
      </c>
      <c r="X200" s="34">
        <v>0</v>
      </c>
      <c r="Y200" s="34">
        <v>1</v>
      </c>
      <c r="Z200" s="34">
        <v>0</v>
      </c>
      <c r="AA200" s="34">
        <v>0</v>
      </c>
      <c r="AB200" s="34">
        <v>0</v>
      </c>
      <c r="AC200" s="34">
        <v>0</v>
      </c>
      <c r="AD200" s="34">
        <v>0</v>
      </c>
      <c r="AE200" s="34">
        <f t="shared" si="58"/>
        <v>0</v>
      </c>
      <c r="AF200" s="35">
        <v>0</v>
      </c>
      <c r="AG200" s="34">
        <f t="shared" si="59"/>
        <v>-5.0619999999999443E-2</v>
      </c>
      <c r="AH200" s="35">
        <f t="shared" si="52"/>
        <v>-1.1238898756660624E-2</v>
      </c>
      <c r="AI200" s="36" t="s">
        <v>34</v>
      </c>
      <c r="AJ200" s="8"/>
      <c r="BG200" s="8"/>
      <c r="BH200" s="8"/>
      <c r="BI200" s="8"/>
      <c r="BJ200" s="8"/>
      <c r="BK200" s="8"/>
      <c r="BL200" s="15"/>
      <c r="BO200" s="8"/>
      <c r="BV200" s="8"/>
      <c r="BW200" s="8"/>
      <c r="BX200" s="8"/>
      <c r="BY200" s="8"/>
      <c r="BZ200" s="8"/>
    </row>
    <row r="201" spans="1:78" ht="47.25" x14ac:dyDescent="0.25">
      <c r="A201" s="31" t="s">
        <v>338</v>
      </c>
      <c r="B201" s="40" t="s">
        <v>432</v>
      </c>
      <c r="C201" s="32" t="s">
        <v>433</v>
      </c>
      <c r="D201" s="33">
        <v>3.7290000000000001</v>
      </c>
      <c r="E201" s="34">
        <v>0</v>
      </c>
      <c r="F201" s="33">
        <v>3.7290000000000001</v>
      </c>
      <c r="G201" s="34">
        <v>0</v>
      </c>
      <c r="H201" s="34">
        <v>0</v>
      </c>
      <c r="I201" s="34">
        <v>0</v>
      </c>
      <c r="J201" s="34">
        <v>0</v>
      </c>
      <c r="K201" s="34">
        <v>0</v>
      </c>
      <c r="L201" s="34">
        <v>1</v>
      </c>
      <c r="M201" s="34">
        <v>0</v>
      </c>
      <c r="N201" s="34">
        <v>0</v>
      </c>
      <c r="O201" s="34">
        <v>0</v>
      </c>
      <c r="P201" s="34">
        <v>0</v>
      </c>
      <c r="Q201" s="34">
        <v>0</v>
      </c>
      <c r="R201" s="34">
        <v>0</v>
      </c>
      <c r="S201" s="34">
        <v>3.3265333300000002</v>
      </c>
      <c r="T201" s="34">
        <v>0</v>
      </c>
      <c r="U201" s="34">
        <v>0</v>
      </c>
      <c r="V201" s="34">
        <v>0</v>
      </c>
      <c r="W201" s="34">
        <v>0</v>
      </c>
      <c r="X201" s="34">
        <v>0</v>
      </c>
      <c r="Y201" s="34">
        <v>1</v>
      </c>
      <c r="Z201" s="34">
        <v>0</v>
      </c>
      <c r="AA201" s="34">
        <v>0</v>
      </c>
      <c r="AB201" s="34">
        <v>0</v>
      </c>
      <c r="AC201" s="34">
        <v>0</v>
      </c>
      <c r="AD201" s="34">
        <v>0</v>
      </c>
      <c r="AE201" s="34">
        <f t="shared" si="58"/>
        <v>0</v>
      </c>
      <c r="AF201" s="35">
        <v>0</v>
      </c>
      <c r="AG201" s="34">
        <f t="shared" si="59"/>
        <v>-0.40246666999999992</v>
      </c>
      <c r="AH201" s="35">
        <f t="shared" si="52"/>
        <v>-0.10792884687583799</v>
      </c>
      <c r="AI201" s="36" t="s">
        <v>187</v>
      </c>
      <c r="AJ201" s="8"/>
      <c r="BG201" s="8"/>
      <c r="BH201" s="8"/>
      <c r="BI201" s="8"/>
      <c r="BJ201" s="8"/>
      <c r="BK201" s="8"/>
      <c r="BL201" s="15"/>
      <c r="BO201" s="8"/>
      <c r="BV201" s="8"/>
      <c r="BW201" s="8"/>
      <c r="BX201" s="8"/>
      <c r="BY201" s="8"/>
      <c r="BZ201" s="8"/>
    </row>
    <row r="202" spans="1:78" ht="47.25" x14ac:dyDescent="0.25">
      <c r="A202" s="31" t="s">
        <v>338</v>
      </c>
      <c r="B202" s="40" t="s">
        <v>434</v>
      </c>
      <c r="C202" s="32" t="s">
        <v>435</v>
      </c>
      <c r="D202" s="33">
        <v>0.36326907999999997</v>
      </c>
      <c r="E202" s="34">
        <v>0</v>
      </c>
      <c r="F202" s="33">
        <v>0.36326907999999997</v>
      </c>
      <c r="G202" s="34">
        <v>0</v>
      </c>
      <c r="H202" s="34">
        <v>0</v>
      </c>
      <c r="I202" s="34">
        <v>0</v>
      </c>
      <c r="J202" s="34">
        <v>0</v>
      </c>
      <c r="K202" s="34">
        <v>0</v>
      </c>
      <c r="L202" s="34">
        <v>1</v>
      </c>
      <c r="M202" s="34">
        <v>0</v>
      </c>
      <c r="N202" s="34">
        <v>0</v>
      </c>
      <c r="O202" s="34">
        <v>0</v>
      </c>
      <c r="P202" s="34">
        <v>0</v>
      </c>
      <c r="Q202" s="34">
        <v>0</v>
      </c>
      <c r="R202" s="34">
        <v>0</v>
      </c>
      <c r="S202" s="34">
        <v>0.36291667</v>
      </c>
      <c r="T202" s="34">
        <v>0</v>
      </c>
      <c r="U202" s="34">
        <v>0</v>
      </c>
      <c r="V202" s="34">
        <v>0</v>
      </c>
      <c r="W202" s="34">
        <v>0</v>
      </c>
      <c r="X202" s="34">
        <v>0</v>
      </c>
      <c r="Y202" s="34">
        <v>1</v>
      </c>
      <c r="Z202" s="34">
        <v>0</v>
      </c>
      <c r="AA202" s="34">
        <v>0</v>
      </c>
      <c r="AB202" s="34">
        <v>0</v>
      </c>
      <c r="AC202" s="34">
        <v>0</v>
      </c>
      <c r="AD202" s="34">
        <v>0</v>
      </c>
      <c r="AE202" s="34">
        <f t="shared" si="58"/>
        <v>0</v>
      </c>
      <c r="AF202" s="35">
        <v>0</v>
      </c>
      <c r="AG202" s="34">
        <f t="shared" si="59"/>
        <v>-3.5240999999996969E-4</v>
      </c>
      <c r="AH202" s="35">
        <f t="shared" si="52"/>
        <v>-9.7010733751402606E-4</v>
      </c>
      <c r="AI202" s="36" t="s">
        <v>34</v>
      </c>
      <c r="AJ202" s="8"/>
      <c r="BG202" s="8"/>
      <c r="BH202" s="8"/>
      <c r="BI202" s="8"/>
      <c r="BJ202" s="8"/>
      <c r="BK202" s="8"/>
      <c r="BL202" s="15"/>
      <c r="BO202" s="8"/>
      <c r="BV202" s="8"/>
      <c r="BW202" s="8"/>
      <c r="BX202" s="8"/>
      <c r="BY202" s="8"/>
      <c r="BZ202" s="8"/>
    </row>
    <row r="203" spans="1:78" ht="47.25" x14ac:dyDescent="0.25">
      <c r="A203" s="31" t="s">
        <v>338</v>
      </c>
      <c r="B203" s="40" t="s">
        <v>436</v>
      </c>
      <c r="C203" s="32" t="s">
        <v>437</v>
      </c>
      <c r="D203" s="33">
        <v>4.0030000000000001</v>
      </c>
      <c r="E203" s="34">
        <v>0</v>
      </c>
      <c r="F203" s="34">
        <v>4.0030000000000001</v>
      </c>
      <c r="G203" s="34">
        <v>0</v>
      </c>
      <c r="H203" s="34">
        <v>0</v>
      </c>
      <c r="I203" s="34">
        <v>0</v>
      </c>
      <c r="J203" s="34">
        <v>0</v>
      </c>
      <c r="K203" s="34">
        <v>0</v>
      </c>
      <c r="L203" s="34">
        <v>5</v>
      </c>
      <c r="M203" s="34">
        <v>0</v>
      </c>
      <c r="N203" s="34">
        <v>0</v>
      </c>
      <c r="O203" s="34">
        <v>0</v>
      </c>
      <c r="P203" s="34">
        <v>0</v>
      </c>
      <c r="Q203" s="34">
        <v>0</v>
      </c>
      <c r="R203" s="34">
        <v>0</v>
      </c>
      <c r="S203" s="34">
        <v>4.0031384000000001</v>
      </c>
      <c r="T203" s="34">
        <v>0</v>
      </c>
      <c r="U203" s="34">
        <v>0</v>
      </c>
      <c r="V203" s="34">
        <v>0</v>
      </c>
      <c r="W203" s="34">
        <v>0</v>
      </c>
      <c r="X203" s="34">
        <v>0</v>
      </c>
      <c r="Y203" s="34">
        <v>0</v>
      </c>
      <c r="Z203" s="34">
        <v>0</v>
      </c>
      <c r="AA203" s="34">
        <v>0</v>
      </c>
      <c r="AB203" s="34">
        <v>0</v>
      </c>
      <c r="AC203" s="34">
        <v>0</v>
      </c>
      <c r="AD203" s="34">
        <v>0</v>
      </c>
      <c r="AE203" s="34">
        <f t="shared" si="58"/>
        <v>0</v>
      </c>
      <c r="AF203" s="35">
        <v>0</v>
      </c>
      <c r="AG203" s="34">
        <f t="shared" si="59"/>
        <v>1.3839999999998298E-4</v>
      </c>
      <c r="AH203" s="35">
        <f t="shared" si="52"/>
        <v>3.457406944790981E-5</v>
      </c>
      <c r="AI203" s="36" t="s">
        <v>34</v>
      </c>
      <c r="AJ203" s="8"/>
      <c r="BG203" s="8"/>
      <c r="BH203" s="8"/>
      <c r="BI203" s="8"/>
      <c r="BJ203" s="8"/>
      <c r="BK203" s="8"/>
      <c r="BL203" s="15"/>
      <c r="BO203" s="8"/>
      <c r="BV203" s="8"/>
      <c r="BW203" s="8"/>
      <c r="BX203" s="8"/>
      <c r="BY203" s="8"/>
      <c r="BZ203" s="8"/>
    </row>
    <row r="204" spans="1:78" ht="157.5" x14ac:dyDescent="0.25">
      <c r="A204" s="31" t="s">
        <v>338</v>
      </c>
      <c r="B204" s="40" t="s">
        <v>438</v>
      </c>
      <c r="C204" s="32" t="s">
        <v>439</v>
      </c>
      <c r="D204" s="33">
        <v>14.064432500000001</v>
      </c>
      <c r="E204" s="34">
        <v>9.3757499999999994E-2</v>
      </c>
      <c r="F204" s="34">
        <v>0</v>
      </c>
      <c r="G204" s="34">
        <v>0</v>
      </c>
      <c r="H204" s="34">
        <v>0</v>
      </c>
      <c r="I204" s="34">
        <v>0</v>
      </c>
      <c r="J204" s="34">
        <v>0</v>
      </c>
      <c r="K204" s="34">
        <v>0</v>
      </c>
      <c r="L204" s="34">
        <v>0</v>
      </c>
      <c r="M204" s="34">
        <v>0</v>
      </c>
      <c r="N204" s="34">
        <v>0</v>
      </c>
      <c r="O204" s="34">
        <v>0</v>
      </c>
      <c r="P204" s="34">
        <v>0</v>
      </c>
      <c r="Q204" s="34">
        <v>0</v>
      </c>
      <c r="R204" s="34">
        <v>9.3757499999999994E-2</v>
      </c>
      <c r="S204" s="34">
        <v>0</v>
      </c>
      <c r="T204" s="34">
        <v>0</v>
      </c>
      <c r="U204" s="34">
        <v>0</v>
      </c>
      <c r="V204" s="34">
        <v>0</v>
      </c>
      <c r="W204" s="34">
        <v>0</v>
      </c>
      <c r="X204" s="34">
        <v>1</v>
      </c>
      <c r="Y204" s="34">
        <v>0</v>
      </c>
      <c r="Z204" s="34">
        <v>0</v>
      </c>
      <c r="AA204" s="34">
        <v>0</v>
      </c>
      <c r="AB204" s="34">
        <v>0</v>
      </c>
      <c r="AC204" s="34">
        <v>0</v>
      </c>
      <c r="AD204" s="34">
        <v>0</v>
      </c>
      <c r="AE204" s="34">
        <f t="shared" si="58"/>
        <v>0</v>
      </c>
      <c r="AF204" s="35">
        <f t="shared" si="56"/>
        <v>0</v>
      </c>
      <c r="AG204" s="34">
        <f t="shared" si="59"/>
        <v>0</v>
      </c>
      <c r="AH204" s="35">
        <v>0</v>
      </c>
      <c r="AI204" s="36" t="s">
        <v>34</v>
      </c>
      <c r="AJ204" s="8"/>
      <c r="BG204" s="8"/>
      <c r="BH204" s="8"/>
      <c r="BI204" s="8"/>
      <c r="BJ204" s="8"/>
      <c r="BK204" s="8"/>
      <c r="BL204" s="15"/>
      <c r="BO204" s="8"/>
      <c r="BV204" s="8"/>
      <c r="BW204" s="8"/>
      <c r="BX204" s="8"/>
      <c r="BY204" s="8"/>
      <c r="BZ204" s="8"/>
    </row>
    <row r="205" spans="1:78" ht="126" x14ac:dyDescent="0.25">
      <c r="A205" s="31" t="s">
        <v>338</v>
      </c>
      <c r="B205" s="40" t="s">
        <v>440</v>
      </c>
      <c r="C205" s="32" t="s">
        <v>441</v>
      </c>
      <c r="D205" s="33">
        <v>61.525925000000001</v>
      </c>
      <c r="E205" s="34">
        <v>0</v>
      </c>
      <c r="F205" s="33">
        <v>0</v>
      </c>
      <c r="G205" s="34">
        <v>0</v>
      </c>
      <c r="H205" s="34">
        <v>0</v>
      </c>
      <c r="I205" s="34">
        <v>0</v>
      </c>
      <c r="J205" s="34">
        <v>0</v>
      </c>
      <c r="K205" s="34">
        <v>0</v>
      </c>
      <c r="L205" s="34">
        <v>0</v>
      </c>
      <c r="M205" s="34">
        <v>0</v>
      </c>
      <c r="N205" s="34">
        <v>0</v>
      </c>
      <c r="O205" s="34">
        <v>0</v>
      </c>
      <c r="P205" s="34">
        <v>0</v>
      </c>
      <c r="Q205" s="34">
        <v>0</v>
      </c>
      <c r="R205" s="34">
        <v>0</v>
      </c>
      <c r="S205" s="34">
        <v>0</v>
      </c>
      <c r="T205" s="34">
        <v>0</v>
      </c>
      <c r="U205" s="34">
        <v>0</v>
      </c>
      <c r="V205" s="34">
        <v>0</v>
      </c>
      <c r="W205" s="34">
        <v>0</v>
      </c>
      <c r="X205" s="34">
        <v>0</v>
      </c>
      <c r="Y205" s="34">
        <v>0</v>
      </c>
      <c r="Z205" s="34">
        <v>0</v>
      </c>
      <c r="AA205" s="34">
        <v>0</v>
      </c>
      <c r="AB205" s="34">
        <v>0</v>
      </c>
      <c r="AC205" s="34">
        <v>0</v>
      </c>
      <c r="AD205" s="34">
        <v>0</v>
      </c>
      <c r="AE205" s="34">
        <f t="shared" si="58"/>
        <v>0</v>
      </c>
      <c r="AF205" s="35">
        <v>0</v>
      </c>
      <c r="AG205" s="34">
        <f t="shared" si="59"/>
        <v>0</v>
      </c>
      <c r="AH205" s="35">
        <v>0</v>
      </c>
      <c r="AI205" s="36" t="s">
        <v>34</v>
      </c>
      <c r="AJ205" s="8"/>
      <c r="BG205" s="8"/>
      <c r="BH205" s="8"/>
      <c r="BI205" s="8"/>
      <c r="BJ205" s="8"/>
      <c r="BK205" s="8"/>
      <c r="BL205" s="15"/>
      <c r="BO205" s="8"/>
      <c r="BV205" s="8"/>
      <c r="BW205" s="8"/>
      <c r="BX205" s="8"/>
      <c r="BY205" s="8"/>
      <c r="BZ205" s="8"/>
    </row>
    <row r="206" spans="1:78" ht="94.5" x14ac:dyDescent="0.25">
      <c r="A206" s="40" t="s">
        <v>338</v>
      </c>
      <c r="B206" s="32" t="s">
        <v>442</v>
      </c>
      <c r="C206" s="40" t="s">
        <v>443</v>
      </c>
      <c r="D206" s="33">
        <v>47.977000000000004</v>
      </c>
      <c r="E206" s="34">
        <v>0</v>
      </c>
      <c r="F206" s="33">
        <v>0</v>
      </c>
      <c r="G206" s="34">
        <v>0</v>
      </c>
      <c r="H206" s="34">
        <v>0</v>
      </c>
      <c r="I206" s="34">
        <v>0</v>
      </c>
      <c r="J206" s="34">
        <v>0</v>
      </c>
      <c r="K206" s="34">
        <v>0</v>
      </c>
      <c r="L206" s="34">
        <v>0</v>
      </c>
      <c r="M206" s="34">
        <v>0</v>
      </c>
      <c r="N206" s="34">
        <v>0</v>
      </c>
      <c r="O206" s="34">
        <v>0</v>
      </c>
      <c r="P206" s="34">
        <v>0</v>
      </c>
      <c r="Q206" s="34">
        <v>0</v>
      </c>
      <c r="R206" s="34">
        <v>0.02</v>
      </c>
      <c r="S206" s="34">
        <v>0</v>
      </c>
      <c r="T206" s="34">
        <v>0</v>
      </c>
      <c r="U206" s="34">
        <v>0</v>
      </c>
      <c r="V206" s="34">
        <v>0</v>
      </c>
      <c r="W206" s="34">
        <v>0</v>
      </c>
      <c r="X206" s="34">
        <v>1</v>
      </c>
      <c r="Y206" s="34">
        <v>0</v>
      </c>
      <c r="Z206" s="34">
        <v>0</v>
      </c>
      <c r="AA206" s="34">
        <v>0</v>
      </c>
      <c r="AB206" s="34">
        <v>0</v>
      </c>
      <c r="AC206" s="34">
        <v>0</v>
      </c>
      <c r="AD206" s="34">
        <v>0</v>
      </c>
      <c r="AE206" s="34">
        <f t="shared" si="58"/>
        <v>0.02</v>
      </c>
      <c r="AF206" s="35">
        <v>1</v>
      </c>
      <c r="AG206" s="34">
        <f t="shared" si="59"/>
        <v>0</v>
      </c>
      <c r="AH206" s="35">
        <v>0</v>
      </c>
      <c r="AI206" s="36" t="s">
        <v>444</v>
      </c>
      <c r="AJ206" s="8"/>
      <c r="BG206" s="8"/>
      <c r="BH206" s="8"/>
      <c r="BI206" s="8"/>
      <c r="BJ206" s="8"/>
      <c r="BK206" s="8"/>
      <c r="BL206" s="15"/>
      <c r="BO206" s="8"/>
      <c r="BV206" s="8"/>
      <c r="BW206" s="8"/>
      <c r="BX206" s="8"/>
      <c r="BY206" s="8"/>
      <c r="BZ206" s="8"/>
    </row>
    <row r="207" spans="1:78" x14ac:dyDescent="0.25">
      <c r="A207" s="22" t="s">
        <v>445</v>
      </c>
      <c r="B207" s="23" t="s">
        <v>446</v>
      </c>
      <c r="C207" s="24" t="s">
        <v>33</v>
      </c>
      <c r="D207" s="39">
        <f t="shared" ref="D207:AG207" si="60">SUM(D208,D226,D241,D261,D268,D274,D275)</f>
        <v>7400.0456283109997</v>
      </c>
      <c r="E207" s="39">
        <f t="shared" si="60"/>
        <v>0</v>
      </c>
      <c r="F207" s="39">
        <f t="shared" si="60"/>
        <v>551.44898420999994</v>
      </c>
      <c r="G207" s="39">
        <f t="shared" si="60"/>
        <v>0</v>
      </c>
      <c r="H207" s="39">
        <f t="shared" si="60"/>
        <v>0</v>
      </c>
      <c r="I207" s="39">
        <f t="shared" si="60"/>
        <v>3.4000000000000002E-2</v>
      </c>
      <c r="J207" s="39">
        <f t="shared" si="60"/>
        <v>0</v>
      </c>
      <c r="K207" s="39">
        <f t="shared" si="60"/>
        <v>0</v>
      </c>
      <c r="L207" s="39">
        <f t="shared" si="60"/>
        <v>186</v>
      </c>
      <c r="M207" s="39">
        <f t="shared" si="60"/>
        <v>1.137</v>
      </c>
      <c r="N207" s="39">
        <f t="shared" si="60"/>
        <v>0</v>
      </c>
      <c r="O207" s="39">
        <f t="shared" si="60"/>
        <v>5100</v>
      </c>
      <c r="P207" s="39">
        <f t="shared" si="60"/>
        <v>1160</v>
      </c>
      <c r="Q207" s="39">
        <f t="shared" si="60"/>
        <v>0</v>
      </c>
      <c r="R207" s="39">
        <f t="shared" si="60"/>
        <v>0</v>
      </c>
      <c r="S207" s="39">
        <f t="shared" si="60"/>
        <v>315.14275439999983</v>
      </c>
      <c r="T207" s="39">
        <f t="shared" si="60"/>
        <v>0</v>
      </c>
      <c r="U207" s="39">
        <f t="shared" si="60"/>
        <v>0</v>
      </c>
      <c r="V207" s="39">
        <f t="shared" si="60"/>
        <v>3.4000000000000002E-2</v>
      </c>
      <c r="W207" s="39">
        <f t="shared" si="60"/>
        <v>0</v>
      </c>
      <c r="X207" s="39">
        <f t="shared" si="60"/>
        <v>0</v>
      </c>
      <c r="Y207" s="39">
        <f t="shared" si="60"/>
        <v>30</v>
      </c>
      <c r="Z207" s="39">
        <f t="shared" si="60"/>
        <v>6.7719999999999994</v>
      </c>
      <c r="AA207" s="39">
        <f t="shared" si="60"/>
        <v>0</v>
      </c>
      <c r="AB207" s="39">
        <f t="shared" si="60"/>
        <v>0</v>
      </c>
      <c r="AC207" s="39">
        <f t="shared" si="60"/>
        <v>1457.3</v>
      </c>
      <c r="AD207" s="39">
        <f t="shared" si="60"/>
        <v>0</v>
      </c>
      <c r="AE207" s="39">
        <f t="shared" si="60"/>
        <v>0</v>
      </c>
      <c r="AF207" s="26">
        <v>0</v>
      </c>
      <c r="AG207" s="39">
        <f t="shared" si="60"/>
        <v>-236.30622980999999</v>
      </c>
      <c r="AH207" s="26">
        <f t="shared" si="52"/>
        <v>-0.42851875073907303</v>
      </c>
      <c r="AI207" s="27" t="s">
        <v>34</v>
      </c>
      <c r="AJ207" s="8"/>
      <c r="BC207" s="14"/>
      <c r="BG207" s="8"/>
      <c r="BH207" s="8"/>
      <c r="BI207" s="8"/>
      <c r="BJ207" s="8"/>
      <c r="BK207" s="8"/>
      <c r="BL207" s="15"/>
      <c r="BO207" s="8"/>
      <c r="BV207" s="8"/>
      <c r="BW207" s="8"/>
      <c r="BX207" s="8"/>
      <c r="BY207" s="8"/>
      <c r="BZ207" s="8"/>
    </row>
    <row r="208" spans="1:78" ht="31.5" x14ac:dyDescent="0.25">
      <c r="A208" s="22" t="s">
        <v>447</v>
      </c>
      <c r="B208" s="23" t="s">
        <v>52</v>
      </c>
      <c r="C208" s="24" t="s">
        <v>33</v>
      </c>
      <c r="D208" s="39">
        <f t="shared" ref="D208:AG208" si="61">D209+D212+D215+D225</f>
        <v>388.88399001999994</v>
      </c>
      <c r="E208" s="39">
        <f t="shared" si="61"/>
        <v>0</v>
      </c>
      <c r="F208" s="39">
        <f t="shared" si="61"/>
        <v>194.17829982999999</v>
      </c>
      <c r="G208" s="39">
        <f t="shared" si="61"/>
        <v>0</v>
      </c>
      <c r="H208" s="39">
        <f t="shared" si="61"/>
        <v>0</v>
      </c>
      <c r="I208" s="39">
        <f t="shared" si="61"/>
        <v>3.4000000000000002E-2</v>
      </c>
      <c r="J208" s="39">
        <f t="shared" si="61"/>
        <v>0</v>
      </c>
      <c r="K208" s="39">
        <f t="shared" si="61"/>
        <v>0</v>
      </c>
      <c r="L208" s="39">
        <f t="shared" si="61"/>
        <v>0</v>
      </c>
      <c r="M208" s="39">
        <f t="shared" si="61"/>
        <v>0</v>
      </c>
      <c r="N208" s="39">
        <f t="shared" si="61"/>
        <v>0</v>
      </c>
      <c r="O208" s="39">
        <f t="shared" si="61"/>
        <v>5100</v>
      </c>
      <c r="P208" s="39">
        <f t="shared" si="61"/>
        <v>0</v>
      </c>
      <c r="Q208" s="39">
        <f t="shared" si="61"/>
        <v>0</v>
      </c>
      <c r="R208" s="39">
        <f t="shared" si="61"/>
        <v>0</v>
      </c>
      <c r="S208" s="39">
        <f t="shared" si="61"/>
        <v>10.323918920000001</v>
      </c>
      <c r="T208" s="39">
        <f t="shared" si="61"/>
        <v>0</v>
      </c>
      <c r="U208" s="39">
        <f t="shared" si="61"/>
        <v>0</v>
      </c>
      <c r="V208" s="39">
        <f t="shared" si="61"/>
        <v>3.4000000000000002E-2</v>
      </c>
      <c r="W208" s="39">
        <f t="shared" si="61"/>
        <v>0</v>
      </c>
      <c r="X208" s="39">
        <f t="shared" si="61"/>
        <v>0</v>
      </c>
      <c r="Y208" s="39">
        <f t="shared" si="61"/>
        <v>1</v>
      </c>
      <c r="Z208" s="39">
        <f t="shared" si="61"/>
        <v>0</v>
      </c>
      <c r="AA208" s="39">
        <f t="shared" si="61"/>
        <v>0</v>
      </c>
      <c r="AB208" s="39">
        <f t="shared" si="61"/>
        <v>0</v>
      </c>
      <c r="AC208" s="39">
        <f t="shared" si="61"/>
        <v>0</v>
      </c>
      <c r="AD208" s="39">
        <f t="shared" si="61"/>
        <v>0</v>
      </c>
      <c r="AE208" s="39">
        <f t="shared" si="61"/>
        <v>0</v>
      </c>
      <c r="AF208" s="26">
        <v>0</v>
      </c>
      <c r="AG208" s="39">
        <f t="shared" si="61"/>
        <v>-183.85438090999997</v>
      </c>
      <c r="AH208" s="26">
        <f t="shared" si="52"/>
        <v>-0.94683278755124323</v>
      </c>
      <c r="AI208" s="27" t="s">
        <v>34</v>
      </c>
      <c r="AJ208" s="8"/>
      <c r="BG208" s="8"/>
      <c r="BH208" s="8"/>
      <c r="BI208" s="8"/>
      <c r="BJ208" s="8"/>
      <c r="BK208" s="8"/>
      <c r="BL208" s="15"/>
      <c r="BO208" s="8"/>
      <c r="BV208" s="8"/>
      <c r="BW208" s="8"/>
      <c r="BX208" s="8"/>
      <c r="BY208" s="8"/>
      <c r="BZ208" s="8"/>
    </row>
    <row r="209" spans="1:78" ht="126" x14ac:dyDescent="0.25">
      <c r="A209" s="22" t="s">
        <v>448</v>
      </c>
      <c r="B209" s="23" t="s">
        <v>54</v>
      </c>
      <c r="C209" s="24" t="s">
        <v>33</v>
      </c>
      <c r="D209" s="39">
        <f t="shared" ref="D209:Q209" si="62">SUM(D210:D211)</f>
        <v>0</v>
      </c>
      <c r="E209" s="39">
        <f t="shared" si="62"/>
        <v>0</v>
      </c>
      <c r="F209" s="39">
        <f t="shared" si="62"/>
        <v>0</v>
      </c>
      <c r="G209" s="39">
        <f t="shared" si="62"/>
        <v>0</v>
      </c>
      <c r="H209" s="39">
        <f t="shared" si="62"/>
        <v>0</v>
      </c>
      <c r="I209" s="39">
        <f t="shared" si="62"/>
        <v>0</v>
      </c>
      <c r="J209" s="39">
        <f t="shared" si="62"/>
        <v>0</v>
      </c>
      <c r="K209" s="39">
        <f t="shared" si="62"/>
        <v>0</v>
      </c>
      <c r="L209" s="39">
        <f t="shared" si="62"/>
        <v>0</v>
      </c>
      <c r="M209" s="39">
        <f t="shared" si="62"/>
        <v>0</v>
      </c>
      <c r="N209" s="39">
        <f t="shared" si="62"/>
        <v>0</v>
      </c>
      <c r="O209" s="39">
        <f t="shared" si="62"/>
        <v>0</v>
      </c>
      <c r="P209" s="39">
        <f t="shared" si="62"/>
        <v>0</v>
      </c>
      <c r="Q209" s="39">
        <f t="shared" si="62"/>
        <v>0</v>
      </c>
      <c r="R209" s="39">
        <f t="shared" ref="R209:AG209" si="63">SUM(R210:R211)</f>
        <v>0</v>
      </c>
      <c r="S209" s="39">
        <f t="shared" si="63"/>
        <v>0</v>
      </c>
      <c r="T209" s="39">
        <f t="shared" si="63"/>
        <v>0</v>
      </c>
      <c r="U209" s="39">
        <f t="shared" si="63"/>
        <v>0</v>
      </c>
      <c r="V209" s="39">
        <f t="shared" si="63"/>
        <v>0</v>
      </c>
      <c r="W209" s="39">
        <f t="shared" si="63"/>
        <v>0</v>
      </c>
      <c r="X209" s="39">
        <f t="shared" si="63"/>
        <v>0</v>
      </c>
      <c r="Y209" s="39">
        <f t="shared" si="63"/>
        <v>0</v>
      </c>
      <c r="Z209" s="39">
        <f t="shared" si="63"/>
        <v>0</v>
      </c>
      <c r="AA209" s="39">
        <f t="shared" si="63"/>
        <v>0</v>
      </c>
      <c r="AB209" s="39">
        <f t="shared" si="63"/>
        <v>0</v>
      </c>
      <c r="AC209" s="39">
        <f t="shared" si="63"/>
        <v>0</v>
      </c>
      <c r="AD209" s="39">
        <f t="shared" si="63"/>
        <v>0</v>
      </c>
      <c r="AE209" s="39">
        <f t="shared" si="63"/>
        <v>0</v>
      </c>
      <c r="AF209" s="26">
        <v>0</v>
      </c>
      <c r="AG209" s="39">
        <f t="shared" si="63"/>
        <v>0</v>
      </c>
      <c r="AH209" s="26">
        <v>0</v>
      </c>
      <c r="AI209" s="27" t="s">
        <v>34</v>
      </c>
      <c r="AJ209" s="8"/>
      <c r="BG209" s="8"/>
      <c r="BH209" s="8"/>
      <c r="BI209" s="8"/>
      <c r="BJ209" s="8"/>
      <c r="BK209" s="8"/>
      <c r="BL209" s="15"/>
      <c r="BO209" s="8"/>
      <c r="BV209" s="8"/>
      <c r="BW209" s="8"/>
      <c r="BX209" s="8"/>
      <c r="BY209" s="8"/>
      <c r="BZ209" s="8"/>
    </row>
    <row r="210" spans="1:78" ht="47.25" x14ac:dyDescent="0.25">
      <c r="A210" s="22" t="s">
        <v>449</v>
      </c>
      <c r="B210" s="23" t="s">
        <v>58</v>
      </c>
      <c r="C210" s="24" t="s">
        <v>33</v>
      </c>
      <c r="D210" s="39">
        <v>0</v>
      </c>
      <c r="E210" s="39">
        <v>0</v>
      </c>
      <c r="F210" s="39">
        <v>0</v>
      </c>
      <c r="G210" s="39">
        <v>0</v>
      </c>
      <c r="H210" s="39">
        <v>0</v>
      </c>
      <c r="I210" s="39">
        <v>0</v>
      </c>
      <c r="J210" s="39">
        <v>0</v>
      </c>
      <c r="K210" s="39">
        <v>0</v>
      </c>
      <c r="L210" s="39">
        <v>0</v>
      </c>
      <c r="M210" s="39">
        <v>0</v>
      </c>
      <c r="N210" s="39">
        <v>0</v>
      </c>
      <c r="O210" s="39">
        <v>0</v>
      </c>
      <c r="P210" s="39">
        <v>0</v>
      </c>
      <c r="Q210" s="39">
        <v>0</v>
      </c>
      <c r="R210" s="39">
        <v>0</v>
      </c>
      <c r="S210" s="39">
        <v>0</v>
      </c>
      <c r="T210" s="39">
        <v>0</v>
      </c>
      <c r="U210" s="39">
        <v>0</v>
      </c>
      <c r="V210" s="39">
        <v>0</v>
      </c>
      <c r="W210" s="39">
        <v>0</v>
      </c>
      <c r="X210" s="39">
        <v>0</v>
      </c>
      <c r="Y210" s="39">
        <v>0</v>
      </c>
      <c r="Z210" s="39">
        <v>0</v>
      </c>
      <c r="AA210" s="39">
        <v>0</v>
      </c>
      <c r="AB210" s="39">
        <v>0</v>
      </c>
      <c r="AC210" s="39">
        <v>0</v>
      </c>
      <c r="AD210" s="39">
        <v>0</v>
      </c>
      <c r="AE210" s="39">
        <v>0</v>
      </c>
      <c r="AF210" s="26">
        <v>0</v>
      </c>
      <c r="AG210" s="39">
        <v>0</v>
      </c>
      <c r="AH210" s="26">
        <v>0</v>
      </c>
      <c r="AI210" s="27" t="s">
        <v>34</v>
      </c>
      <c r="AJ210" s="8"/>
      <c r="BG210" s="8"/>
      <c r="BH210" s="8"/>
      <c r="BI210" s="8"/>
      <c r="BJ210" s="8"/>
      <c r="BK210" s="8"/>
      <c r="BL210" s="15"/>
      <c r="BO210" s="8"/>
      <c r="BV210" s="8"/>
      <c r="BW210" s="8"/>
      <c r="BX210" s="8"/>
      <c r="BY210" s="8"/>
      <c r="BZ210" s="8"/>
    </row>
    <row r="211" spans="1:78" ht="47.25" x14ac:dyDescent="0.25">
      <c r="A211" s="22" t="s">
        <v>450</v>
      </c>
      <c r="B211" s="23" t="s">
        <v>58</v>
      </c>
      <c r="C211" s="24" t="s">
        <v>33</v>
      </c>
      <c r="D211" s="39">
        <v>0</v>
      </c>
      <c r="E211" s="39">
        <v>0</v>
      </c>
      <c r="F211" s="39">
        <v>0</v>
      </c>
      <c r="G211" s="39">
        <v>0</v>
      </c>
      <c r="H211" s="39">
        <v>0</v>
      </c>
      <c r="I211" s="39">
        <v>0</v>
      </c>
      <c r="J211" s="39">
        <v>0</v>
      </c>
      <c r="K211" s="39">
        <v>0</v>
      </c>
      <c r="L211" s="39">
        <v>0</v>
      </c>
      <c r="M211" s="39">
        <v>0</v>
      </c>
      <c r="N211" s="39">
        <v>0</v>
      </c>
      <c r="O211" s="39">
        <v>0</v>
      </c>
      <c r="P211" s="39">
        <v>0</v>
      </c>
      <c r="Q211" s="39">
        <v>0</v>
      </c>
      <c r="R211" s="39">
        <v>0</v>
      </c>
      <c r="S211" s="39">
        <v>0</v>
      </c>
      <c r="T211" s="39">
        <v>0</v>
      </c>
      <c r="U211" s="39">
        <v>0</v>
      </c>
      <c r="V211" s="39">
        <v>0</v>
      </c>
      <c r="W211" s="39">
        <v>0</v>
      </c>
      <c r="X211" s="39">
        <v>0</v>
      </c>
      <c r="Y211" s="39">
        <v>0</v>
      </c>
      <c r="Z211" s="39">
        <v>0</v>
      </c>
      <c r="AA211" s="39">
        <v>0</v>
      </c>
      <c r="AB211" s="39">
        <v>0</v>
      </c>
      <c r="AC211" s="39">
        <v>0</v>
      </c>
      <c r="AD211" s="39">
        <v>0</v>
      </c>
      <c r="AE211" s="39">
        <v>0</v>
      </c>
      <c r="AF211" s="26">
        <v>0</v>
      </c>
      <c r="AG211" s="39">
        <v>0</v>
      </c>
      <c r="AH211" s="26">
        <v>0</v>
      </c>
      <c r="AI211" s="27" t="s">
        <v>34</v>
      </c>
      <c r="AJ211" s="8"/>
      <c r="BG211" s="8"/>
      <c r="BH211" s="8"/>
      <c r="BI211" s="8"/>
      <c r="BJ211" s="8"/>
      <c r="BK211" s="8"/>
      <c r="BL211" s="15"/>
      <c r="BO211" s="8"/>
      <c r="BV211" s="8"/>
      <c r="BW211" s="8"/>
      <c r="BX211" s="8"/>
      <c r="BY211" s="8"/>
      <c r="BZ211" s="8"/>
    </row>
    <row r="212" spans="1:78" ht="78.75" x14ac:dyDescent="0.25">
      <c r="A212" s="22" t="s">
        <v>451</v>
      </c>
      <c r="B212" s="23" t="s">
        <v>60</v>
      </c>
      <c r="C212" s="24" t="s">
        <v>33</v>
      </c>
      <c r="D212" s="39">
        <f t="shared" ref="D212:AG212" si="64">SUM(D213)</f>
        <v>0</v>
      </c>
      <c r="E212" s="39">
        <f t="shared" si="64"/>
        <v>0</v>
      </c>
      <c r="F212" s="39">
        <f t="shared" si="64"/>
        <v>0</v>
      </c>
      <c r="G212" s="39">
        <f t="shared" si="64"/>
        <v>0</v>
      </c>
      <c r="H212" s="39">
        <f t="shared" si="64"/>
        <v>0</v>
      </c>
      <c r="I212" s="39">
        <f t="shared" si="64"/>
        <v>0</v>
      </c>
      <c r="J212" s="39">
        <f t="shared" si="64"/>
        <v>0</v>
      </c>
      <c r="K212" s="39">
        <f t="shared" si="64"/>
        <v>0</v>
      </c>
      <c r="L212" s="39">
        <f t="shared" si="64"/>
        <v>0</v>
      </c>
      <c r="M212" s="39">
        <f t="shared" si="64"/>
        <v>0</v>
      </c>
      <c r="N212" s="39">
        <f t="shared" si="64"/>
        <v>0</v>
      </c>
      <c r="O212" s="39">
        <f t="shared" si="64"/>
        <v>0</v>
      </c>
      <c r="P212" s="39">
        <f t="shared" si="64"/>
        <v>0</v>
      </c>
      <c r="Q212" s="39">
        <f t="shared" si="64"/>
        <v>0</v>
      </c>
      <c r="R212" s="39">
        <f t="shared" si="64"/>
        <v>0</v>
      </c>
      <c r="S212" s="39">
        <f t="shared" si="64"/>
        <v>0</v>
      </c>
      <c r="T212" s="39">
        <f t="shared" si="64"/>
        <v>0</v>
      </c>
      <c r="U212" s="39">
        <f t="shared" si="64"/>
        <v>0</v>
      </c>
      <c r="V212" s="39">
        <f t="shared" si="64"/>
        <v>0</v>
      </c>
      <c r="W212" s="39">
        <f t="shared" si="64"/>
        <v>0</v>
      </c>
      <c r="X212" s="39">
        <f t="shared" si="64"/>
        <v>0</v>
      </c>
      <c r="Y212" s="39">
        <f t="shared" si="64"/>
        <v>0</v>
      </c>
      <c r="Z212" s="39">
        <f t="shared" si="64"/>
        <v>0</v>
      </c>
      <c r="AA212" s="39">
        <f t="shared" si="64"/>
        <v>0</v>
      </c>
      <c r="AB212" s="39">
        <f t="shared" si="64"/>
        <v>0</v>
      </c>
      <c r="AC212" s="39">
        <f t="shared" si="64"/>
        <v>0</v>
      </c>
      <c r="AD212" s="39">
        <f t="shared" si="64"/>
        <v>0</v>
      </c>
      <c r="AE212" s="39">
        <f t="shared" si="64"/>
        <v>0</v>
      </c>
      <c r="AF212" s="26">
        <v>0</v>
      </c>
      <c r="AG212" s="39">
        <f t="shared" si="64"/>
        <v>0</v>
      </c>
      <c r="AH212" s="26">
        <v>0</v>
      </c>
      <c r="AI212" s="27" t="s">
        <v>34</v>
      </c>
      <c r="AJ212" s="8"/>
      <c r="BG212" s="8"/>
      <c r="BH212" s="8"/>
      <c r="BI212" s="8"/>
      <c r="BJ212" s="8"/>
      <c r="BK212" s="8"/>
      <c r="BL212" s="15"/>
      <c r="BO212" s="8"/>
      <c r="BV212" s="8"/>
      <c r="BW212" s="8"/>
      <c r="BX212" s="8"/>
      <c r="BY212" s="8"/>
      <c r="BZ212" s="8"/>
    </row>
    <row r="213" spans="1:78" ht="47.25" x14ac:dyDescent="0.25">
      <c r="A213" s="22" t="s">
        <v>452</v>
      </c>
      <c r="B213" s="23" t="s">
        <v>58</v>
      </c>
      <c r="C213" s="24" t="s">
        <v>33</v>
      </c>
      <c r="D213" s="39">
        <v>0</v>
      </c>
      <c r="E213" s="39">
        <v>0</v>
      </c>
      <c r="F213" s="39">
        <v>0</v>
      </c>
      <c r="G213" s="39">
        <v>0</v>
      </c>
      <c r="H213" s="39">
        <v>0</v>
      </c>
      <c r="I213" s="39">
        <v>0</v>
      </c>
      <c r="J213" s="39">
        <v>0</v>
      </c>
      <c r="K213" s="39">
        <v>0</v>
      </c>
      <c r="L213" s="39">
        <v>0</v>
      </c>
      <c r="M213" s="39">
        <v>0</v>
      </c>
      <c r="N213" s="39">
        <v>0</v>
      </c>
      <c r="O213" s="39">
        <v>0</v>
      </c>
      <c r="P213" s="39">
        <v>0</v>
      </c>
      <c r="Q213" s="39">
        <v>0</v>
      </c>
      <c r="R213" s="39">
        <v>0</v>
      </c>
      <c r="S213" s="39">
        <v>0</v>
      </c>
      <c r="T213" s="39">
        <v>0</v>
      </c>
      <c r="U213" s="39">
        <v>0</v>
      </c>
      <c r="V213" s="39">
        <v>0</v>
      </c>
      <c r="W213" s="39">
        <v>0</v>
      </c>
      <c r="X213" s="39">
        <v>0</v>
      </c>
      <c r="Y213" s="39">
        <v>0</v>
      </c>
      <c r="Z213" s="39">
        <v>0</v>
      </c>
      <c r="AA213" s="39">
        <v>0</v>
      </c>
      <c r="AB213" s="39">
        <v>0</v>
      </c>
      <c r="AC213" s="39">
        <v>0</v>
      </c>
      <c r="AD213" s="39">
        <v>0</v>
      </c>
      <c r="AE213" s="39">
        <v>0</v>
      </c>
      <c r="AF213" s="26">
        <v>0</v>
      </c>
      <c r="AG213" s="39">
        <v>0</v>
      </c>
      <c r="AH213" s="26">
        <v>0</v>
      </c>
      <c r="AI213" s="27" t="s">
        <v>34</v>
      </c>
      <c r="AJ213" s="8"/>
      <c r="BG213" s="8"/>
      <c r="BH213" s="8"/>
      <c r="BI213" s="8"/>
      <c r="BJ213" s="8"/>
      <c r="BK213" s="8"/>
      <c r="BL213" s="15"/>
      <c r="BO213" s="8"/>
      <c r="BV213" s="8"/>
      <c r="BW213" s="8"/>
      <c r="BX213" s="8"/>
      <c r="BY213" s="8"/>
      <c r="BZ213" s="8"/>
    </row>
    <row r="214" spans="1:78" ht="47.25" x14ac:dyDescent="0.25">
      <c r="A214" s="22" t="s">
        <v>453</v>
      </c>
      <c r="B214" s="23" t="s">
        <v>58</v>
      </c>
      <c r="C214" s="24" t="s">
        <v>33</v>
      </c>
      <c r="D214" s="39">
        <v>0</v>
      </c>
      <c r="E214" s="39">
        <v>0</v>
      </c>
      <c r="F214" s="39">
        <v>0</v>
      </c>
      <c r="G214" s="39">
        <v>0</v>
      </c>
      <c r="H214" s="39">
        <v>0</v>
      </c>
      <c r="I214" s="39">
        <v>0</v>
      </c>
      <c r="J214" s="39">
        <v>0</v>
      </c>
      <c r="K214" s="39">
        <v>0</v>
      </c>
      <c r="L214" s="39">
        <v>0</v>
      </c>
      <c r="M214" s="39">
        <v>0</v>
      </c>
      <c r="N214" s="39">
        <v>0</v>
      </c>
      <c r="O214" s="39">
        <v>0</v>
      </c>
      <c r="P214" s="39">
        <v>0</v>
      </c>
      <c r="Q214" s="39">
        <v>0</v>
      </c>
      <c r="R214" s="39">
        <v>0</v>
      </c>
      <c r="S214" s="39">
        <v>0</v>
      </c>
      <c r="T214" s="39">
        <v>0</v>
      </c>
      <c r="U214" s="39">
        <v>0</v>
      </c>
      <c r="V214" s="39">
        <v>0</v>
      </c>
      <c r="W214" s="39">
        <v>0</v>
      </c>
      <c r="X214" s="39">
        <v>0</v>
      </c>
      <c r="Y214" s="39">
        <v>0</v>
      </c>
      <c r="Z214" s="39">
        <v>0</v>
      </c>
      <c r="AA214" s="39">
        <v>0</v>
      </c>
      <c r="AB214" s="39">
        <v>0</v>
      </c>
      <c r="AC214" s="39">
        <v>0</v>
      </c>
      <c r="AD214" s="39">
        <v>0</v>
      </c>
      <c r="AE214" s="39">
        <v>0</v>
      </c>
      <c r="AF214" s="26">
        <v>0</v>
      </c>
      <c r="AG214" s="39">
        <v>0</v>
      </c>
      <c r="AH214" s="26">
        <v>0</v>
      </c>
      <c r="AI214" s="27" t="s">
        <v>34</v>
      </c>
      <c r="AJ214" s="8"/>
      <c r="BG214" s="8"/>
      <c r="BH214" s="8"/>
      <c r="BI214" s="8"/>
      <c r="BJ214" s="8"/>
      <c r="BK214" s="8"/>
      <c r="BL214" s="15"/>
      <c r="BO214" s="8"/>
      <c r="BV214" s="8"/>
      <c r="BW214" s="8"/>
      <c r="BX214" s="8"/>
      <c r="BY214" s="8"/>
      <c r="BZ214" s="8"/>
    </row>
    <row r="215" spans="1:78" ht="78.75" x14ac:dyDescent="0.25">
      <c r="A215" s="22" t="s">
        <v>454</v>
      </c>
      <c r="B215" s="23" t="s">
        <v>64</v>
      </c>
      <c r="C215" s="24" t="s">
        <v>33</v>
      </c>
      <c r="D215" s="39">
        <f t="shared" ref="D215:AG215" si="65">SUM(D216:D220)</f>
        <v>388.88399001999994</v>
      </c>
      <c r="E215" s="39">
        <f t="shared" si="65"/>
        <v>0</v>
      </c>
      <c r="F215" s="39">
        <f t="shared" si="65"/>
        <v>194.17829982999999</v>
      </c>
      <c r="G215" s="39">
        <f t="shared" si="65"/>
        <v>0</v>
      </c>
      <c r="H215" s="39">
        <f t="shared" si="65"/>
        <v>0</v>
      </c>
      <c r="I215" s="39">
        <f t="shared" si="65"/>
        <v>3.4000000000000002E-2</v>
      </c>
      <c r="J215" s="39">
        <f t="shared" si="65"/>
        <v>0</v>
      </c>
      <c r="K215" s="39">
        <f t="shared" si="65"/>
        <v>0</v>
      </c>
      <c r="L215" s="39">
        <f t="shared" si="65"/>
        <v>0</v>
      </c>
      <c r="M215" s="39">
        <f t="shared" si="65"/>
        <v>0</v>
      </c>
      <c r="N215" s="39">
        <f t="shared" si="65"/>
        <v>0</v>
      </c>
      <c r="O215" s="39">
        <f t="shared" si="65"/>
        <v>5100</v>
      </c>
      <c r="P215" s="39">
        <f t="shared" si="65"/>
        <v>0</v>
      </c>
      <c r="Q215" s="39">
        <f t="shared" si="65"/>
        <v>0</v>
      </c>
      <c r="R215" s="39">
        <f t="shared" si="65"/>
        <v>0</v>
      </c>
      <c r="S215" s="39">
        <f t="shared" si="65"/>
        <v>10.323918920000001</v>
      </c>
      <c r="T215" s="39">
        <f t="shared" si="65"/>
        <v>0</v>
      </c>
      <c r="U215" s="39">
        <f t="shared" si="65"/>
        <v>0</v>
      </c>
      <c r="V215" s="39">
        <f t="shared" si="65"/>
        <v>3.4000000000000002E-2</v>
      </c>
      <c r="W215" s="39">
        <f t="shared" si="65"/>
        <v>0</v>
      </c>
      <c r="X215" s="39">
        <f t="shared" si="65"/>
        <v>0</v>
      </c>
      <c r="Y215" s="39">
        <f t="shared" si="65"/>
        <v>1</v>
      </c>
      <c r="Z215" s="39">
        <f t="shared" si="65"/>
        <v>0</v>
      </c>
      <c r="AA215" s="39">
        <f t="shared" si="65"/>
        <v>0</v>
      </c>
      <c r="AB215" s="39">
        <f t="shared" si="65"/>
        <v>0</v>
      </c>
      <c r="AC215" s="39">
        <f t="shared" si="65"/>
        <v>0</v>
      </c>
      <c r="AD215" s="39">
        <f t="shared" si="65"/>
        <v>0</v>
      </c>
      <c r="AE215" s="39">
        <f t="shared" si="65"/>
        <v>0</v>
      </c>
      <c r="AF215" s="26">
        <v>0</v>
      </c>
      <c r="AG215" s="39">
        <f t="shared" si="65"/>
        <v>-183.85438090999997</v>
      </c>
      <c r="AH215" s="26">
        <f t="shared" ref="AH215:AH278" si="66">AG215/F215</f>
        <v>-0.94683278755124323</v>
      </c>
      <c r="AI215" s="27" t="s">
        <v>34</v>
      </c>
      <c r="AJ215" s="8"/>
      <c r="BG215" s="8"/>
      <c r="BH215" s="8"/>
      <c r="BI215" s="8"/>
      <c r="BJ215" s="8"/>
      <c r="BK215" s="8"/>
      <c r="BL215" s="15"/>
      <c r="BO215" s="8"/>
      <c r="BV215" s="8"/>
      <c r="BW215" s="8"/>
      <c r="BX215" s="8"/>
      <c r="BY215" s="8"/>
      <c r="BZ215" s="8"/>
    </row>
    <row r="216" spans="1:78" ht="110.25" x14ac:dyDescent="0.25">
      <c r="A216" s="22" t="s">
        <v>455</v>
      </c>
      <c r="B216" s="23" t="s">
        <v>66</v>
      </c>
      <c r="C216" s="24" t="s">
        <v>33</v>
      </c>
      <c r="D216" s="39">
        <v>0</v>
      </c>
      <c r="E216" s="39">
        <v>0</v>
      </c>
      <c r="F216" s="39">
        <v>0</v>
      </c>
      <c r="G216" s="39">
        <v>0</v>
      </c>
      <c r="H216" s="39">
        <v>0</v>
      </c>
      <c r="I216" s="39">
        <v>0</v>
      </c>
      <c r="J216" s="39">
        <v>0</v>
      </c>
      <c r="K216" s="39">
        <v>0</v>
      </c>
      <c r="L216" s="39">
        <v>0</v>
      </c>
      <c r="M216" s="39">
        <v>0</v>
      </c>
      <c r="N216" s="39">
        <v>0</v>
      </c>
      <c r="O216" s="39">
        <v>0</v>
      </c>
      <c r="P216" s="39">
        <v>0</v>
      </c>
      <c r="Q216" s="39">
        <v>0</v>
      </c>
      <c r="R216" s="39">
        <v>0</v>
      </c>
      <c r="S216" s="39">
        <v>0</v>
      </c>
      <c r="T216" s="39">
        <v>0</v>
      </c>
      <c r="U216" s="39">
        <v>0</v>
      </c>
      <c r="V216" s="39">
        <v>0</v>
      </c>
      <c r="W216" s="39">
        <v>0</v>
      </c>
      <c r="X216" s="39">
        <v>0</v>
      </c>
      <c r="Y216" s="39">
        <v>0</v>
      </c>
      <c r="Z216" s="39">
        <v>0</v>
      </c>
      <c r="AA216" s="39">
        <v>0</v>
      </c>
      <c r="AB216" s="39">
        <v>0</v>
      </c>
      <c r="AC216" s="39">
        <v>0</v>
      </c>
      <c r="AD216" s="39">
        <v>0</v>
      </c>
      <c r="AE216" s="39">
        <v>0</v>
      </c>
      <c r="AF216" s="26">
        <v>0</v>
      </c>
      <c r="AG216" s="39">
        <v>0</v>
      </c>
      <c r="AH216" s="26">
        <v>0</v>
      </c>
      <c r="AI216" s="27" t="s">
        <v>34</v>
      </c>
      <c r="AJ216" s="8"/>
      <c r="BG216" s="8"/>
      <c r="BH216" s="8"/>
      <c r="BI216" s="8"/>
      <c r="BJ216" s="8"/>
      <c r="BK216" s="8"/>
      <c r="BL216" s="15"/>
      <c r="BO216" s="8"/>
      <c r="BV216" s="8"/>
      <c r="BW216" s="8"/>
      <c r="BX216" s="8"/>
      <c r="BY216" s="8"/>
      <c r="BZ216" s="8"/>
    </row>
    <row r="217" spans="1:78" ht="126" x14ac:dyDescent="0.25">
      <c r="A217" s="22" t="s">
        <v>456</v>
      </c>
      <c r="B217" s="23" t="s">
        <v>68</v>
      </c>
      <c r="C217" s="24" t="s">
        <v>33</v>
      </c>
      <c r="D217" s="39">
        <v>0</v>
      </c>
      <c r="E217" s="39">
        <v>0</v>
      </c>
      <c r="F217" s="39">
        <v>0</v>
      </c>
      <c r="G217" s="39">
        <v>0</v>
      </c>
      <c r="H217" s="39">
        <v>0</v>
      </c>
      <c r="I217" s="39">
        <v>0</v>
      </c>
      <c r="J217" s="39">
        <v>0</v>
      </c>
      <c r="K217" s="39">
        <v>0</v>
      </c>
      <c r="L217" s="39">
        <v>0</v>
      </c>
      <c r="M217" s="39">
        <v>0</v>
      </c>
      <c r="N217" s="39">
        <v>0</v>
      </c>
      <c r="O217" s="39">
        <v>0</v>
      </c>
      <c r="P217" s="39">
        <v>0</v>
      </c>
      <c r="Q217" s="39">
        <v>0</v>
      </c>
      <c r="R217" s="39">
        <v>0</v>
      </c>
      <c r="S217" s="39">
        <v>0</v>
      </c>
      <c r="T217" s="39">
        <v>0</v>
      </c>
      <c r="U217" s="39">
        <v>0</v>
      </c>
      <c r="V217" s="39">
        <v>0</v>
      </c>
      <c r="W217" s="39">
        <v>0</v>
      </c>
      <c r="X217" s="39">
        <v>0</v>
      </c>
      <c r="Y217" s="39">
        <v>0</v>
      </c>
      <c r="Z217" s="39">
        <v>0</v>
      </c>
      <c r="AA217" s="39">
        <v>0</v>
      </c>
      <c r="AB217" s="39">
        <v>0</v>
      </c>
      <c r="AC217" s="39">
        <v>0</v>
      </c>
      <c r="AD217" s="39">
        <v>0</v>
      </c>
      <c r="AE217" s="39">
        <v>0</v>
      </c>
      <c r="AF217" s="26">
        <v>0</v>
      </c>
      <c r="AG217" s="39">
        <v>0</v>
      </c>
      <c r="AH217" s="26">
        <v>0</v>
      </c>
      <c r="AI217" s="27" t="s">
        <v>34</v>
      </c>
      <c r="AJ217" s="8"/>
      <c r="BG217" s="8"/>
      <c r="BH217" s="8"/>
      <c r="BI217" s="8"/>
      <c r="BJ217" s="8"/>
      <c r="BK217" s="8"/>
      <c r="BL217" s="15"/>
      <c r="BO217" s="8"/>
      <c r="BV217" s="8"/>
      <c r="BW217" s="8"/>
      <c r="BX217" s="8"/>
      <c r="BY217" s="8"/>
      <c r="BZ217" s="8"/>
    </row>
    <row r="218" spans="1:78" ht="110.25" x14ac:dyDescent="0.25">
      <c r="A218" s="22" t="s">
        <v>457</v>
      </c>
      <c r="B218" s="23" t="s">
        <v>70</v>
      </c>
      <c r="C218" s="24" t="s">
        <v>33</v>
      </c>
      <c r="D218" s="39">
        <v>0</v>
      </c>
      <c r="E218" s="39">
        <v>0</v>
      </c>
      <c r="F218" s="39">
        <v>0</v>
      </c>
      <c r="G218" s="39">
        <v>0</v>
      </c>
      <c r="H218" s="39">
        <v>0</v>
      </c>
      <c r="I218" s="39">
        <v>0</v>
      </c>
      <c r="J218" s="39">
        <v>0</v>
      </c>
      <c r="K218" s="39">
        <v>0</v>
      </c>
      <c r="L218" s="39">
        <v>0</v>
      </c>
      <c r="M218" s="39">
        <v>0</v>
      </c>
      <c r="N218" s="39">
        <v>0</v>
      </c>
      <c r="O218" s="39">
        <v>0</v>
      </c>
      <c r="P218" s="39">
        <v>0</v>
      </c>
      <c r="Q218" s="39">
        <v>0</v>
      </c>
      <c r="R218" s="39">
        <v>0</v>
      </c>
      <c r="S218" s="39">
        <v>0</v>
      </c>
      <c r="T218" s="39">
        <v>0</v>
      </c>
      <c r="U218" s="39">
        <v>0</v>
      </c>
      <c r="V218" s="39">
        <v>0</v>
      </c>
      <c r="W218" s="39">
        <v>0</v>
      </c>
      <c r="X218" s="39">
        <v>0</v>
      </c>
      <c r="Y218" s="39">
        <v>0</v>
      </c>
      <c r="Z218" s="39">
        <v>0</v>
      </c>
      <c r="AA218" s="39">
        <v>0</v>
      </c>
      <c r="AB218" s="39">
        <v>0</v>
      </c>
      <c r="AC218" s="39">
        <v>0</v>
      </c>
      <c r="AD218" s="39">
        <v>0</v>
      </c>
      <c r="AE218" s="39">
        <v>0</v>
      </c>
      <c r="AF218" s="26">
        <v>0</v>
      </c>
      <c r="AG218" s="39">
        <v>0</v>
      </c>
      <c r="AH218" s="26">
        <v>0</v>
      </c>
      <c r="AI218" s="27" t="s">
        <v>34</v>
      </c>
      <c r="AJ218" s="8"/>
      <c r="BG218" s="8"/>
      <c r="BH218" s="8"/>
      <c r="BI218" s="8"/>
      <c r="BJ218" s="8"/>
      <c r="BK218" s="8"/>
      <c r="BL218" s="15"/>
      <c r="BO218" s="8"/>
      <c r="BV218" s="8"/>
      <c r="BW218" s="8"/>
      <c r="BX218" s="8"/>
      <c r="BY218" s="8"/>
      <c r="BZ218" s="8"/>
    </row>
    <row r="219" spans="1:78" ht="141.75" x14ac:dyDescent="0.25">
      <c r="A219" s="22" t="s">
        <v>458</v>
      </c>
      <c r="B219" s="23" t="s">
        <v>76</v>
      </c>
      <c r="C219" s="24" t="s">
        <v>33</v>
      </c>
      <c r="D219" s="39">
        <v>0</v>
      </c>
      <c r="E219" s="39">
        <v>0</v>
      </c>
      <c r="F219" s="39">
        <v>0</v>
      </c>
      <c r="G219" s="39">
        <v>0</v>
      </c>
      <c r="H219" s="39">
        <v>0</v>
      </c>
      <c r="I219" s="39">
        <v>0</v>
      </c>
      <c r="J219" s="39">
        <v>0</v>
      </c>
      <c r="K219" s="39">
        <v>0</v>
      </c>
      <c r="L219" s="39">
        <v>0</v>
      </c>
      <c r="M219" s="39">
        <v>0</v>
      </c>
      <c r="N219" s="39">
        <v>0</v>
      </c>
      <c r="O219" s="39">
        <v>0</v>
      </c>
      <c r="P219" s="39">
        <v>0</v>
      </c>
      <c r="Q219" s="39">
        <v>0</v>
      </c>
      <c r="R219" s="39">
        <v>0</v>
      </c>
      <c r="S219" s="39">
        <v>0</v>
      </c>
      <c r="T219" s="39">
        <v>0</v>
      </c>
      <c r="U219" s="39">
        <v>0</v>
      </c>
      <c r="V219" s="39">
        <v>0</v>
      </c>
      <c r="W219" s="39">
        <v>0</v>
      </c>
      <c r="X219" s="39">
        <v>0</v>
      </c>
      <c r="Y219" s="39">
        <v>0</v>
      </c>
      <c r="Z219" s="39">
        <v>0</v>
      </c>
      <c r="AA219" s="39">
        <v>0</v>
      </c>
      <c r="AB219" s="39">
        <v>0</v>
      </c>
      <c r="AC219" s="39">
        <v>0</v>
      </c>
      <c r="AD219" s="39">
        <v>0</v>
      </c>
      <c r="AE219" s="39">
        <v>0</v>
      </c>
      <c r="AF219" s="26">
        <v>0</v>
      </c>
      <c r="AG219" s="39">
        <v>0</v>
      </c>
      <c r="AH219" s="26">
        <v>0</v>
      </c>
      <c r="AI219" s="27" t="s">
        <v>34</v>
      </c>
      <c r="AJ219" s="8"/>
      <c r="BG219" s="8"/>
      <c r="BH219" s="8"/>
      <c r="BI219" s="8"/>
      <c r="BJ219" s="8"/>
      <c r="BK219" s="8"/>
      <c r="BL219" s="15"/>
      <c r="BO219" s="8"/>
      <c r="BV219" s="8"/>
      <c r="BW219" s="8"/>
      <c r="BX219" s="8"/>
      <c r="BY219" s="8"/>
      <c r="BZ219" s="8"/>
    </row>
    <row r="220" spans="1:78" ht="126" x14ac:dyDescent="0.25">
      <c r="A220" s="22" t="s">
        <v>459</v>
      </c>
      <c r="B220" s="23" t="s">
        <v>80</v>
      </c>
      <c r="C220" s="24" t="s">
        <v>33</v>
      </c>
      <c r="D220" s="39">
        <f>SUM(D221:D224)</f>
        <v>388.88399001999994</v>
      </c>
      <c r="E220" s="39">
        <f t="shared" ref="E220:AG220" si="67">SUM(E221:E224)</f>
        <v>0</v>
      </c>
      <c r="F220" s="39">
        <f t="shared" si="67"/>
        <v>194.17829982999999</v>
      </c>
      <c r="G220" s="39">
        <f t="shared" si="67"/>
        <v>0</v>
      </c>
      <c r="H220" s="39">
        <f t="shared" si="67"/>
        <v>0</v>
      </c>
      <c r="I220" s="39">
        <f t="shared" si="67"/>
        <v>3.4000000000000002E-2</v>
      </c>
      <c r="J220" s="39">
        <f t="shared" si="67"/>
        <v>0</v>
      </c>
      <c r="K220" s="39">
        <f t="shared" si="67"/>
        <v>0</v>
      </c>
      <c r="L220" s="39">
        <f t="shared" si="67"/>
        <v>0</v>
      </c>
      <c r="M220" s="39">
        <f t="shared" si="67"/>
        <v>0</v>
      </c>
      <c r="N220" s="39">
        <f t="shared" si="67"/>
        <v>0</v>
      </c>
      <c r="O220" s="39">
        <f t="shared" si="67"/>
        <v>5100</v>
      </c>
      <c r="P220" s="39">
        <f t="shared" si="67"/>
        <v>0</v>
      </c>
      <c r="Q220" s="39">
        <f t="shared" si="67"/>
        <v>0</v>
      </c>
      <c r="R220" s="39">
        <f t="shared" si="67"/>
        <v>0</v>
      </c>
      <c r="S220" s="39">
        <f t="shared" si="67"/>
        <v>10.323918920000001</v>
      </c>
      <c r="T220" s="39">
        <f t="shared" si="67"/>
        <v>0</v>
      </c>
      <c r="U220" s="39">
        <f t="shared" si="67"/>
        <v>0</v>
      </c>
      <c r="V220" s="39">
        <f t="shared" si="67"/>
        <v>3.4000000000000002E-2</v>
      </c>
      <c r="W220" s="39">
        <f t="shared" si="67"/>
        <v>0</v>
      </c>
      <c r="X220" s="39">
        <f t="shared" si="67"/>
        <v>0</v>
      </c>
      <c r="Y220" s="39">
        <f t="shared" si="67"/>
        <v>1</v>
      </c>
      <c r="Z220" s="39">
        <f t="shared" si="67"/>
        <v>0</v>
      </c>
      <c r="AA220" s="39">
        <f t="shared" si="67"/>
        <v>0</v>
      </c>
      <c r="AB220" s="39">
        <f t="shared" si="67"/>
        <v>0</v>
      </c>
      <c r="AC220" s="39">
        <f t="shared" si="67"/>
        <v>0</v>
      </c>
      <c r="AD220" s="39">
        <f t="shared" si="67"/>
        <v>0</v>
      </c>
      <c r="AE220" s="39">
        <f t="shared" si="67"/>
        <v>0</v>
      </c>
      <c r="AF220" s="26">
        <v>0</v>
      </c>
      <c r="AG220" s="39">
        <f t="shared" si="67"/>
        <v>-183.85438090999997</v>
      </c>
      <c r="AH220" s="26">
        <f t="shared" si="66"/>
        <v>-0.94683278755124323</v>
      </c>
      <c r="AI220" s="27" t="s">
        <v>34</v>
      </c>
      <c r="AJ220" s="8"/>
      <c r="BG220" s="8"/>
      <c r="BH220" s="8"/>
      <c r="BI220" s="8"/>
      <c r="BJ220" s="8"/>
      <c r="BK220" s="8"/>
      <c r="BL220" s="15"/>
      <c r="BO220" s="8"/>
      <c r="BV220" s="8"/>
      <c r="BW220" s="8"/>
      <c r="BX220" s="8"/>
      <c r="BY220" s="8"/>
      <c r="BZ220" s="8"/>
    </row>
    <row r="221" spans="1:78" ht="126" x14ac:dyDescent="0.25">
      <c r="A221" s="31" t="s">
        <v>459</v>
      </c>
      <c r="B221" s="37" t="s">
        <v>460</v>
      </c>
      <c r="C221" s="38" t="s">
        <v>461</v>
      </c>
      <c r="D221" s="51">
        <v>164.13711918999999</v>
      </c>
      <c r="E221" s="51">
        <v>0</v>
      </c>
      <c r="F221" s="51">
        <v>0</v>
      </c>
      <c r="G221" s="34">
        <v>0</v>
      </c>
      <c r="H221" s="34">
        <v>0</v>
      </c>
      <c r="I221" s="51">
        <v>0</v>
      </c>
      <c r="J221" s="34">
        <v>0</v>
      </c>
      <c r="K221" s="34">
        <v>0</v>
      </c>
      <c r="L221" s="51">
        <v>0</v>
      </c>
      <c r="M221" s="51">
        <v>0</v>
      </c>
      <c r="N221" s="34">
        <v>0</v>
      </c>
      <c r="O221" s="51">
        <v>0</v>
      </c>
      <c r="P221" s="51">
        <v>0</v>
      </c>
      <c r="Q221" s="51">
        <v>0</v>
      </c>
      <c r="R221" s="51">
        <v>0</v>
      </c>
      <c r="S221" s="51">
        <v>0</v>
      </c>
      <c r="T221" s="34">
        <v>0</v>
      </c>
      <c r="U221" s="34">
        <v>0</v>
      </c>
      <c r="V221" s="51">
        <v>0</v>
      </c>
      <c r="W221" s="34">
        <v>0</v>
      </c>
      <c r="X221" s="51">
        <v>0</v>
      </c>
      <c r="Y221" s="51">
        <v>0</v>
      </c>
      <c r="Z221" s="51">
        <v>0</v>
      </c>
      <c r="AA221" s="34">
        <v>0</v>
      </c>
      <c r="AB221" s="51">
        <v>0</v>
      </c>
      <c r="AC221" s="51">
        <v>0</v>
      </c>
      <c r="AD221" s="51">
        <v>0</v>
      </c>
      <c r="AE221" s="34">
        <f t="shared" ref="AE221:AE224" si="68">R221-E221</f>
        <v>0</v>
      </c>
      <c r="AF221" s="35">
        <v>0</v>
      </c>
      <c r="AG221" s="34">
        <f t="shared" ref="AG221:AG224" si="69">S221-F221</f>
        <v>0</v>
      </c>
      <c r="AH221" s="35">
        <v>0</v>
      </c>
      <c r="AI221" s="36" t="s">
        <v>34</v>
      </c>
      <c r="AJ221" s="8"/>
      <c r="BG221" s="8"/>
      <c r="BH221" s="8"/>
      <c r="BI221" s="8"/>
      <c r="BJ221" s="8"/>
      <c r="BK221" s="8"/>
      <c r="BL221" s="15"/>
      <c r="BO221" s="8"/>
      <c r="BV221" s="8"/>
      <c r="BW221" s="8"/>
      <c r="BX221" s="8"/>
      <c r="BY221" s="8"/>
      <c r="BZ221" s="8"/>
    </row>
    <row r="222" spans="1:78" ht="110.25" x14ac:dyDescent="0.25">
      <c r="A222" s="31" t="s">
        <v>459</v>
      </c>
      <c r="B222" s="37" t="s">
        <v>462</v>
      </c>
      <c r="C222" s="38" t="s">
        <v>463</v>
      </c>
      <c r="D222" s="51">
        <v>13</v>
      </c>
      <c r="E222" s="51">
        <v>0</v>
      </c>
      <c r="F222" s="51">
        <v>13</v>
      </c>
      <c r="G222" s="34">
        <v>0</v>
      </c>
      <c r="H222" s="34">
        <v>0</v>
      </c>
      <c r="I222" s="51">
        <v>3.4000000000000002E-2</v>
      </c>
      <c r="J222" s="34">
        <v>0</v>
      </c>
      <c r="K222" s="34">
        <v>0</v>
      </c>
      <c r="L222" s="51">
        <v>0</v>
      </c>
      <c r="M222" s="51">
        <v>0</v>
      </c>
      <c r="N222" s="34">
        <v>0</v>
      </c>
      <c r="O222" s="51">
        <v>0</v>
      </c>
      <c r="P222" s="51">
        <v>0</v>
      </c>
      <c r="Q222" s="51">
        <v>0</v>
      </c>
      <c r="R222" s="51">
        <v>0</v>
      </c>
      <c r="S222" s="51">
        <v>10.323918920000001</v>
      </c>
      <c r="T222" s="34">
        <v>0</v>
      </c>
      <c r="U222" s="34">
        <v>0</v>
      </c>
      <c r="V222" s="51">
        <v>3.4000000000000002E-2</v>
      </c>
      <c r="W222" s="34">
        <v>0</v>
      </c>
      <c r="X222" s="51">
        <v>0</v>
      </c>
      <c r="Y222" s="51">
        <v>1</v>
      </c>
      <c r="Z222" s="51">
        <v>0</v>
      </c>
      <c r="AA222" s="34">
        <v>0</v>
      </c>
      <c r="AB222" s="51">
        <v>0</v>
      </c>
      <c r="AC222" s="51">
        <v>0</v>
      </c>
      <c r="AD222" s="51">
        <v>0</v>
      </c>
      <c r="AE222" s="34">
        <f t="shared" si="68"/>
        <v>0</v>
      </c>
      <c r="AF222" s="35">
        <v>0</v>
      </c>
      <c r="AG222" s="34">
        <f t="shared" si="69"/>
        <v>-2.6760810799999994</v>
      </c>
      <c r="AH222" s="35">
        <f t="shared" si="66"/>
        <v>-0.20585239076923073</v>
      </c>
      <c r="AI222" s="36" t="s">
        <v>464</v>
      </c>
      <c r="AJ222" s="8"/>
      <c r="BG222" s="8"/>
      <c r="BH222" s="8"/>
      <c r="BI222" s="8"/>
      <c r="BJ222" s="8"/>
      <c r="BK222" s="8"/>
      <c r="BL222" s="15"/>
      <c r="BO222" s="8"/>
      <c r="BV222" s="8"/>
      <c r="BW222" s="8"/>
      <c r="BX222" s="8"/>
      <c r="BY222" s="8"/>
      <c r="BZ222" s="8"/>
    </row>
    <row r="223" spans="1:78" ht="94.5" x14ac:dyDescent="0.25">
      <c r="A223" s="31" t="s">
        <v>459</v>
      </c>
      <c r="B223" s="37" t="s">
        <v>465</v>
      </c>
      <c r="C223" s="38" t="s">
        <v>466</v>
      </c>
      <c r="D223" s="51">
        <v>29.259999999999998</v>
      </c>
      <c r="E223" s="51">
        <v>0</v>
      </c>
      <c r="F223" s="51">
        <v>0</v>
      </c>
      <c r="G223" s="34">
        <v>0</v>
      </c>
      <c r="H223" s="34">
        <v>0</v>
      </c>
      <c r="I223" s="51">
        <v>0</v>
      </c>
      <c r="J223" s="34">
        <v>0</v>
      </c>
      <c r="K223" s="34">
        <v>0</v>
      </c>
      <c r="L223" s="51">
        <v>0</v>
      </c>
      <c r="M223" s="51">
        <v>0</v>
      </c>
      <c r="N223" s="34">
        <v>0</v>
      </c>
      <c r="O223" s="51">
        <v>0</v>
      </c>
      <c r="P223" s="51">
        <v>0</v>
      </c>
      <c r="Q223" s="51">
        <v>0</v>
      </c>
      <c r="R223" s="51">
        <v>0</v>
      </c>
      <c r="S223" s="51">
        <v>0</v>
      </c>
      <c r="T223" s="34">
        <v>0</v>
      </c>
      <c r="U223" s="34">
        <v>0</v>
      </c>
      <c r="V223" s="51">
        <v>0</v>
      </c>
      <c r="W223" s="34">
        <v>0</v>
      </c>
      <c r="X223" s="51">
        <v>0</v>
      </c>
      <c r="Y223" s="51">
        <v>0</v>
      </c>
      <c r="Z223" s="51">
        <v>0</v>
      </c>
      <c r="AA223" s="34">
        <v>0</v>
      </c>
      <c r="AB223" s="51">
        <v>0</v>
      </c>
      <c r="AC223" s="51">
        <v>0</v>
      </c>
      <c r="AD223" s="51">
        <v>0</v>
      </c>
      <c r="AE223" s="34">
        <f t="shared" si="68"/>
        <v>0</v>
      </c>
      <c r="AF223" s="35">
        <v>0</v>
      </c>
      <c r="AG223" s="34">
        <f t="shared" si="69"/>
        <v>0</v>
      </c>
      <c r="AH223" s="35">
        <v>0</v>
      </c>
      <c r="AI223" s="36" t="s">
        <v>34</v>
      </c>
      <c r="AJ223" s="8"/>
      <c r="BG223" s="8"/>
      <c r="BH223" s="8"/>
      <c r="BI223" s="8"/>
      <c r="BJ223" s="8"/>
      <c r="BK223" s="8"/>
      <c r="BL223" s="15"/>
      <c r="BO223" s="8"/>
      <c r="BV223" s="8"/>
      <c r="BW223" s="8"/>
      <c r="BX223" s="8"/>
      <c r="BY223" s="8"/>
      <c r="BZ223" s="8"/>
    </row>
    <row r="224" spans="1:78" ht="157.5" x14ac:dyDescent="0.25">
      <c r="A224" s="41" t="s">
        <v>459</v>
      </c>
      <c r="B224" s="50" t="s">
        <v>467</v>
      </c>
      <c r="C224" s="40" t="s">
        <v>468</v>
      </c>
      <c r="D224" s="34">
        <v>182.48687082999999</v>
      </c>
      <c r="E224" s="34">
        <v>0</v>
      </c>
      <c r="F224" s="34">
        <v>181.17829982999999</v>
      </c>
      <c r="G224" s="34">
        <v>0</v>
      </c>
      <c r="H224" s="34">
        <v>0</v>
      </c>
      <c r="I224" s="34">
        <v>0</v>
      </c>
      <c r="J224" s="34">
        <v>0</v>
      </c>
      <c r="K224" s="34">
        <v>0</v>
      </c>
      <c r="L224" s="34">
        <v>0</v>
      </c>
      <c r="M224" s="34">
        <v>0</v>
      </c>
      <c r="N224" s="34">
        <v>0</v>
      </c>
      <c r="O224" s="34">
        <v>5100</v>
      </c>
      <c r="P224" s="34">
        <v>0</v>
      </c>
      <c r="Q224" s="34">
        <v>0</v>
      </c>
      <c r="R224" s="34">
        <v>0</v>
      </c>
      <c r="S224" s="34">
        <v>0</v>
      </c>
      <c r="T224" s="34">
        <v>0</v>
      </c>
      <c r="U224" s="34">
        <v>0</v>
      </c>
      <c r="V224" s="34">
        <v>0</v>
      </c>
      <c r="W224" s="34">
        <v>0</v>
      </c>
      <c r="X224" s="34">
        <v>0</v>
      </c>
      <c r="Y224" s="34">
        <v>0</v>
      </c>
      <c r="Z224" s="34">
        <v>0</v>
      </c>
      <c r="AA224" s="34">
        <v>0</v>
      </c>
      <c r="AB224" s="34">
        <v>0</v>
      </c>
      <c r="AC224" s="34">
        <v>0</v>
      </c>
      <c r="AD224" s="34">
        <v>0</v>
      </c>
      <c r="AE224" s="34">
        <f t="shared" si="68"/>
        <v>0</v>
      </c>
      <c r="AF224" s="35">
        <v>0</v>
      </c>
      <c r="AG224" s="34">
        <f t="shared" si="69"/>
        <v>-181.17829982999999</v>
      </c>
      <c r="AH224" s="35">
        <f t="shared" si="66"/>
        <v>-1</v>
      </c>
      <c r="AI224" s="36" t="s">
        <v>469</v>
      </c>
      <c r="AJ224" s="8"/>
      <c r="BG224" s="8"/>
      <c r="BH224" s="8"/>
      <c r="BI224" s="8"/>
      <c r="BJ224" s="8"/>
      <c r="BK224" s="8"/>
      <c r="BL224" s="15"/>
      <c r="BO224" s="8"/>
      <c r="BV224" s="8"/>
      <c r="BW224" s="8"/>
      <c r="BX224" s="8"/>
      <c r="BY224" s="8"/>
      <c r="BZ224" s="8"/>
    </row>
    <row r="225" spans="1:78" ht="63" x14ac:dyDescent="0.25">
      <c r="A225" s="22" t="s">
        <v>470</v>
      </c>
      <c r="B225" s="23" t="s">
        <v>99</v>
      </c>
      <c r="C225" s="24" t="s">
        <v>33</v>
      </c>
      <c r="D225" s="25">
        <v>0</v>
      </c>
      <c r="E225" s="25">
        <v>0</v>
      </c>
      <c r="F225" s="25">
        <v>0</v>
      </c>
      <c r="G225" s="25">
        <v>0</v>
      </c>
      <c r="H225" s="25">
        <v>0</v>
      </c>
      <c r="I225" s="25">
        <v>0</v>
      </c>
      <c r="J225" s="25">
        <v>0</v>
      </c>
      <c r="K225" s="25">
        <v>0</v>
      </c>
      <c r="L225" s="25">
        <v>0</v>
      </c>
      <c r="M225" s="25">
        <v>0</v>
      </c>
      <c r="N225" s="25">
        <v>0</v>
      </c>
      <c r="O225" s="25">
        <v>0</v>
      </c>
      <c r="P225" s="25">
        <v>0</v>
      </c>
      <c r="Q225" s="25">
        <v>0</v>
      </c>
      <c r="R225" s="25">
        <v>0</v>
      </c>
      <c r="S225" s="25">
        <v>0</v>
      </c>
      <c r="T225" s="25">
        <v>0</v>
      </c>
      <c r="U225" s="25">
        <v>0</v>
      </c>
      <c r="V225" s="25">
        <v>0</v>
      </c>
      <c r="W225" s="25">
        <v>0</v>
      </c>
      <c r="X225" s="25">
        <v>0</v>
      </c>
      <c r="Y225" s="25">
        <v>0</v>
      </c>
      <c r="Z225" s="25">
        <v>0</v>
      </c>
      <c r="AA225" s="25">
        <v>0</v>
      </c>
      <c r="AB225" s="25">
        <v>0</v>
      </c>
      <c r="AC225" s="25">
        <v>0</v>
      </c>
      <c r="AD225" s="25">
        <v>0</v>
      </c>
      <c r="AE225" s="25">
        <v>0</v>
      </c>
      <c r="AF225" s="26">
        <v>0</v>
      </c>
      <c r="AG225" s="25">
        <v>0</v>
      </c>
      <c r="AH225" s="26">
        <v>0</v>
      </c>
      <c r="AI225" s="27" t="s">
        <v>34</v>
      </c>
      <c r="AJ225" s="8"/>
      <c r="BG225" s="8"/>
      <c r="BH225" s="8"/>
      <c r="BI225" s="8"/>
      <c r="BJ225" s="8"/>
      <c r="BK225" s="8"/>
      <c r="BL225" s="15"/>
      <c r="BO225" s="8"/>
      <c r="BV225" s="8"/>
      <c r="BW225" s="8"/>
      <c r="BX225" s="8"/>
      <c r="BY225" s="8"/>
      <c r="BZ225" s="8"/>
    </row>
    <row r="226" spans="1:78" ht="94.5" x14ac:dyDescent="0.25">
      <c r="A226" s="22" t="s">
        <v>471</v>
      </c>
      <c r="B226" s="23" t="s">
        <v>101</v>
      </c>
      <c r="C226" s="24" t="s">
        <v>33</v>
      </c>
      <c r="D226" s="25">
        <f t="shared" ref="D226:AG226" si="70">D227+D229+D230+D232</f>
        <v>290.47540543000002</v>
      </c>
      <c r="E226" s="25">
        <f t="shared" si="70"/>
        <v>0</v>
      </c>
      <c r="F226" s="25">
        <f t="shared" si="70"/>
        <v>67.596856830000007</v>
      </c>
      <c r="G226" s="25">
        <f t="shared" si="70"/>
        <v>0</v>
      </c>
      <c r="H226" s="25">
        <f t="shared" si="70"/>
        <v>0</v>
      </c>
      <c r="I226" s="25">
        <f t="shared" si="70"/>
        <v>0</v>
      </c>
      <c r="J226" s="25">
        <f t="shared" si="70"/>
        <v>0</v>
      </c>
      <c r="K226" s="25">
        <f t="shared" si="70"/>
        <v>0</v>
      </c>
      <c r="L226" s="25">
        <f t="shared" si="70"/>
        <v>4</v>
      </c>
      <c r="M226" s="25">
        <f t="shared" si="70"/>
        <v>0.33700000000000002</v>
      </c>
      <c r="N226" s="25">
        <f t="shared" si="70"/>
        <v>0</v>
      </c>
      <c r="O226" s="25">
        <f t="shared" si="70"/>
        <v>0</v>
      </c>
      <c r="P226" s="25">
        <f t="shared" si="70"/>
        <v>1160</v>
      </c>
      <c r="Q226" s="25">
        <f t="shared" si="70"/>
        <v>0</v>
      </c>
      <c r="R226" s="25">
        <f t="shared" si="70"/>
        <v>0</v>
      </c>
      <c r="S226" s="25">
        <f t="shared" si="70"/>
        <v>51.60728675</v>
      </c>
      <c r="T226" s="25">
        <f t="shared" si="70"/>
        <v>0</v>
      </c>
      <c r="U226" s="25">
        <f t="shared" si="70"/>
        <v>0</v>
      </c>
      <c r="V226" s="25">
        <f t="shared" si="70"/>
        <v>0</v>
      </c>
      <c r="W226" s="25">
        <f t="shared" si="70"/>
        <v>0</v>
      </c>
      <c r="X226" s="25">
        <f t="shared" si="70"/>
        <v>0</v>
      </c>
      <c r="Y226" s="25">
        <f t="shared" si="70"/>
        <v>4</v>
      </c>
      <c r="Z226" s="25">
        <f t="shared" si="70"/>
        <v>0.33700000000000002</v>
      </c>
      <c r="AA226" s="25">
        <f t="shared" si="70"/>
        <v>0</v>
      </c>
      <c r="AB226" s="25">
        <f t="shared" si="70"/>
        <v>0</v>
      </c>
      <c r="AC226" s="25">
        <f t="shared" si="70"/>
        <v>1457.3</v>
      </c>
      <c r="AD226" s="25">
        <f t="shared" si="70"/>
        <v>0</v>
      </c>
      <c r="AE226" s="25">
        <f t="shared" si="70"/>
        <v>0</v>
      </c>
      <c r="AF226" s="26">
        <v>0</v>
      </c>
      <c r="AG226" s="25">
        <f t="shared" si="70"/>
        <v>-15.98957008</v>
      </c>
      <c r="AH226" s="26">
        <f t="shared" si="66"/>
        <v>-0.23654310022450195</v>
      </c>
      <c r="AI226" s="27" t="s">
        <v>34</v>
      </c>
      <c r="AJ226" s="8"/>
      <c r="BC226" s="14"/>
      <c r="BG226" s="8"/>
      <c r="BH226" s="8"/>
      <c r="BI226" s="8"/>
      <c r="BJ226" s="8"/>
      <c r="BK226" s="8"/>
      <c r="BL226" s="15"/>
      <c r="BO226" s="8"/>
      <c r="BV226" s="8"/>
      <c r="BW226" s="8"/>
      <c r="BX226" s="8"/>
      <c r="BY226" s="8"/>
      <c r="BZ226" s="8"/>
    </row>
    <row r="227" spans="1:78" ht="47.25" x14ac:dyDescent="0.25">
      <c r="A227" s="22" t="s">
        <v>472</v>
      </c>
      <c r="B227" s="23" t="s">
        <v>103</v>
      </c>
      <c r="C227" s="24" t="s">
        <v>33</v>
      </c>
      <c r="D227" s="25">
        <f>SUM(D228)</f>
        <v>8.4480000000000004</v>
      </c>
      <c r="E227" s="25">
        <f t="shared" ref="E227:AG227" si="71">SUM(E228)</f>
        <v>0</v>
      </c>
      <c r="F227" s="25">
        <f t="shared" si="71"/>
        <v>0</v>
      </c>
      <c r="G227" s="25">
        <f t="shared" si="71"/>
        <v>0</v>
      </c>
      <c r="H227" s="25">
        <f t="shared" si="71"/>
        <v>0</v>
      </c>
      <c r="I227" s="25">
        <f t="shared" si="71"/>
        <v>0</v>
      </c>
      <c r="J227" s="25">
        <f t="shared" si="71"/>
        <v>0</v>
      </c>
      <c r="K227" s="25">
        <f t="shared" si="71"/>
        <v>0</v>
      </c>
      <c r="L227" s="25">
        <f t="shared" si="71"/>
        <v>0</v>
      </c>
      <c r="M227" s="25">
        <f t="shared" si="71"/>
        <v>0</v>
      </c>
      <c r="N227" s="25">
        <f t="shared" si="71"/>
        <v>0</v>
      </c>
      <c r="O227" s="25">
        <f t="shared" si="71"/>
        <v>0</v>
      </c>
      <c r="P227" s="25">
        <f t="shared" si="71"/>
        <v>0</v>
      </c>
      <c r="Q227" s="25">
        <f t="shared" si="71"/>
        <v>0</v>
      </c>
      <c r="R227" s="25">
        <f t="shared" si="71"/>
        <v>0</v>
      </c>
      <c r="S227" s="25">
        <f t="shared" si="71"/>
        <v>0</v>
      </c>
      <c r="T227" s="25">
        <f t="shared" si="71"/>
        <v>0</v>
      </c>
      <c r="U227" s="25">
        <f t="shared" si="71"/>
        <v>0</v>
      </c>
      <c r="V227" s="25">
        <f t="shared" si="71"/>
        <v>0</v>
      </c>
      <c r="W227" s="25">
        <f t="shared" si="71"/>
        <v>0</v>
      </c>
      <c r="X227" s="25">
        <f t="shared" si="71"/>
        <v>0</v>
      </c>
      <c r="Y227" s="25">
        <f t="shared" si="71"/>
        <v>0</v>
      </c>
      <c r="Z227" s="25">
        <f t="shared" si="71"/>
        <v>0</v>
      </c>
      <c r="AA227" s="25">
        <f t="shared" si="71"/>
        <v>0</v>
      </c>
      <c r="AB227" s="25">
        <f t="shared" si="71"/>
        <v>0</v>
      </c>
      <c r="AC227" s="25">
        <f t="shared" si="71"/>
        <v>0</v>
      </c>
      <c r="AD227" s="25">
        <f t="shared" si="71"/>
        <v>0</v>
      </c>
      <c r="AE227" s="25">
        <f t="shared" si="71"/>
        <v>0</v>
      </c>
      <c r="AF227" s="26">
        <v>0</v>
      </c>
      <c r="AG227" s="25">
        <f t="shared" si="71"/>
        <v>0</v>
      </c>
      <c r="AH227" s="26">
        <v>0</v>
      </c>
      <c r="AI227" s="27" t="s">
        <v>34</v>
      </c>
      <c r="AJ227" s="8"/>
      <c r="BG227" s="8"/>
      <c r="BH227" s="8"/>
      <c r="BI227" s="8"/>
      <c r="BJ227" s="8"/>
      <c r="BK227" s="8"/>
      <c r="BL227" s="15"/>
      <c r="BO227" s="8"/>
      <c r="BV227" s="8"/>
      <c r="BW227" s="8"/>
      <c r="BX227" s="8"/>
      <c r="BY227" s="8"/>
      <c r="BZ227" s="8"/>
    </row>
    <row r="228" spans="1:78" ht="47.25" x14ac:dyDescent="0.25">
      <c r="A228" s="31" t="s">
        <v>472</v>
      </c>
      <c r="B228" s="37" t="s">
        <v>473</v>
      </c>
      <c r="C228" s="38" t="s">
        <v>474</v>
      </c>
      <c r="D228" s="34">
        <v>8.4480000000000004</v>
      </c>
      <c r="E228" s="34">
        <v>0</v>
      </c>
      <c r="F228" s="34">
        <v>0</v>
      </c>
      <c r="G228" s="34">
        <v>0</v>
      </c>
      <c r="H228" s="34">
        <v>0</v>
      </c>
      <c r="I228" s="34">
        <v>0</v>
      </c>
      <c r="J228" s="34">
        <v>0</v>
      </c>
      <c r="K228" s="34">
        <v>0</v>
      </c>
      <c r="L228" s="34">
        <v>0</v>
      </c>
      <c r="M228" s="34">
        <v>0</v>
      </c>
      <c r="N228" s="34">
        <v>0</v>
      </c>
      <c r="O228" s="34">
        <v>0</v>
      </c>
      <c r="P228" s="34">
        <v>0</v>
      </c>
      <c r="Q228" s="34">
        <v>0</v>
      </c>
      <c r="R228" s="34">
        <v>0</v>
      </c>
      <c r="S228" s="34">
        <v>0</v>
      </c>
      <c r="T228" s="34">
        <v>0</v>
      </c>
      <c r="U228" s="34">
        <v>0</v>
      </c>
      <c r="V228" s="34">
        <v>0</v>
      </c>
      <c r="W228" s="34">
        <v>0</v>
      </c>
      <c r="X228" s="34">
        <v>0</v>
      </c>
      <c r="Y228" s="34">
        <v>0</v>
      </c>
      <c r="Z228" s="34">
        <v>0</v>
      </c>
      <c r="AA228" s="34">
        <v>0</v>
      </c>
      <c r="AB228" s="34">
        <v>0</v>
      </c>
      <c r="AC228" s="34">
        <v>0</v>
      </c>
      <c r="AD228" s="34">
        <v>0</v>
      </c>
      <c r="AE228" s="34">
        <f>R228-E228</f>
        <v>0</v>
      </c>
      <c r="AF228" s="35">
        <v>0</v>
      </c>
      <c r="AG228" s="34">
        <f>S228-F228</f>
        <v>0</v>
      </c>
      <c r="AH228" s="35">
        <v>0</v>
      </c>
      <c r="AI228" s="36" t="s">
        <v>34</v>
      </c>
      <c r="AJ228" s="8"/>
      <c r="BG228" s="8"/>
      <c r="BH228" s="8"/>
      <c r="BI228" s="8"/>
      <c r="BJ228" s="8"/>
      <c r="BK228" s="8"/>
      <c r="BL228" s="15"/>
      <c r="BO228" s="8"/>
      <c r="BV228" s="8"/>
      <c r="BW228" s="8"/>
      <c r="BX228" s="8"/>
      <c r="BY228" s="8"/>
      <c r="BZ228" s="8"/>
    </row>
    <row r="229" spans="1:78" ht="31.5" x14ac:dyDescent="0.25">
      <c r="A229" s="22" t="s">
        <v>475</v>
      </c>
      <c r="B229" s="23" t="s">
        <v>111</v>
      </c>
      <c r="C229" s="24" t="s">
        <v>33</v>
      </c>
      <c r="D229" s="25">
        <v>0</v>
      </c>
      <c r="E229" s="25">
        <v>0</v>
      </c>
      <c r="F229" s="25">
        <v>0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5">
        <v>0</v>
      </c>
      <c r="AB229" s="25">
        <v>0</v>
      </c>
      <c r="AC229" s="25">
        <v>0</v>
      </c>
      <c r="AD229" s="25">
        <v>0</v>
      </c>
      <c r="AE229" s="25">
        <v>0</v>
      </c>
      <c r="AF229" s="26">
        <v>0</v>
      </c>
      <c r="AG229" s="25">
        <v>0</v>
      </c>
      <c r="AH229" s="26">
        <v>0</v>
      </c>
      <c r="AI229" s="27" t="s">
        <v>34</v>
      </c>
      <c r="AJ229" s="8"/>
      <c r="BG229" s="8"/>
      <c r="BH229" s="8"/>
      <c r="BI229" s="8"/>
      <c r="BJ229" s="8"/>
      <c r="BK229" s="8"/>
      <c r="BL229" s="15"/>
      <c r="BO229" s="8"/>
      <c r="BV229" s="8"/>
      <c r="BW229" s="8"/>
      <c r="BX229" s="8"/>
      <c r="BY229" s="8"/>
      <c r="BZ229" s="8"/>
    </row>
    <row r="230" spans="1:78" ht="31.5" x14ac:dyDescent="0.25">
      <c r="A230" s="22" t="s">
        <v>476</v>
      </c>
      <c r="B230" s="23" t="s">
        <v>120</v>
      </c>
      <c r="C230" s="24" t="s">
        <v>33</v>
      </c>
      <c r="D230" s="25">
        <f>SUM(D231)</f>
        <v>13.507999999999999</v>
      </c>
      <c r="E230" s="25">
        <f t="shared" ref="E230:AG230" si="72">SUM(E231)</f>
        <v>0</v>
      </c>
      <c r="F230" s="25">
        <f t="shared" si="72"/>
        <v>0</v>
      </c>
      <c r="G230" s="25">
        <f t="shared" si="72"/>
        <v>0</v>
      </c>
      <c r="H230" s="25">
        <f t="shared" si="72"/>
        <v>0</v>
      </c>
      <c r="I230" s="25">
        <f t="shared" si="72"/>
        <v>0</v>
      </c>
      <c r="J230" s="25">
        <f t="shared" si="72"/>
        <v>0</v>
      </c>
      <c r="K230" s="25">
        <f t="shared" si="72"/>
        <v>0</v>
      </c>
      <c r="L230" s="25">
        <f t="shared" si="72"/>
        <v>0</v>
      </c>
      <c r="M230" s="25">
        <f t="shared" si="72"/>
        <v>0</v>
      </c>
      <c r="N230" s="25">
        <f t="shared" si="72"/>
        <v>0</v>
      </c>
      <c r="O230" s="25">
        <f t="shared" si="72"/>
        <v>0</v>
      </c>
      <c r="P230" s="25">
        <f t="shared" si="72"/>
        <v>0</v>
      </c>
      <c r="Q230" s="25">
        <f t="shared" si="72"/>
        <v>0</v>
      </c>
      <c r="R230" s="25">
        <f t="shared" si="72"/>
        <v>0</v>
      </c>
      <c r="S230" s="25">
        <f t="shared" si="72"/>
        <v>0</v>
      </c>
      <c r="T230" s="25">
        <f t="shared" si="72"/>
        <v>0</v>
      </c>
      <c r="U230" s="25">
        <f t="shared" si="72"/>
        <v>0</v>
      </c>
      <c r="V230" s="25">
        <f t="shared" si="72"/>
        <v>0</v>
      </c>
      <c r="W230" s="25">
        <f t="shared" si="72"/>
        <v>0</v>
      </c>
      <c r="X230" s="25">
        <f t="shared" si="72"/>
        <v>0</v>
      </c>
      <c r="Y230" s="25">
        <f t="shared" si="72"/>
        <v>0</v>
      </c>
      <c r="Z230" s="25">
        <f t="shared" si="72"/>
        <v>0</v>
      </c>
      <c r="AA230" s="25">
        <f t="shared" si="72"/>
        <v>0</v>
      </c>
      <c r="AB230" s="25">
        <f t="shared" si="72"/>
        <v>0</v>
      </c>
      <c r="AC230" s="25">
        <f t="shared" si="72"/>
        <v>0</v>
      </c>
      <c r="AD230" s="25">
        <f t="shared" si="72"/>
        <v>0</v>
      </c>
      <c r="AE230" s="25">
        <f t="shared" si="72"/>
        <v>0</v>
      </c>
      <c r="AF230" s="26">
        <v>0</v>
      </c>
      <c r="AG230" s="25">
        <f t="shared" si="72"/>
        <v>0</v>
      </c>
      <c r="AH230" s="26">
        <v>0</v>
      </c>
      <c r="AI230" s="27" t="s">
        <v>34</v>
      </c>
      <c r="AJ230" s="8"/>
      <c r="BG230" s="8"/>
      <c r="BH230" s="8"/>
      <c r="BI230" s="8"/>
      <c r="BJ230" s="8"/>
      <c r="BK230" s="8"/>
      <c r="BL230" s="15"/>
      <c r="BO230" s="8"/>
      <c r="BV230" s="8"/>
      <c r="BW230" s="8"/>
      <c r="BX230" s="8"/>
      <c r="BY230" s="8"/>
      <c r="BZ230" s="8"/>
    </row>
    <row r="231" spans="1:78" ht="47.25" x14ac:dyDescent="0.25">
      <c r="A231" s="31" t="s">
        <v>476</v>
      </c>
      <c r="B231" s="37" t="s">
        <v>477</v>
      </c>
      <c r="C231" s="38" t="s">
        <v>478</v>
      </c>
      <c r="D231" s="34">
        <v>13.507999999999999</v>
      </c>
      <c r="E231" s="34">
        <v>0</v>
      </c>
      <c r="F231" s="34">
        <v>0</v>
      </c>
      <c r="G231" s="34">
        <v>0</v>
      </c>
      <c r="H231" s="34">
        <v>0</v>
      </c>
      <c r="I231" s="34">
        <v>0</v>
      </c>
      <c r="J231" s="34">
        <v>0</v>
      </c>
      <c r="K231" s="34">
        <v>0</v>
      </c>
      <c r="L231" s="34">
        <v>0</v>
      </c>
      <c r="M231" s="34">
        <v>0</v>
      </c>
      <c r="N231" s="34">
        <v>0</v>
      </c>
      <c r="O231" s="34">
        <v>0</v>
      </c>
      <c r="P231" s="34">
        <v>0</v>
      </c>
      <c r="Q231" s="34">
        <v>0</v>
      </c>
      <c r="R231" s="34">
        <v>0</v>
      </c>
      <c r="S231" s="34">
        <v>0</v>
      </c>
      <c r="T231" s="34">
        <v>0</v>
      </c>
      <c r="U231" s="34">
        <v>0</v>
      </c>
      <c r="V231" s="34">
        <v>0</v>
      </c>
      <c r="W231" s="34">
        <v>0</v>
      </c>
      <c r="X231" s="34">
        <v>0</v>
      </c>
      <c r="Y231" s="34">
        <v>0</v>
      </c>
      <c r="Z231" s="34">
        <v>0</v>
      </c>
      <c r="AA231" s="34">
        <v>0</v>
      </c>
      <c r="AB231" s="34">
        <v>0</v>
      </c>
      <c r="AC231" s="34">
        <v>0</v>
      </c>
      <c r="AD231" s="34">
        <v>0</v>
      </c>
      <c r="AE231" s="34">
        <f>R231-E231</f>
        <v>0</v>
      </c>
      <c r="AF231" s="35">
        <v>0</v>
      </c>
      <c r="AG231" s="34">
        <f>S231-F231</f>
        <v>0</v>
      </c>
      <c r="AH231" s="35">
        <v>0</v>
      </c>
      <c r="AI231" s="36" t="s">
        <v>34</v>
      </c>
      <c r="AJ231" s="8"/>
      <c r="BG231" s="8"/>
      <c r="BH231" s="8"/>
      <c r="BI231" s="8"/>
      <c r="BJ231" s="8"/>
      <c r="BK231" s="8"/>
      <c r="BL231" s="15"/>
      <c r="BO231" s="8"/>
      <c r="BV231" s="8"/>
      <c r="BW231" s="8"/>
      <c r="BX231" s="8"/>
      <c r="BY231" s="8"/>
      <c r="BZ231" s="8"/>
    </row>
    <row r="232" spans="1:78" ht="47.25" x14ac:dyDescent="0.25">
      <c r="A232" s="22" t="s">
        <v>479</v>
      </c>
      <c r="B232" s="23" t="s">
        <v>124</v>
      </c>
      <c r="C232" s="24" t="s">
        <v>33</v>
      </c>
      <c r="D232" s="25">
        <f>SUM(D233:D240)</f>
        <v>268.51940543000001</v>
      </c>
      <c r="E232" s="25">
        <f>SUM(E233:E240)</f>
        <v>0</v>
      </c>
      <c r="F232" s="25">
        <f t="shared" ref="F232:AG232" si="73">SUM(F233:F240)</f>
        <v>67.596856830000007</v>
      </c>
      <c r="G232" s="25">
        <f t="shared" si="73"/>
        <v>0</v>
      </c>
      <c r="H232" s="25">
        <f t="shared" si="73"/>
        <v>0</v>
      </c>
      <c r="I232" s="25">
        <f t="shared" si="73"/>
        <v>0</v>
      </c>
      <c r="J232" s="25">
        <f t="shared" si="73"/>
        <v>0</v>
      </c>
      <c r="K232" s="25">
        <f t="shared" si="73"/>
        <v>0</v>
      </c>
      <c r="L232" s="25">
        <f t="shared" si="73"/>
        <v>4</v>
      </c>
      <c r="M232" s="25">
        <f t="shared" si="73"/>
        <v>0.33700000000000002</v>
      </c>
      <c r="N232" s="25">
        <f t="shared" si="73"/>
        <v>0</v>
      </c>
      <c r="O232" s="25">
        <f t="shared" si="73"/>
        <v>0</v>
      </c>
      <c r="P232" s="25">
        <f t="shared" si="73"/>
        <v>1160</v>
      </c>
      <c r="Q232" s="25">
        <f t="shared" si="73"/>
        <v>0</v>
      </c>
      <c r="R232" s="25">
        <f t="shared" si="73"/>
        <v>0</v>
      </c>
      <c r="S232" s="25">
        <f t="shared" si="73"/>
        <v>51.60728675</v>
      </c>
      <c r="T232" s="25">
        <f t="shared" si="73"/>
        <v>0</v>
      </c>
      <c r="U232" s="25">
        <f t="shared" si="73"/>
        <v>0</v>
      </c>
      <c r="V232" s="25">
        <f t="shared" si="73"/>
        <v>0</v>
      </c>
      <c r="W232" s="25">
        <f t="shared" si="73"/>
        <v>0</v>
      </c>
      <c r="X232" s="25">
        <f t="shared" si="73"/>
        <v>0</v>
      </c>
      <c r="Y232" s="25">
        <f t="shared" si="73"/>
        <v>4</v>
      </c>
      <c r="Z232" s="25">
        <f t="shared" si="73"/>
        <v>0.33700000000000002</v>
      </c>
      <c r="AA232" s="25">
        <f t="shared" si="73"/>
        <v>0</v>
      </c>
      <c r="AB232" s="25">
        <f t="shared" si="73"/>
        <v>0</v>
      </c>
      <c r="AC232" s="25">
        <f t="shared" si="73"/>
        <v>1457.3</v>
      </c>
      <c r="AD232" s="25">
        <f t="shared" si="73"/>
        <v>0</v>
      </c>
      <c r="AE232" s="25">
        <f t="shared" si="73"/>
        <v>0</v>
      </c>
      <c r="AF232" s="26">
        <v>0</v>
      </c>
      <c r="AG232" s="25">
        <f t="shared" si="73"/>
        <v>-15.98957008</v>
      </c>
      <c r="AH232" s="26">
        <f t="shared" si="66"/>
        <v>-0.23654310022450195</v>
      </c>
      <c r="AI232" s="27" t="s">
        <v>34</v>
      </c>
      <c r="AJ232" s="8"/>
      <c r="BC232" s="14"/>
      <c r="BG232" s="8"/>
      <c r="BH232" s="8"/>
      <c r="BI232" s="8"/>
      <c r="BJ232" s="8"/>
      <c r="BK232" s="8"/>
      <c r="BL232" s="15"/>
      <c r="BO232" s="8"/>
      <c r="BV232" s="8"/>
      <c r="BW232" s="8"/>
      <c r="BX232" s="8"/>
      <c r="BY232" s="8"/>
      <c r="BZ232" s="8"/>
    </row>
    <row r="233" spans="1:78" ht="47.25" x14ac:dyDescent="0.25">
      <c r="A233" s="31" t="s">
        <v>479</v>
      </c>
      <c r="B233" s="32" t="s">
        <v>480</v>
      </c>
      <c r="C233" s="40" t="s">
        <v>481</v>
      </c>
      <c r="D233" s="33">
        <v>2.5</v>
      </c>
      <c r="E233" s="33">
        <v>0</v>
      </c>
      <c r="F233" s="33">
        <v>2.5</v>
      </c>
      <c r="G233" s="34">
        <v>0</v>
      </c>
      <c r="H233" s="34">
        <v>0</v>
      </c>
      <c r="I233" s="33">
        <v>0</v>
      </c>
      <c r="J233" s="34">
        <v>0</v>
      </c>
      <c r="K233" s="34">
        <v>0</v>
      </c>
      <c r="L233" s="33">
        <v>0</v>
      </c>
      <c r="M233" s="33">
        <v>0.28000000000000003</v>
      </c>
      <c r="N233" s="34">
        <v>0</v>
      </c>
      <c r="O233" s="33">
        <v>0</v>
      </c>
      <c r="P233" s="33">
        <v>0</v>
      </c>
      <c r="Q233" s="33">
        <v>0</v>
      </c>
      <c r="R233" s="34">
        <v>0</v>
      </c>
      <c r="S233" s="34">
        <v>4.2287651899999998</v>
      </c>
      <c r="T233" s="34">
        <v>0</v>
      </c>
      <c r="U233" s="34">
        <v>0</v>
      </c>
      <c r="V233" s="34">
        <v>0</v>
      </c>
      <c r="W233" s="34">
        <v>0</v>
      </c>
      <c r="X233" s="34">
        <v>0</v>
      </c>
      <c r="Y233" s="34">
        <v>0</v>
      </c>
      <c r="Z233" s="34">
        <v>0.28000000000000003</v>
      </c>
      <c r="AA233" s="34">
        <v>0</v>
      </c>
      <c r="AB233" s="34">
        <v>0</v>
      </c>
      <c r="AC233" s="34">
        <v>0</v>
      </c>
      <c r="AD233" s="34">
        <v>0</v>
      </c>
      <c r="AE233" s="34">
        <f t="shared" ref="AE233:AE240" si="74">R233-E233</f>
        <v>0</v>
      </c>
      <c r="AF233" s="35">
        <v>0</v>
      </c>
      <c r="AG233" s="34">
        <f t="shared" ref="AG233:AG240" si="75">S233-F233</f>
        <v>1.7287651899999998</v>
      </c>
      <c r="AH233" s="35">
        <f t="shared" si="66"/>
        <v>0.69150607599999991</v>
      </c>
      <c r="AI233" s="36" t="s">
        <v>482</v>
      </c>
      <c r="AJ233" s="8"/>
      <c r="AW233" s="52"/>
      <c r="BC233" s="14"/>
      <c r="BG233" s="8"/>
      <c r="BH233" s="8"/>
      <c r="BI233" s="8"/>
      <c r="BJ233" s="8"/>
      <c r="BK233" s="8"/>
      <c r="BL233" s="15"/>
      <c r="BO233" s="8"/>
      <c r="BV233" s="8"/>
      <c r="BW233" s="8"/>
      <c r="BX233" s="8"/>
      <c r="BY233" s="8"/>
      <c r="BZ233" s="8"/>
    </row>
    <row r="234" spans="1:78" ht="47.25" x14ac:dyDescent="0.25">
      <c r="A234" s="31" t="s">
        <v>479</v>
      </c>
      <c r="B234" s="32" t="s">
        <v>483</v>
      </c>
      <c r="C234" s="40" t="s">
        <v>484</v>
      </c>
      <c r="D234" s="33">
        <v>72.3</v>
      </c>
      <c r="E234" s="33">
        <v>0</v>
      </c>
      <c r="F234" s="33">
        <v>15.446099999999999</v>
      </c>
      <c r="G234" s="34">
        <v>0</v>
      </c>
      <c r="H234" s="34">
        <v>0</v>
      </c>
      <c r="I234" s="33">
        <v>0</v>
      </c>
      <c r="J234" s="34">
        <v>0</v>
      </c>
      <c r="K234" s="34">
        <v>0</v>
      </c>
      <c r="L234" s="33">
        <v>1</v>
      </c>
      <c r="M234" s="33">
        <v>0</v>
      </c>
      <c r="N234" s="34">
        <v>0</v>
      </c>
      <c r="O234" s="33">
        <v>0</v>
      </c>
      <c r="P234" s="33">
        <v>0</v>
      </c>
      <c r="Q234" s="33">
        <v>0</v>
      </c>
      <c r="R234" s="34">
        <v>0</v>
      </c>
      <c r="S234" s="34">
        <v>9.48529512</v>
      </c>
      <c r="T234" s="34">
        <v>0</v>
      </c>
      <c r="U234" s="34">
        <v>0</v>
      </c>
      <c r="V234" s="34">
        <v>0</v>
      </c>
      <c r="W234" s="34">
        <v>0</v>
      </c>
      <c r="X234" s="34">
        <v>0</v>
      </c>
      <c r="Y234" s="34">
        <v>1</v>
      </c>
      <c r="Z234" s="34">
        <v>0</v>
      </c>
      <c r="AA234" s="34">
        <v>0</v>
      </c>
      <c r="AB234" s="34">
        <v>0</v>
      </c>
      <c r="AC234" s="34">
        <v>0</v>
      </c>
      <c r="AD234" s="34">
        <v>0</v>
      </c>
      <c r="AE234" s="34">
        <f t="shared" si="74"/>
        <v>0</v>
      </c>
      <c r="AF234" s="35">
        <v>0</v>
      </c>
      <c r="AG234" s="34">
        <f t="shared" si="75"/>
        <v>-5.9608048799999995</v>
      </c>
      <c r="AH234" s="35">
        <f t="shared" si="66"/>
        <v>-0.38591002777400119</v>
      </c>
      <c r="AI234" s="36" t="s">
        <v>485</v>
      </c>
      <c r="AJ234" s="8"/>
      <c r="BG234" s="8"/>
      <c r="BH234" s="8"/>
      <c r="BI234" s="8"/>
      <c r="BJ234" s="8"/>
      <c r="BK234" s="8"/>
      <c r="BL234" s="15"/>
      <c r="BO234" s="8"/>
      <c r="BV234" s="8"/>
      <c r="BW234" s="8"/>
      <c r="BX234" s="8"/>
      <c r="BY234" s="8"/>
      <c r="BZ234" s="8"/>
    </row>
    <row r="235" spans="1:78" ht="47.25" x14ac:dyDescent="0.25">
      <c r="A235" s="31" t="s">
        <v>479</v>
      </c>
      <c r="B235" s="32" t="s">
        <v>486</v>
      </c>
      <c r="C235" s="40" t="s">
        <v>487</v>
      </c>
      <c r="D235" s="33">
        <v>28.331571870000001</v>
      </c>
      <c r="E235" s="33">
        <v>0</v>
      </c>
      <c r="F235" s="33">
        <v>15.5</v>
      </c>
      <c r="G235" s="34">
        <v>0</v>
      </c>
      <c r="H235" s="34">
        <v>0</v>
      </c>
      <c r="I235" s="33">
        <v>0</v>
      </c>
      <c r="J235" s="34">
        <v>0</v>
      </c>
      <c r="K235" s="34">
        <v>0</v>
      </c>
      <c r="L235" s="33">
        <v>0</v>
      </c>
      <c r="M235" s="33">
        <v>0</v>
      </c>
      <c r="N235" s="34">
        <v>0</v>
      </c>
      <c r="O235" s="33">
        <v>0</v>
      </c>
      <c r="P235" s="33">
        <v>1160</v>
      </c>
      <c r="Q235" s="33">
        <v>0</v>
      </c>
      <c r="R235" s="34">
        <v>0</v>
      </c>
      <c r="S235" s="34">
        <v>15.598252539999999</v>
      </c>
      <c r="T235" s="34">
        <v>0</v>
      </c>
      <c r="U235" s="34">
        <v>0</v>
      </c>
      <c r="V235" s="34">
        <v>0</v>
      </c>
      <c r="W235" s="34">
        <v>0</v>
      </c>
      <c r="X235" s="34">
        <v>0</v>
      </c>
      <c r="Y235" s="34">
        <v>0</v>
      </c>
      <c r="Z235" s="34">
        <v>0</v>
      </c>
      <c r="AA235" s="34">
        <v>0</v>
      </c>
      <c r="AB235" s="34">
        <v>0</v>
      </c>
      <c r="AC235" s="34">
        <v>1457.3</v>
      </c>
      <c r="AD235" s="34">
        <v>0</v>
      </c>
      <c r="AE235" s="34">
        <f t="shared" si="74"/>
        <v>0</v>
      </c>
      <c r="AF235" s="35">
        <v>0</v>
      </c>
      <c r="AG235" s="34">
        <f t="shared" si="75"/>
        <v>9.8252539999998945E-2</v>
      </c>
      <c r="AH235" s="35">
        <f t="shared" si="66"/>
        <v>6.3388735483870286E-3</v>
      </c>
      <c r="AI235" s="36" t="s">
        <v>34</v>
      </c>
      <c r="AJ235" s="8"/>
      <c r="BG235" s="8"/>
      <c r="BH235" s="8"/>
      <c r="BI235" s="8"/>
      <c r="BJ235" s="8"/>
      <c r="BK235" s="8"/>
      <c r="BL235" s="15"/>
      <c r="BO235" s="8"/>
      <c r="BV235" s="8"/>
      <c r="BW235" s="8"/>
      <c r="BX235" s="8"/>
      <c r="BY235" s="8"/>
      <c r="BZ235" s="8"/>
    </row>
    <row r="236" spans="1:78" ht="63" x14ac:dyDescent="0.25">
      <c r="A236" s="31" t="s">
        <v>479</v>
      </c>
      <c r="B236" s="32" t="s">
        <v>488</v>
      </c>
      <c r="C236" s="40" t="s">
        <v>489</v>
      </c>
      <c r="D236" s="33">
        <v>21.547999999999995</v>
      </c>
      <c r="E236" s="33">
        <v>0</v>
      </c>
      <c r="F236" s="33">
        <v>10.773999999999999</v>
      </c>
      <c r="G236" s="34">
        <v>0</v>
      </c>
      <c r="H236" s="34">
        <v>0</v>
      </c>
      <c r="I236" s="33">
        <v>0</v>
      </c>
      <c r="J236" s="34">
        <v>0</v>
      </c>
      <c r="K236" s="34">
        <v>0</v>
      </c>
      <c r="L236" s="33">
        <v>1</v>
      </c>
      <c r="M236" s="33">
        <v>0</v>
      </c>
      <c r="N236" s="34">
        <v>0</v>
      </c>
      <c r="O236" s="33">
        <v>0</v>
      </c>
      <c r="P236" s="33">
        <v>0</v>
      </c>
      <c r="Q236" s="33">
        <v>0</v>
      </c>
      <c r="R236" s="34">
        <v>0</v>
      </c>
      <c r="S236" s="34">
        <v>9.7387523199999997</v>
      </c>
      <c r="T236" s="34">
        <v>0</v>
      </c>
      <c r="U236" s="34">
        <v>0</v>
      </c>
      <c r="V236" s="34">
        <v>0</v>
      </c>
      <c r="W236" s="34">
        <v>0</v>
      </c>
      <c r="X236" s="34">
        <v>0</v>
      </c>
      <c r="Y236" s="34">
        <v>1</v>
      </c>
      <c r="Z236" s="34">
        <v>0</v>
      </c>
      <c r="AA236" s="34">
        <v>0</v>
      </c>
      <c r="AB236" s="34">
        <v>0</v>
      </c>
      <c r="AC236" s="34">
        <v>0</v>
      </c>
      <c r="AD236" s="34">
        <v>0</v>
      </c>
      <c r="AE236" s="34">
        <f t="shared" si="74"/>
        <v>0</v>
      </c>
      <c r="AF236" s="35">
        <v>0</v>
      </c>
      <c r="AG236" s="34">
        <f t="shared" si="75"/>
        <v>-1.0352476799999994</v>
      </c>
      <c r="AH236" s="35">
        <f t="shared" si="66"/>
        <v>-9.6087588639316837E-2</v>
      </c>
      <c r="AI236" s="36" t="s">
        <v>34</v>
      </c>
      <c r="AJ236" s="8"/>
      <c r="BG236" s="8"/>
      <c r="BH236" s="8"/>
      <c r="BI236" s="8"/>
      <c r="BJ236" s="8"/>
      <c r="BK236" s="8"/>
      <c r="BL236" s="15"/>
      <c r="BO236" s="8"/>
      <c r="BV236" s="8"/>
      <c r="BW236" s="8"/>
      <c r="BX236" s="8"/>
      <c r="BY236" s="8"/>
      <c r="BZ236" s="8"/>
    </row>
    <row r="237" spans="1:78" ht="31.5" x14ac:dyDescent="0.25">
      <c r="A237" s="31" t="s">
        <v>479</v>
      </c>
      <c r="B237" s="32" t="s">
        <v>490</v>
      </c>
      <c r="C237" s="40" t="s">
        <v>491</v>
      </c>
      <c r="D237" s="34">
        <v>3.1121988299999996</v>
      </c>
      <c r="E237" s="34">
        <v>0</v>
      </c>
      <c r="F237" s="34">
        <v>3.1121988299999996</v>
      </c>
      <c r="G237" s="34">
        <v>0</v>
      </c>
      <c r="H237" s="34">
        <v>0</v>
      </c>
      <c r="I237" s="34">
        <v>0</v>
      </c>
      <c r="J237" s="34">
        <v>0</v>
      </c>
      <c r="K237" s="34">
        <v>0</v>
      </c>
      <c r="L237" s="34">
        <v>0</v>
      </c>
      <c r="M237" s="34">
        <v>5.7000000000000002E-2</v>
      </c>
      <c r="N237" s="34">
        <v>0</v>
      </c>
      <c r="O237" s="34">
        <v>0</v>
      </c>
      <c r="P237" s="34">
        <v>0</v>
      </c>
      <c r="Q237" s="34">
        <v>0</v>
      </c>
      <c r="R237" s="34">
        <v>0</v>
      </c>
      <c r="S237" s="34">
        <v>3.1121988299999996</v>
      </c>
      <c r="T237" s="34">
        <v>0</v>
      </c>
      <c r="U237" s="34">
        <v>0</v>
      </c>
      <c r="V237" s="34">
        <v>0</v>
      </c>
      <c r="W237" s="34">
        <v>0</v>
      </c>
      <c r="X237" s="34">
        <v>0</v>
      </c>
      <c r="Y237" s="34">
        <v>0</v>
      </c>
      <c r="Z237" s="34">
        <v>5.7000000000000002E-2</v>
      </c>
      <c r="AA237" s="34">
        <v>0</v>
      </c>
      <c r="AB237" s="34">
        <v>0</v>
      </c>
      <c r="AC237" s="34">
        <v>0</v>
      </c>
      <c r="AD237" s="34">
        <v>0</v>
      </c>
      <c r="AE237" s="34">
        <f t="shared" si="74"/>
        <v>0</v>
      </c>
      <c r="AF237" s="35">
        <v>0</v>
      </c>
      <c r="AG237" s="34">
        <f t="shared" si="75"/>
        <v>0</v>
      </c>
      <c r="AH237" s="35">
        <f t="shared" si="66"/>
        <v>0</v>
      </c>
      <c r="AI237" s="36" t="s">
        <v>34</v>
      </c>
      <c r="AJ237" s="8"/>
      <c r="BC237" s="14"/>
      <c r="BG237" s="8"/>
      <c r="BH237" s="8"/>
      <c r="BI237" s="8"/>
      <c r="BJ237" s="8"/>
      <c r="BK237" s="8"/>
      <c r="BL237" s="15"/>
      <c r="BO237" s="8"/>
      <c r="BV237" s="8"/>
      <c r="BW237" s="8"/>
      <c r="BX237" s="8"/>
      <c r="BY237" s="8"/>
      <c r="BZ237" s="8"/>
    </row>
    <row r="238" spans="1:78" ht="47.25" x14ac:dyDescent="0.25">
      <c r="A238" s="31" t="s">
        <v>479</v>
      </c>
      <c r="B238" s="32" t="s">
        <v>492</v>
      </c>
      <c r="C238" s="40" t="s">
        <v>493</v>
      </c>
      <c r="D238" s="34">
        <v>98.734999999999999</v>
      </c>
      <c r="E238" s="34">
        <v>0</v>
      </c>
      <c r="F238" s="34">
        <v>20.264558000000001</v>
      </c>
      <c r="G238" s="34">
        <v>0</v>
      </c>
      <c r="H238" s="34">
        <v>0</v>
      </c>
      <c r="I238" s="34">
        <v>0</v>
      </c>
      <c r="J238" s="34">
        <v>0</v>
      </c>
      <c r="K238" s="34">
        <v>0</v>
      </c>
      <c r="L238" s="34">
        <v>2</v>
      </c>
      <c r="M238" s="34">
        <v>0</v>
      </c>
      <c r="N238" s="34">
        <v>0</v>
      </c>
      <c r="O238" s="34">
        <v>0</v>
      </c>
      <c r="P238" s="34">
        <v>0</v>
      </c>
      <c r="Q238" s="34">
        <v>0</v>
      </c>
      <c r="R238" s="34">
        <v>0</v>
      </c>
      <c r="S238" s="34">
        <v>9.4440227500000002</v>
      </c>
      <c r="T238" s="34">
        <v>0</v>
      </c>
      <c r="U238" s="34">
        <v>0</v>
      </c>
      <c r="V238" s="34">
        <v>0</v>
      </c>
      <c r="W238" s="34">
        <v>0</v>
      </c>
      <c r="X238" s="34">
        <v>0</v>
      </c>
      <c r="Y238" s="34">
        <v>2</v>
      </c>
      <c r="Z238" s="34">
        <v>0</v>
      </c>
      <c r="AA238" s="34">
        <v>0</v>
      </c>
      <c r="AB238" s="34">
        <v>0</v>
      </c>
      <c r="AC238" s="34">
        <v>0</v>
      </c>
      <c r="AD238" s="34">
        <v>0</v>
      </c>
      <c r="AE238" s="34">
        <f t="shared" si="74"/>
        <v>0</v>
      </c>
      <c r="AF238" s="35">
        <v>0</v>
      </c>
      <c r="AG238" s="34">
        <f t="shared" si="75"/>
        <v>-10.820535250000001</v>
      </c>
      <c r="AH238" s="35">
        <f t="shared" si="66"/>
        <v>-0.53396354610843233</v>
      </c>
      <c r="AI238" s="36" t="s">
        <v>494</v>
      </c>
      <c r="AJ238" s="8"/>
      <c r="BG238" s="8"/>
      <c r="BH238" s="8"/>
      <c r="BI238" s="8"/>
      <c r="BJ238" s="8"/>
      <c r="BK238" s="8"/>
      <c r="BL238" s="15"/>
      <c r="BO238" s="8"/>
      <c r="BV238" s="8"/>
      <c r="BW238" s="8"/>
      <c r="BX238" s="8"/>
      <c r="BY238" s="8"/>
      <c r="BZ238" s="8"/>
    </row>
    <row r="239" spans="1:78" ht="31.5" x14ac:dyDescent="0.25">
      <c r="A239" s="31" t="s">
        <v>479</v>
      </c>
      <c r="B239" s="32" t="s">
        <v>495</v>
      </c>
      <c r="C239" s="40" t="s">
        <v>496</v>
      </c>
      <c r="D239" s="34">
        <v>13.992634730000001</v>
      </c>
      <c r="E239" s="34">
        <v>0</v>
      </c>
      <c r="F239" s="34">
        <v>0</v>
      </c>
      <c r="G239" s="34">
        <v>0</v>
      </c>
      <c r="H239" s="34">
        <v>0</v>
      </c>
      <c r="I239" s="34">
        <v>0</v>
      </c>
      <c r="J239" s="34">
        <v>0</v>
      </c>
      <c r="K239" s="34">
        <v>0</v>
      </c>
      <c r="L239" s="34">
        <v>0</v>
      </c>
      <c r="M239" s="34">
        <v>0</v>
      </c>
      <c r="N239" s="34">
        <v>0</v>
      </c>
      <c r="O239" s="34">
        <v>0</v>
      </c>
      <c r="P239" s="34">
        <v>0</v>
      </c>
      <c r="Q239" s="34">
        <v>0</v>
      </c>
      <c r="R239" s="34">
        <v>0</v>
      </c>
      <c r="S239" s="34">
        <v>0</v>
      </c>
      <c r="T239" s="34">
        <v>0</v>
      </c>
      <c r="U239" s="34">
        <v>0</v>
      </c>
      <c r="V239" s="34">
        <v>0</v>
      </c>
      <c r="W239" s="34">
        <v>0</v>
      </c>
      <c r="X239" s="34">
        <v>0</v>
      </c>
      <c r="Y239" s="34">
        <v>0</v>
      </c>
      <c r="Z239" s="34">
        <v>0</v>
      </c>
      <c r="AA239" s="34">
        <v>0</v>
      </c>
      <c r="AB239" s="34">
        <v>0</v>
      </c>
      <c r="AC239" s="34">
        <v>0</v>
      </c>
      <c r="AD239" s="34">
        <v>0</v>
      </c>
      <c r="AE239" s="34">
        <f t="shared" si="74"/>
        <v>0</v>
      </c>
      <c r="AF239" s="35">
        <v>0</v>
      </c>
      <c r="AG239" s="34">
        <f t="shared" si="75"/>
        <v>0</v>
      </c>
      <c r="AH239" s="35">
        <v>0</v>
      </c>
      <c r="AI239" s="36" t="s">
        <v>34</v>
      </c>
      <c r="AJ239" s="8"/>
      <c r="BG239" s="8"/>
      <c r="BH239" s="8"/>
      <c r="BI239" s="8"/>
      <c r="BJ239" s="8"/>
      <c r="BK239" s="8"/>
      <c r="BL239" s="15"/>
      <c r="BO239" s="8"/>
      <c r="BV239" s="8"/>
      <c r="BW239" s="8"/>
      <c r="BX239" s="8"/>
      <c r="BY239" s="8"/>
      <c r="BZ239" s="8"/>
    </row>
    <row r="240" spans="1:78" ht="31.5" x14ac:dyDescent="0.25">
      <c r="A240" s="31" t="s">
        <v>479</v>
      </c>
      <c r="B240" s="32" t="s">
        <v>497</v>
      </c>
      <c r="C240" s="40" t="s">
        <v>498</v>
      </c>
      <c r="D240" s="34">
        <v>28</v>
      </c>
      <c r="E240" s="34">
        <v>0</v>
      </c>
      <c r="F240" s="34">
        <v>0</v>
      </c>
      <c r="G240" s="34">
        <v>0</v>
      </c>
      <c r="H240" s="34">
        <v>0</v>
      </c>
      <c r="I240" s="34">
        <v>0</v>
      </c>
      <c r="J240" s="34">
        <v>0</v>
      </c>
      <c r="K240" s="34">
        <v>0</v>
      </c>
      <c r="L240" s="34">
        <v>0</v>
      </c>
      <c r="M240" s="34">
        <v>0</v>
      </c>
      <c r="N240" s="34">
        <v>0</v>
      </c>
      <c r="O240" s="34">
        <v>0</v>
      </c>
      <c r="P240" s="34">
        <v>0</v>
      </c>
      <c r="Q240" s="34">
        <v>0</v>
      </c>
      <c r="R240" s="34">
        <v>0</v>
      </c>
      <c r="S240" s="34">
        <v>0</v>
      </c>
      <c r="T240" s="34">
        <v>0</v>
      </c>
      <c r="U240" s="34">
        <v>0</v>
      </c>
      <c r="V240" s="34">
        <v>0</v>
      </c>
      <c r="W240" s="34">
        <v>0</v>
      </c>
      <c r="X240" s="34">
        <v>0</v>
      </c>
      <c r="Y240" s="34">
        <v>0</v>
      </c>
      <c r="Z240" s="34">
        <v>0</v>
      </c>
      <c r="AA240" s="34">
        <v>0</v>
      </c>
      <c r="AB240" s="34">
        <v>0</v>
      </c>
      <c r="AC240" s="34">
        <v>0</v>
      </c>
      <c r="AD240" s="34">
        <v>0</v>
      </c>
      <c r="AE240" s="34">
        <f t="shared" si="74"/>
        <v>0</v>
      </c>
      <c r="AF240" s="35">
        <v>0</v>
      </c>
      <c r="AG240" s="34">
        <f t="shared" si="75"/>
        <v>0</v>
      </c>
      <c r="AH240" s="35">
        <v>0</v>
      </c>
      <c r="AI240" s="36" t="s">
        <v>34</v>
      </c>
      <c r="AJ240" s="8"/>
      <c r="BG240" s="8"/>
      <c r="BH240" s="8"/>
      <c r="BI240" s="8"/>
      <c r="BJ240" s="8"/>
      <c r="BK240" s="8"/>
      <c r="BL240" s="15"/>
      <c r="BO240" s="8"/>
      <c r="BV240" s="8"/>
      <c r="BW240" s="8"/>
      <c r="BX240" s="8"/>
      <c r="BY240" s="8"/>
      <c r="BZ240" s="8"/>
    </row>
    <row r="241" spans="1:78" ht="47.25" x14ac:dyDescent="0.25">
      <c r="A241" s="22" t="s">
        <v>499</v>
      </c>
      <c r="B241" s="23" t="s">
        <v>147</v>
      </c>
      <c r="C241" s="24" t="s">
        <v>33</v>
      </c>
      <c r="D241" s="25">
        <f t="shared" ref="D241:AG241" si="76">D242+D247+D248+D249</f>
        <v>875.06071701099984</v>
      </c>
      <c r="E241" s="25">
        <f t="shared" si="76"/>
        <v>0</v>
      </c>
      <c r="F241" s="25">
        <f t="shared" si="76"/>
        <v>235.75625315999991</v>
      </c>
      <c r="G241" s="25">
        <f t="shared" si="76"/>
        <v>0</v>
      </c>
      <c r="H241" s="25">
        <f t="shared" si="76"/>
        <v>0</v>
      </c>
      <c r="I241" s="25">
        <f t="shared" si="76"/>
        <v>0</v>
      </c>
      <c r="J241" s="25">
        <f t="shared" si="76"/>
        <v>0</v>
      </c>
      <c r="K241" s="25">
        <f t="shared" si="76"/>
        <v>0</v>
      </c>
      <c r="L241" s="25">
        <f t="shared" si="76"/>
        <v>164</v>
      </c>
      <c r="M241" s="25">
        <f t="shared" si="76"/>
        <v>0.8</v>
      </c>
      <c r="N241" s="25">
        <f t="shared" si="76"/>
        <v>0</v>
      </c>
      <c r="O241" s="25">
        <f t="shared" si="76"/>
        <v>0</v>
      </c>
      <c r="P241" s="25">
        <f t="shared" si="76"/>
        <v>0</v>
      </c>
      <c r="Q241" s="25">
        <f t="shared" si="76"/>
        <v>0</v>
      </c>
      <c r="R241" s="25">
        <f t="shared" si="76"/>
        <v>0</v>
      </c>
      <c r="S241" s="25">
        <f t="shared" si="76"/>
        <v>200.63666583999986</v>
      </c>
      <c r="T241" s="25">
        <f t="shared" si="76"/>
        <v>0</v>
      </c>
      <c r="U241" s="25">
        <f t="shared" si="76"/>
        <v>0</v>
      </c>
      <c r="V241" s="25">
        <f t="shared" si="76"/>
        <v>0</v>
      </c>
      <c r="W241" s="25">
        <f t="shared" si="76"/>
        <v>0</v>
      </c>
      <c r="X241" s="25">
        <f t="shared" si="76"/>
        <v>0</v>
      </c>
      <c r="Y241" s="25">
        <f t="shared" si="76"/>
        <v>10</v>
      </c>
      <c r="Z241" s="25">
        <f t="shared" si="76"/>
        <v>6.4349999999999996</v>
      </c>
      <c r="AA241" s="25">
        <f t="shared" si="76"/>
        <v>0</v>
      </c>
      <c r="AB241" s="25">
        <f t="shared" si="76"/>
        <v>0</v>
      </c>
      <c r="AC241" s="25">
        <f t="shared" si="76"/>
        <v>0</v>
      </c>
      <c r="AD241" s="25">
        <f t="shared" si="76"/>
        <v>0</v>
      </c>
      <c r="AE241" s="25">
        <f t="shared" si="76"/>
        <v>0</v>
      </c>
      <c r="AF241" s="26">
        <v>0</v>
      </c>
      <c r="AG241" s="25">
        <f t="shared" si="76"/>
        <v>-35.119587320000008</v>
      </c>
      <c r="AH241" s="26">
        <f t="shared" si="66"/>
        <v>-0.14896566623056023</v>
      </c>
      <c r="AI241" s="27" t="s">
        <v>34</v>
      </c>
      <c r="AJ241" s="8"/>
      <c r="BC241" s="14"/>
      <c r="BG241" s="8"/>
      <c r="BH241" s="8"/>
      <c r="BI241" s="8"/>
      <c r="BJ241" s="8"/>
      <c r="BK241" s="8"/>
      <c r="BL241" s="15"/>
      <c r="BO241" s="8"/>
      <c r="BV241" s="8"/>
      <c r="BW241" s="8"/>
      <c r="BX241" s="8"/>
      <c r="BY241" s="8"/>
      <c r="BZ241" s="8"/>
    </row>
    <row r="242" spans="1:78" ht="63" x14ac:dyDescent="0.25">
      <c r="A242" s="22" t="s">
        <v>500</v>
      </c>
      <c r="B242" s="23" t="s">
        <v>149</v>
      </c>
      <c r="C242" s="24" t="s">
        <v>33</v>
      </c>
      <c r="D242" s="25">
        <f t="shared" ref="D242:AD242" si="77">SUM(D243:D246)</f>
        <v>233.9711814099999</v>
      </c>
      <c r="E242" s="25">
        <f t="shared" si="77"/>
        <v>0</v>
      </c>
      <c r="F242" s="25">
        <f t="shared" si="77"/>
        <v>133.9711814099999</v>
      </c>
      <c r="G242" s="25">
        <f t="shared" si="77"/>
        <v>0</v>
      </c>
      <c r="H242" s="25">
        <f t="shared" si="77"/>
        <v>0</v>
      </c>
      <c r="I242" s="25">
        <f t="shared" si="77"/>
        <v>0</v>
      </c>
      <c r="J242" s="25">
        <f t="shared" si="77"/>
        <v>0</v>
      </c>
      <c r="K242" s="25">
        <f t="shared" si="77"/>
        <v>0</v>
      </c>
      <c r="L242" s="25">
        <f t="shared" si="77"/>
        <v>6</v>
      </c>
      <c r="M242" s="25">
        <f t="shared" si="77"/>
        <v>0</v>
      </c>
      <c r="N242" s="25">
        <f t="shared" si="77"/>
        <v>0</v>
      </c>
      <c r="O242" s="25">
        <f t="shared" si="77"/>
        <v>0</v>
      </c>
      <c r="P242" s="25">
        <f t="shared" si="77"/>
        <v>0</v>
      </c>
      <c r="Q242" s="25">
        <f t="shared" si="77"/>
        <v>0</v>
      </c>
      <c r="R242" s="25">
        <f t="shared" si="77"/>
        <v>0</v>
      </c>
      <c r="S242" s="25">
        <f t="shared" si="77"/>
        <v>132.37559822999987</v>
      </c>
      <c r="T242" s="25">
        <f t="shared" si="77"/>
        <v>0</v>
      </c>
      <c r="U242" s="25">
        <f t="shared" si="77"/>
        <v>0</v>
      </c>
      <c r="V242" s="25">
        <f t="shared" si="77"/>
        <v>0</v>
      </c>
      <c r="W242" s="25">
        <f t="shared" si="77"/>
        <v>0</v>
      </c>
      <c r="X242" s="25">
        <f t="shared" si="77"/>
        <v>0</v>
      </c>
      <c r="Y242" s="25">
        <f t="shared" si="77"/>
        <v>6</v>
      </c>
      <c r="Z242" s="25">
        <f t="shared" si="77"/>
        <v>0</v>
      </c>
      <c r="AA242" s="25">
        <f t="shared" si="77"/>
        <v>0</v>
      </c>
      <c r="AB242" s="25">
        <f t="shared" si="77"/>
        <v>0</v>
      </c>
      <c r="AC242" s="25">
        <f t="shared" si="77"/>
        <v>0</v>
      </c>
      <c r="AD242" s="25">
        <f t="shared" si="77"/>
        <v>0</v>
      </c>
      <c r="AE242" s="25">
        <f t="shared" ref="AE242:AG242" si="78">SUM(AE243:AE246)</f>
        <v>0</v>
      </c>
      <c r="AF242" s="26">
        <v>0</v>
      </c>
      <c r="AG242" s="25">
        <f t="shared" si="78"/>
        <v>-1.5955831800000002</v>
      </c>
      <c r="AH242" s="26">
        <f t="shared" si="66"/>
        <v>-1.1909898555846447E-2</v>
      </c>
      <c r="AI242" s="27" t="s">
        <v>34</v>
      </c>
      <c r="AJ242" s="8"/>
      <c r="BG242" s="8"/>
      <c r="BH242" s="8"/>
      <c r="BI242" s="8"/>
      <c r="BJ242" s="8"/>
      <c r="BK242" s="8"/>
      <c r="BL242" s="15"/>
      <c r="BO242" s="8"/>
      <c r="BV242" s="8"/>
      <c r="BW242" s="8"/>
      <c r="BX242" s="8"/>
      <c r="BY242" s="8"/>
      <c r="BZ242" s="8"/>
    </row>
    <row r="243" spans="1:78" ht="31.5" x14ac:dyDescent="0.25">
      <c r="A243" s="31" t="s">
        <v>500</v>
      </c>
      <c r="B243" s="32" t="s">
        <v>501</v>
      </c>
      <c r="C243" s="40" t="s">
        <v>502</v>
      </c>
      <c r="D243" s="33">
        <v>116.3557113899999</v>
      </c>
      <c r="E243" s="33">
        <v>0</v>
      </c>
      <c r="F243" s="33">
        <v>116.3557113899999</v>
      </c>
      <c r="G243" s="34">
        <v>0</v>
      </c>
      <c r="H243" s="34">
        <v>0</v>
      </c>
      <c r="I243" s="33">
        <v>0</v>
      </c>
      <c r="J243" s="34">
        <v>0</v>
      </c>
      <c r="K243" s="34">
        <v>0</v>
      </c>
      <c r="L243" s="33">
        <v>4</v>
      </c>
      <c r="M243" s="33">
        <v>0</v>
      </c>
      <c r="N243" s="34">
        <v>0</v>
      </c>
      <c r="O243" s="33">
        <v>0</v>
      </c>
      <c r="P243" s="33">
        <v>0</v>
      </c>
      <c r="Q243" s="33">
        <v>0</v>
      </c>
      <c r="R243" s="34">
        <v>0</v>
      </c>
      <c r="S243" s="34">
        <v>116.35571138999988</v>
      </c>
      <c r="T243" s="34">
        <v>0</v>
      </c>
      <c r="U243" s="34">
        <v>0</v>
      </c>
      <c r="V243" s="34">
        <v>0</v>
      </c>
      <c r="W243" s="34">
        <v>0</v>
      </c>
      <c r="X243" s="34">
        <v>0</v>
      </c>
      <c r="Y243" s="34">
        <v>4</v>
      </c>
      <c r="Z243" s="34">
        <v>0</v>
      </c>
      <c r="AA243" s="34">
        <v>0</v>
      </c>
      <c r="AB243" s="34">
        <v>0</v>
      </c>
      <c r="AC243" s="34">
        <v>0</v>
      </c>
      <c r="AD243" s="34">
        <v>0</v>
      </c>
      <c r="AE243" s="34">
        <f t="shared" ref="AE243:AE246" si="79">R243-E243</f>
        <v>0</v>
      </c>
      <c r="AF243" s="35">
        <v>0</v>
      </c>
      <c r="AG243" s="34">
        <f t="shared" ref="AG243:AG246" si="80">S243-F243</f>
        <v>0</v>
      </c>
      <c r="AH243" s="35">
        <f t="shared" si="66"/>
        <v>0</v>
      </c>
      <c r="AI243" s="36" t="s">
        <v>34</v>
      </c>
      <c r="AJ243" s="8"/>
      <c r="BG243" s="8"/>
      <c r="BH243" s="8"/>
      <c r="BI243" s="8"/>
      <c r="BJ243" s="8"/>
      <c r="BK243" s="8"/>
      <c r="BL243" s="15"/>
      <c r="BO243" s="8"/>
      <c r="BV243" s="8"/>
      <c r="BW243" s="8"/>
      <c r="BX243" s="8"/>
      <c r="BY243" s="8"/>
      <c r="BZ243" s="8"/>
    </row>
    <row r="244" spans="1:78" ht="78.75" x14ac:dyDescent="0.25">
      <c r="A244" s="31" t="s">
        <v>500</v>
      </c>
      <c r="B244" s="32" t="s">
        <v>503</v>
      </c>
      <c r="C244" s="40" t="s">
        <v>504</v>
      </c>
      <c r="D244" s="33">
        <v>12.61547002</v>
      </c>
      <c r="E244" s="33">
        <v>0</v>
      </c>
      <c r="F244" s="33">
        <v>12.61547002</v>
      </c>
      <c r="G244" s="34">
        <v>0</v>
      </c>
      <c r="H244" s="34">
        <v>0</v>
      </c>
      <c r="I244" s="33">
        <v>0</v>
      </c>
      <c r="J244" s="34">
        <v>0</v>
      </c>
      <c r="K244" s="34">
        <v>0</v>
      </c>
      <c r="L244" s="33">
        <v>1</v>
      </c>
      <c r="M244" s="33">
        <v>0</v>
      </c>
      <c r="N244" s="34">
        <v>0</v>
      </c>
      <c r="O244" s="33">
        <v>0</v>
      </c>
      <c r="P244" s="33">
        <v>0</v>
      </c>
      <c r="Q244" s="33">
        <v>0</v>
      </c>
      <c r="R244" s="34">
        <v>0</v>
      </c>
      <c r="S244" s="34">
        <v>12.61547002</v>
      </c>
      <c r="T244" s="34">
        <v>0</v>
      </c>
      <c r="U244" s="34">
        <v>0</v>
      </c>
      <c r="V244" s="34">
        <v>0</v>
      </c>
      <c r="W244" s="34">
        <v>0</v>
      </c>
      <c r="X244" s="34">
        <v>0</v>
      </c>
      <c r="Y244" s="34">
        <v>1</v>
      </c>
      <c r="Z244" s="34">
        <v>0</v>
      </c>
      <c r="AA244" s="34">
        <v>0</v>
      </c>
      <c r="AB244" s="34">
        <v>0</v>
      </c>
      <c r="AC244" s="34">
        <v>0</v>
      </c>
      <c r="AD244" s="34">
        <v>0</v>
      </c>
      <c r="AE244" s="34">
        <f t="shared" si="79"/>
        <v>0</v>
      </c>
      <c r="AF244" s="35">
        <v>0</v>
      </c>
      <c r="AG244" s="34">
        <f t="shared" si="80"/>
        <v>0</v>
      </c>
      <c r="AH244" s="35">
        <f t="shared" si="66"/>
        <v>0</v>
      </c>
      <c r="AI244" s="36" t="s">
        <v>34</v>
      </c>
      <c r="AJ244" s="8"/>
      <c r="BG244" s="8"/>
      <c r="BH244" s="8"/>
      <c r="BI244" s="8"/>
      <c r="BJ244" s="8"/>
      <c r="BK244" s="8"/>
      <c r="BL244" s="15"/>
      <c r="BO244" s="8"/>
      <c r="BV244" s="8"/>
      <c r="BW244" s="8"/>
      <c r="BX244" s="8"/>
      <c r="BY244" s="8"/>
      <c r="BZ244" s="8"/>
    </row>
    <row r="245" spans="1:78" ht="47.25" x14ac:dyDescent="0.25">
      <c r="A245" s="31" t="s">
        <v>500</v>
      </c>
      <c r="B245" s="32" t="s">
        <v>505</v>
      </c>
      <c r="C245" s="40" t="s">
        <v>506</v>
      </c>
      <c r="D245" s="34">
        <v>5</v>
      </c>
      <c r="E245" s="34">
        <v>0</v>
      </c>
      <c r="F245" s="34">
        <v>5</v>
      </c>
      <c r="G245" s="34">
        <v>0</v>
      </c>
      <c r="H245" s="34">
        <v>0</v>
      </c>
      <c r="I245" s="34">
        <v>0</v>
      </c>
      <c r="J245" s="34">
        <v>0</v>
      </c>
      <c r="K245" s="34">
        <v>0</v>
      </c>
      <c r="L245" s="34">
        <v>1</v>
      </c>
      <c r="M245" s="34">
        <v>0</v>
      </c>
      <c r="N245" s="34">
        <v>0</v>
      </c>
      <c r="O245" s="34">
        <v>0</v>
      </c>
      <c r="P245" s="34">
        <v>0</v>
      </c>
      <c r="Q245" s="34">
        <v>0</v>
      </c>
      <c r="R245" s="34">
        <v>0</v>
      </c>
      <c r="S245" s="34">
        <v>3.4044168199999998</v>
      </c>
      <c r="T245" s="34">
        <v>0</v>
      </c>
      <c r="U245" s="34">
        <v>0</v>
      </c>
      <c r="V245" s="34">
        <v>0</v>
      </c>
      <c r="W245" s="34">
        <v>0</v>
      </c>
      <c r="X245" s="34">
        <v>0</v>
      </c>
      <c r="Y245" s="34">
        <v>1</v>
      </c>
      <c r="Z245" s="34">
        <v>0</v>
      </c>
      <c r="AA245" s="34">
        <v>0</v>
      </c>
      <c r="AB245" s="34">
        <v>0</v>
      </c>
      <c r="AC245" s="34">
        <v>0</v>
      </c>
      <c r="AD245" s="34">
        <v>0</v>
      </c>
      <c r="AE245" s="34">
        <f t="shared" si="79"/>
        <v>0</v>
      </c>
      <c r="AF245" s="35">
        <v>0</v>
      </c>
      <c r="AG245" s="34">
        <f t="shared" si="80"/>
        <v>-1.5955831800000002</v>
      </c>
      <c r="AH245" s="35">
        <f t="shared" si="66"/>
        <v>-0.31911663600000006</v>
      </c>
      <c r="AI245" s="36" t="s">
        <v>507</v>
      </c>
      <c r="AJ245" s="8"/>
      <c r="BG245" s="8"/>
      <c r="BH245" s="8"/>
      <c r="BI245" s="8"/>
      <c r="BJ245" s="8"/>
      <c r="BK245" s="8"/>
      <c r="BL245" s="15"/>
      <c r="BO245" s="8"/>
      <c r="BV245" s="8"/>
      <c r="BW245" s="8"/>
      <c r="BX245" s="8"/>
      <c r="BY245" s="8"/>
      <c r="BZ245" s="8"/>
    </row>
    <row r="246" spans="1:78" ht="31.5" x14ac:dyDescent="0.25">
      <c r="A246" s="31" t="s">
        <v>500</v>
      </c>
      <c r="B246" s="32" t="s">
        <v>508</v>
      </c>
      <c r="C246" s="40" t="s">
        <v>509</v>
      </c>
      <c r="D246" s="34">
        <v>100</v>
      </c>
      <c r="E246" s="34">
        <v>0</v>
      </c>
      <c r="F246" s="34">
        <v>0</v>
      </c>
      <c r="G246" s="34">
        <v>0</v>
      </c>
      <c r="H246" s="34">
        <v>0</v>
      </c>
      <c r="I246" s="34">
        <v>0</v>
      </c>
      <c r="J246" s="34">
        <v>0</v>
      </c>
      <c r="K246" s="34">
        <v>0</v>
      </c>
      <c r="L246" s="34">
        <v>0</v>
      </c>
      <c r="M246" s="34">
        <v>0</v>
      </c>
      <c r="N246" s="34">
        <v>0</v>
      </c>
      <c r="O246" s="34">
        <v>0</v>
      </c>
      <c r="P246" s="34">
        <v>0</v>
      </c>
      <c r="Q246" s="34">
        <v>0</v>
      </c>
      <c r="R246" s="34">
        <v>0</v>
      </c>
      <c r="S246" s="34">
        <v>0</v>
      </c>
      <c r="T246" s="34">
        <v>0</v>
      </c>
      <c r="U246" s="34">
        <v>0</v>
      </c>
      <c r="V246" s="34">
        <v>0</v>
      </c>
      <c r="W246" s="34">
        <v>0</v>
      </c>
      <c r="X246" s="34">
        <v>0</v>
      </c>
      <c r="Y246" s="34">
        <v>0</v>
      </c>
      <c r="Z246" s="34">
        <v>0</v>
      </c>
      <c r="AA246" s="34">
        <v>0</v>
      </c>
      <c r="AB246" s="34">
        <v>0</v>
      </c>
      <c r="AC246" s="34">
        <v>0</v>
      </c>
      <c r="AD246" s="34">
        <v>0</v>
      </c>
      <c r="AE246" s="34">
        <f t="shared" si="79"/>
        <v>0</v>
      </c>
      <c r="AF246" s="35">
        <v>0</v>
      </c>
      <c r="AG246" s="34">
        <f t="shared" si="80"/>
        <v>0</v>
      </c>
      <c r="AH246" s="35">
        <v>0</v>
      </c>
      <c r="AI246" s="36" t="s">
        <v>34</v>
      </c>
      <c r="AJ246" s="8"/>
      <c r="BG246" s="8"/>
      <c r="BH246" s="8"/>
      <c r="BI246" s="8"/>
      <c r="BJ246" s="8"/>
      <c r="BK246" s="8"/>
      <c r="BL246" s="15"/>
      <c r="BO246" s="8"/>
      <c r="BV246" s="8"/>
      <c r="BW246" s="8"/>
      <c r="BX246" s="8"/>
      <c r="BY246" s="8"/>
      <c r="BZ246" s="8"/>
    </row>
    <row r="247" spans="1:78" ht="47.25" x14ac:dyDescent="0.25">
      <c r="A247" s="22" t="s">
        <v>510</v>
      </c>
      <c r="B247" s="23" t="s">
        <v>180</v>
      </c>
      <c r="C247" s="24" t="s">
        <v>33</v>
      </c>
      <c r="D247" s="25">
        <v>0</v>
      </c>
      <c r="E247" s="25">
        <v>0</v>
      </c>
      <c r="F247" s="25">
        <v>0</v>
      </c>
      <c r="G247" s="25">
        <v>0</v>
      </c>
      <c r="H247" s="25">
        <v>0</v>
      </c>
      <c r="I247" s="25">
        <v>0</v>
      </c>
      <c r="J247" s="25">
        <v>0</v>
      </c>
      <c r="K247" s="25">
        <v>0</v>
      </c>
      <c r="L247" s="25">
        <v>0</v>
      </c>
      <c r="M247" s="25">
        <v>0</v>
      </c>
      <c r="N247" s="25">
        <v>0</v>
      </c>
      <c r="O247" s="25">
        <v>0</v>
      </c>
      <c r="P247" s="25">
        <v>0</v>
      </c>
      <c r="Q247" s="25">
        <v>0</v>
      </c>
      <c r="R247" s="25">
        <v>0</v>
      </c>
      <c r="S247" s="25">
        <v>0</v>
      </c>
      <c r="T247" s="25">
        <v>0</v>
      </c>
      <c r="U247" s="25">
        <v>0</v>
      </c>
      <c r="V247" s="25">
        <v>0</v>
      </c>
      <c r="W247" s="25">
        <v>0</v>
      </c>
      <c r="X247" s="25">
        <v>0</v>
      </c>
      <c r="Y247" s="25">
        <v>0</v>
      </c>
      <c r="Z247" s="25">
        <v>0</v>
      </c>
      <c r="AA247" s="25">
        <v>0</v>
      </c>
      <c r="AB247" s="25">
        <v>0</v>
      </c>
      <c r="AC247" s="25">
        <v>0</v>
      </c>
      <c r="AD247" s="25">
        <v>0</v>
      </c>
      <c r="AE247" s="25">
        <v>0</v>
      </c>
      <c r="AF247" s="26">
        <v>0</v>
      </c>
      <c r="AG247" s="25">
        <v>0</v>
      </c>
      <c r="AH247" s="26">
        <v>0</v>
      </c>
      <c r="AI247" s="27" t="s">
        <v>34</v>
      </c>
      <c r="AJ247" s="8"/>
      <c r="BG247" s="8"/>
      <c r="BH247" s="8"/>
      <c r="BI247" s="8"/>
      <c r="BJ247" s="8"/>
      <c r="BK247" s="8"/>
      <c r="BL247" s="15"/>
      <c r="BO247" s="8"/>
      <c r="BV247" s="8"/>
      <c r="BW247" s="8"/>
      <c r="BX247" s="8"/>
      <c r="BY247" s="8"/>
      <c r="BZ247" s="8"/>
    </row>
    <row r="248" spans="1:78" ht="47.25" x14ac:dyDescent="0.25">
      <c r="A248" s="22" t="s">
        <v>511</v>
      </c>
      <c r="B248" s="23" t="s">
        <v>182</v>
      </c>
      <c r="C248" s="24" t="s">
        <v>33</v>
      </c>
      <c r="D248" s="25">
        <v>0</v>
      </c>
      <c r="E248" s="25">
        <v>0</v>
      </c>
      <c r="F248" s="25">
        <v>0</v>
      </c>
      <c r="G248" s="25">
        <v>0</v>
      </c>
      <c r="H248" s="25"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  <c r="N248" s="25">
        <v>0</v>
      </c>
      <c r="O248" s="25">
        <v>0</v>
      </c>
      <c r="P248" s="25">
        <v>0</v>
      </c>
      <c r="Q248" s="25">
        <v>0</v>
      </c>
      <c r="R248" s="25">
        <v>0</v>
      </c>
      <c r="S248" s="25">
        <v>0</v>
      </c>
      <c r="T248" s="25">
        <v>0</v>
      </c>
      <c r="U248" s="25">
        <v>0</v>
      </c>
      <c r="V248" s="25">
        <v>0</v>
      </c>
      <c r="W248" s="25">
        <v>0</v>
      </c>
      <c r="X248" s="25">
        <v>0</v>
      </c>
      <c r="Y248" s="25">
        <v>0</v>
      </c>
      <c r="Z248" s="25">
        <v>0</v>
      </c>
      <c r="AA248" s="25">
        <v>0</v>
      </c>
      <c r="AB248" s="25">
        <v>0</v>
      </c>
      <c r="AC248" s="25">
        <v>0</v>
      </c>
      <c r="AD248" s="25">
        <v>0</v>
      </c>
      <c r="AE248" s="25">
        <v>0</v>
      </c>
      <c r="AF248" s="26">
        <v>0</v>
      </c>
      <c r="AG248" s="25">
        <v>0</v>
      </c>
      <c r="AH248" s="26">
        <v>0</v>
      </c>
      <c r="AI248" s="27" t="s">
        <v>34</v>
      </c>
      <c r="AJ248" s="8"/>
      <c r="BG248" s="8"/>
      <c r="BH248" s="8"/>
      <c r="BI248" s="8"/>
      <c r="BJ248" s="8"/>
      <c r="BK248" s="8"/>
      <c r="BL248" s="15"/>
      <c r="BO248" s="8"/>
      <c r="BV248" s="8"/>
      <c r="BW248" s="8"/>
      <c r="BX248" s="8"/>
      <c r="BY248" s="8"/>
      <c r="BZ248" s="8"/>
    </row>
    <row r="249" spans="1:78" ht="63" x14ac:dyDescent="0.25">
      <c r="A249" s="22" t="s">
        <v>512</v>
      </c>
      <c r="B249" s="23" t="s">
        <v>219</v>
      </c>
      <c r="C249" s="24" t="s">
        <v>33</v>
      </c>
      <c r="D249" s="25">
        <f>SUM(D250:D260)</f>
        <v>641.08953560099997</v>
      </c>
      <c r="E249" s="25">
        <f>SUM(E250:E260)</f>
        <v>0</v>
      </c>
      <c r="F249" s="25">
        <f t="shared" ref="F249:AG249" si="81">SUM(F250:F260)</f>
        <v>101.78507175</v>
      </c>
      <c r="G249" s="25">
        <f t="shared" si="81"/>
        <v>0</v>
      </c>
      <c r="H249" s="25">
        <f t="shared" si="81"/>
        <v>0</v>
      </c>
      <c r="I249" s="25">
        <f t="shared" si="81"/>
        <v>0</v>
      </c>
      <c r="J249" s="25">
        <f t="shared" si="81"/>
        <v>0</v>
      </c>
      <c r="K249" s="25">
        <f t="shared" si="81"/>
        <v>0</v>
      </c>
      <c r="L249" s="25">
        <f t="shared" si="81"/>
        <v>158</v>
      </c>
      <c r="M249" s="25">
        <f t="shared" si="81"/>
        <v>0.8</v>
      </c>
      <c r="N249" s="25">
        <f t="shared" si="81"/>
        <v>0</v>
      </c>
      <c r="O249" s="25">
        <f t="shared" si="81"/>
        <v>0</v>
      </c>
      <c r="P249" s="25">
        <f t="shared" si="81"/>
        <v>0</v>
      </c>
      <c r="Q249" s="25">
        <f t="shared" si="81"/>
        <v>0</v>
      </c>
      <c r="R249" s="25">
        <f t="shared" si="81"/>
        <v>0</v>
      </c>
      <c r="S249" s="25">
        <f t="shared" si="81"/>
        <v>68.261067609999984</v>
      </c>
      <c r="T249" s="25">
        <f t="shared" si="81"/>
        <v>0</v>
      </c>
      <c r="U249" s="25">
        <f t="shared" si="81"/>
        <v>0</v>
      </c>
      <c r="V249" s="25">
        <f t="shared" si="81"/>
        <v>0</v>
      </c>
      <c r="W249" s="25">
        <f t="shared" si="81"/>
        <v>0</v>
      </c>
      <c r="X249" s="25">
        <f t="shared" si="81"/>
        <v>0</v>
      </c>
      <c r="Y249" s="25">
        <f t="shared" si="81"/>
        <v>4</v>
      </c>
      <c r="Z249" s="25">
        <f t="shared" si="81"/>
        <v>6.4349999999999996</v>
      </c>
      <c r="AA249" s="25">
        <f t="shared" si="81"/>
        <v>0</v>
      </c>
      <c r="AB249" s="25">
        <f t="shared" si="81"/>
        <v>0</v>
      </c>
      <c r="AC249" s="25">
        <f t="shared" si="81"/>
        <v>0</v>
      </c>
      <c r="AD249" s="25">
        <f t="shared" si="81"/>
        <v>0</v>
      </c>
      <c r="AE249" s="25">
        <f t="shared" si="81"/>
        <v>0</v>
      </c>
      <c r="AF249" s="26">
        <v>0</v>
      </c>
      <c r="AG249" s="25">
        <f t="shared" si="81"/>
        <v>-33.524004140000009</v>
      </c>
      <c r="AH249" s="26">
        <f t="shared" si="66"/>
        <v>-0.32936071629777092</v>
      </c>
      <c r="AI249" s="27" t="s">
        <v>34</v>
      </c>
      <c r="AJ249" s="8"/>
      <c r="BC249" s="14"/>
      <c r="BG249" s="8"/>
      <c r="BH249" s="8"/>
      <c r="BI249" s="8"/>
      <c r="BJ249" s="8"/>
      <c r="BK249" s="8"/>
      <c r="BL249" s="15"/>
      <c r="BO249" s="8"/>
      <c r="BV249" s="8"/>
      <c r="BW249" s="8"/>
      <c r="BX249" s="8"/>
      <c r="BY249" s="8"/>
      <c r="BZ249" s="8"/>
    </row>
    <row r="250" spans="1:78" ht="47.25" x14ac:dyDescent="0.25">
      <c r="A250" s="31" t="s">
        <v>512</v>
      </c>
      <c r="B250" s="32" t="s">
        <v>513</v>
      </c>
      <c r="C250" s="40" t="s">
        <v>514</v>
      </c>
      <c r="D250" s="34">
        <v>170.09186041999999</v>
      </c>
      <c r="E250" s="34">
        <v>0</v>
      </c>
      <c r="F250" s="34">
        <v>10</v>
      </c>
      <c r="G250" s="34">
        <v>0</v>
      </c>
      <c r="H250" s="34">
        <v>0</v>
      </c>
      <c r="I250" s="34">
        <v>0</v>
      </c>
      <c r="J250" s="34">
        <v>0</v>
      </c>
      <c r="K250" s="34">
        <v>0</v>
      </c>
      <c r="L250" s="34">
        <v>152</v>
      </c>
      <c r="M250" s="34">
        <v>0</v>
      </c>
      <c r="N250" s="34">
        <v>0</v>
      </c>
      <c r="O250" s="34">
        <v>0</v>
      </c>
      <c r="P250" s="34">
        <v>0</v>
      </c>
      <c r="Q250" s="34">
        <v>0</v>
      </c>
      <c r="R250" s="34">
        <v>0</v>
      </c>
      <c r="S250" s="34">
        <v>0</v>
      </c>
      <c r="T250" s="34">
        <v>0</v>
      </c>
      <c r="U250" s="34">
        <v>0</v>
      </c>
      <c r="V250" s="34">
        <v>0</v>
      </c>
      <c r="W250" s="34">
        <v>0</v>
      </c>
      <c r="X250" s="34">
        <v>0</v>
      </c>
      <c r="Y250" s="34">
        <v>0</v>
      </c>
      <c r="Z250" s="34">
        <v>0</v>
      </c>
      <c r="AA250" s="34">
        <v>0</v>
      </c>
      <c r="AB250" s="34">
        <v>0</v>
      </c>
      <c r="AC250" s="34">
        <v>0</v>
      </c>
      <c r="AD250" s="34">
        <v>0</v>
      </c>
      <c r="AE250" s="34">
        <f t="shared" ref="AE250:AE260" si="82">R250-E250</f>
        <v>0</v>
      </c>
      <c r="AF250" s="35">
        <v>0</v>
      </c>
      <c r="AG250" s="34">
        <f t="shared" ref="AG250:AG260" si="83">S250-F250</f>
        <v>-10</v>
      </c>
      <c r="AH250" s="35">
        <f t="shared" si="66"/>
        <v>-1</v>
      </c>
      <c r="AI250" s="36" t="s">
        <v>515</v>
      </c>
      <c r="AJ250" s="8"/>
      <c r="BG250" s="8"/>
      <c r="BH250" s="8"/>
      <c r="BI250" s="8"/>
      <c r="BJ250" s="8"/>
      <c r="BK250" s="8"/>
      <c r="BL250" s="15"/>
      <c r="BO250" s="8"/>
      <c r="BV250" s="8"/>
      <c r="BW250" s="8"/>
      <c r="BX250" s="8"/>
      <c r="BY250" s="8"/>
      <c r="BZ250" s="8"/>
    </row>
    <row r="251" spans="1:78" ht="47.25" x14ac:dyDescent="0.25">
      <c r="A251" s="31" t="s">
        <v>512</v>
      </c>
      <c r="B251" s="32" t="s">
        <v>516</v>
      </c>
      <c r="C251" s="40" t="s">
        <v>517</v>
      </c>
      <c r="D251" s="34">
        <v>164.78720962</v>
      </c>
      <c r="E251" s="34">
        <v>0</v>
      </c>
      <c r="F251" s="34">
        <v>0</v>
      </c>
      <c r="G251" s="34">
        <v>0</v>
      </c>
      <c r="H251" s="34">
        <v>0</v>
      </c>
      <c r="I251" s="34">
        <v>0</v>
      </c>
      <c r="J251" s="34">
        <v>0</v>
      </c>
      <c r="K251" s="34">
        <v>0</v>
      </c>
      <c r="L251" s="34">
        <v>0</v>
      </c>
      <c r="M251" s="34">
        <v>0</v>
      </c>
      <c r="N251" s="34">
        <v>0</v>
      </c>
      <c r="O251" s="34">
        <v>0</v>
      </c>
      <c r="P251" s="34">
        <v>0</v>
      </c>
      <c r="Q251" s="34">
        <v>0</v>
      </c>
      <c r="R251" s="34">
        <v>0</v>
      </c>
      <c r="S251" s="34">
        <v>0</v>
      </c>
      <c r="T251" s="34">
        <v>0</v>
      </c>
      <c r="U251" s="34">
        <v>0</v>
      </c>
      <c r="V251" s="34">
        <v>0</v>
      </c>
      <c r="W251" s="34">
        <v>0</v>
      </c>
      <c r="X251" s="34">
        <v>0</v>
      </c>
      <c r="Y251" s="34">
        <v>0</v>
      </c>
      <c r="Z251" s="34">
        <v>0</v>
      </c>
      <c r="AA251" s="34">
        <v>0</v>
      </c>
      <c r="AB251" s="34">
        <v>0</v>
      </c>
      <c r="AC251" s="34">
        <v>0</v>
      </c>
      <c r="AD251" s="34">
        <v>0</v>
      </c>
      <c r="AE251" s="34">
        <f t="shared" si="82"/>
        <v>0</v>
      </c>
      <c r="AF251" s="35">
        <v>0</v>
      </c>
      <c r="AG251" s="34">
        <f t="shared" si="83"/>
        <v>0</v>
      </c>
      <c r="AH251" s="35">
        <v>0</v>
      </c>
      <c r="AI251" s="36" t="s">
        <v>34</v>
      </c>
      <c r="AJ251" s="8"/>
      <c r="BG251" s="8"/>
      <c r="BH251" s="8"/>
      <c r="BI251" s="8"/>
      <c r="BJ251" s="8"/>
      <c r="BK251" s="8"/>
      <c r="BL251" s="15"/>
      <c r="BO251" s="8"/>
      <c r="BV251" s="8"/>
      <c r="BW251" s="8"/>
      <c r="BX251" s="8"/>
      <c r="BY251" s="8"/>
      <c r="BZ251" s="8"/>
    </row>
    <row r="252" spans="1:78" ht="47.25" x14ac:dyDescent="0.25">
      <c r="A252" s="31" t="s">
        <v>512</v>
      </c>
      <c r="B252" s="32" t="s">
        <v>518</v>
      </c>
      <c r="C252" s="40" t="s">
        <v>519</v>
      </c>
      <c r="D252" s="34">
        <v>61.769506339999992</v>
      </c>
      <c r="E252" s="34">
        <v>0</v>
      </c>
      <c r="F252" s="34">
        <v>61.548221000000005</v>
      </c>
      <c r="G252" s="34">
        <v>0</v>
      </c>
      <c r="H252" s="34">
        <v>0</v>
      </c>
      <c r="I252" s="34">
        <v>0</v>
      </c>
      <c r="J252" s="34">
        <v>0</v>
      </c>
      <c r="K252" s="34">
        <v>0</v>
      </c>
      <c r="L252" s="34">
        <v>1</v>
      </c>
      <c r="M252" s="34">
        <v>0</v>
      </c>
      <c r="N252" s="34">
        <v>0</v>
      </c>
      <c r="O252" s="34">
        <v>0</v>
      </c>
      <c r="P252" s="34">
        <v>0</v>
      </c>
      <c r="Q252" s="34">
        <v>0</v>
      </c>
      <c r="R252" s="34">
        <v>0</v>
      </c>
      <c r="S252" s="34">
        <v>62.324839249999997</v>
      </c>
      <c r="T252" s="34">
        <v>0</v>
      </c>
      <c r="U252" s="34">
        <v>0</v>
      </c>
      <c r="V252" s="34">
        <v>0</v>
      </c>
      <c r="W252" s="34">
        <v>0</v>
      </c>
      <c r="X252" s="34" t="s">
        <v>520</v>
      </c>
      <c r="Y252" s="34">
        <v>1</v>
      </c>
      <c r="Z252" s="34">
        <v>0</v>
      </c>
      <c r="AA252" s="34">
        <v>0</v>
      </c>
      <c r="AB252" s="34">
        <v>0</v>
      </c>
      <c r="AC252" s="34">
        <v>0</v>
      </c>
      <c r="AD252" s="34">
        <v>0</v>
      </c>
      <c r="AE252" s="34">
        <f t="shared" si="82"/>
        <v>0</v>
      </c>
      <c r="AF252" s="35">
        <v>0</v>
      </c>
      <c r="AG252" s="34">
        <f t="shared" si="83"/>
        <v>0.77661824999999141</v>
      </c>
      <c r="AH252" s="35">
        <f t="shared" si="66"/>
        <v>1.2618045450899245E-2</v>
      </c>
      <c r="AI252" s="36" t="s">
        <v>34</v>
      </c>
      <c r="AJ252" s="8"/>
      <c r="BG252" s="8"/>
      <c r="BH252" s="8"/>
      <c r="BI252" s="8"/>
      <c r="BJ252" s="8"/>
      <c r="BK252" s="8"/>
      <c r="BL252" s="15"/>
      <c r="BO252" s="8"/>
      <c r="BV252" s="8"/>
      <c r="BW252" s="8"/>
      <c r="BX252" s="8"/>
      <c r="BY252" s="8"/>
      <c r="BZ252" s="8"/>
    </row>
    <row r="253" spans="1:78" ht="31.5" x14ac:dyDescent="0.25">
      <c r="A253" s="31" t="s">
        <v>512</v>
      </c>
      <c r="B253" s="32" t="s">
        <v>521</v>
      </c>
      <c r="C253" s="40" t="s">
        <v>522</v>
      </c>
      <c r="D253" s="34">
        <v>2.5</v>
      </c>
      <c r="E253" s="34">
        <v>0</v>
      </c>
      <c r="F253" s="34">
        <v>2.5</v>
      </c>
      <c r="G253" s="34">
        <v>0</v>
      </c>
      <c r="H253" s="34">
        <v>0</v>
      </c>
      <c r="I253" s="34">
        <v>0</v>
      </c>
      <c r="J253" s="34">
        <v>0</v>
      </c>
      <c r="K253" s="34">
        <v>0</v>
      </c>
      <c r="L253" s="34">
        <v>0</v>
      </c>
      <c r="M253" s="34">
        <v>0.8</v>
      </c>
      <c r="N253" s="34">
        <v>0</v>
      </c>
      <c r="O253" s="34">
        <v>0</v>
      </c>
      <c r="P253" s="34">
        <v>0</v>
      </c>
      <c r="Q253" s="34">
        <v>0</v>
      </c>
      <c r="R253" s="34">
        <v>0</v>
      </c>
      <c r="S253" s="34">
        <v>2.4993776099999998</v>
      </c>
      <c r="T253" s="34">
        <v>0</v>
      </c>
      <c r="U253" s="34">
        <v>0</v>
      </c>
      <c r="V253" s="34">
        <v>0</v>
      </c>
      <c r="W253" s="34">
        <v>0</v>
      </c>
      <c r="X253" s="34">
        <v>0</v>
      </c>
      <c r="Y253" s="34">
        <v>0</v>
      </c>
      <c r="Z253" s="34">
        <v>6.4349999999999996</v>
      </c>
      <c r="AA253" s="34">
        <v>0</v>
      </c>
      <c r="AB253" s="34">
        <v>0</v>
      </c>
      <c r="AC253" s="34">
        <v>0</v>
      </c>
      <c r="AD253" s="34">
        <v>0</v>
      </c>
      <c r="AE253" s="34">
        <f t="shared" si="82"/>
        <v>0</v>
      </c>
      <c r="AF253" s="35">
        <v>0</v>
      </c>
      <c r="AG253" s="34">
        <f t="shared" si="83"/>
        <v>-6.2239000000019473E-4</v>
      </c>
      <c r="AH253" s="35">
        <f t="shared" si="66"/>
        <v>-2.4895600000007789E-4</v>
      </c>
      <c r="AI253" s="36" t="s">
        <v>34</v>
      </c>
      <c r="AJ253" s="8"/>
      <c r="AW253" s="53"/>
      <c r="BC253" s="14"/>
      <c r="BG253" s="8"/>
      <c r="BH253" s="8"/>
      <c r="BI253" s="8"/>
      <c r="BJ253" s="8"/>
      <c r="BK253" s="8"/>
      <c r="BL253" s="15"/>
      <c r="BO253" s="8"/>
      <c r="BV253" s="8"/>
      <c r="BW253" s="8"/>
      <c r="BX253" s="8"/>
      <c r="BY253" s="8"/>
      <c r="BZ253" s="8"/>
    </row>
    <row r="254" spans="1:78" ht="47.25" x14ac:dyDescent="0.25">
      <c r="A254" s="31" t="s">
        <v>512</v>
      </c>
      <c r="B254" s="32" t="s">
        <v>523</v>
      </c>
      <c r="C254" s="40" t="s">
        <v>524</v>
      </c>
      <c r="D254" s="34">
        <v>12.3</v>
      </c>
      <c r="E254" s="34">
        <v>0</v>
      </c>
      <c r="F254" s="34">
        <v>12.3</v>
      </c>
      <c r="G254" s="34">
        <v>0</v>
      </c>
      <c r="H254" s="34">
        <v>0</v>
      </c>
      <c r="I254" s="34">
        <v>0</v>
      </c>
      <c r="J254" s="34">
        <v>0</v>
      </c>
      <c r="K254" s="34">
        <v>0</v>
      </c>
      <c r="L254" s="34">
        <v>1</v>
      </c>
      <c r="M254" s="34">
        <v>0</v>
      </c>
      <c r="N254" s="34">
        <v>0</v>
      </c>
      <c r="O254" s="34">
        <v>0</v>
      </c>
      <c r="P254" s="34">
        <v>0</v>
      </c>
      <c r="Q254" s="34">
        <v>0</v>
      </c>
      <c r="R254" s="34">
        <v>0</v>
      </c>
      <c r="S254" s="34">
        <v>0</v>
      </c>
      <c r="T254" s="34">
        <v>0</v>
      </c>
      <c r="U254" s="34">
        <v>0</v>
      </c>
      <c r="V254" s="34">
        <v>0</v>
      </c>
      <c r="W254" s="34">
        <v>0</v>
      </c>
      <c r="X254" s="34">
        <v>0</v>
      </c>
      <c r="Y254" s="34">
        <v>0</v>
      </c>
      <c r="Z254" s="34">
        <v>0</v>
      </c>
      <c r="AA254" s="34">
        <v>0</v>
      </c>
      <c r="AB254" s="34">
        <v>0</v>
      </c>
      <c r="AC254" s="34">
        <v>0</v>
      </c>
      <c r="AD254" s="34">
        <v>0</v>
      </c>
      <c r="AE254" s="34">
        <f t="shared" si="82"/>
        <v>0</v>
      </c>
      <c r="AF254" s="35">
        <v>0</v>
      </c>
      <c r="AG254" s="34">
        <f t="shared" si="83"/>
        <v>-12.3</v>
      </c>
      <c r="AH254" s="35">
        <f t="shared" si="66"/>
        <v>-1</v>
      </c>
      <c r="AI254" s="36" t="s">
        <v>515</v>
      </c>
      <c r="AJ254" s="8"/>
      <c r="BG254" s="8"/>
      <c r="BH254" s="8"/>
      <c r="BI254" s="8"/>
      <c r="BJ254" s="8"/>
      <c r="BK254" s="8"/>
      <c r="BL254" s="15"/>
      <c r="BO254" s="8"/>
      <c r="BV254" s="8"/>
      <c r="BW254" s="8"/>
      <c r="BX254" s="8"/>
      <c r="BY254" s="8"/>
      <c r="BZ254" s="8"/>
    </row>
    <row r="255" spans="1:78" ht="47.25" x14ac:dyDescent="0.25">
      <c r="A255" s="31" t="s">
        <v>512</v>
      </c>
      <c r="B255" s="32" t="s">
        <v>525</v>
      </c>
      <c r="C255" s="40" t="s">
        <v>526</v>
      </c>
      <c r="D255" s="33">
        <v>145.278724751</v>
      </c>
      <c r="E255" s="33">
        <v>0</v>
      </c>
      <c r="F255" s="33">
        <v>0</v>
      </c>
      <c r="G255" s="34">
        <v>0</v>
      </c>
      <c r="H255" s="34">
        <v>0</v>
      </c>
      <c r="I255" s="33">
        <v>0</v>
      </c>
      <c r="J255" s="34">
        <v>0</v>
      </c>
      <c r="K255" s="34">
        <v>0</v>
      </c>
      <c r="L255" s="33">
        <v>0</v>
      </c>
      <c r="M255" s="33">
        <v>0</v>
      </c>
      <c r="N255" s="34">
        <v>0</v>
      </c>
      <c r="O255" s="33">
        <v>0</v>
      </c>
      <c r="P255" s="33">
        <v>0</v>
      </c>
      <c r="Q255" s="33">
        <v>0</v>
      </c>
      <c r="R255" s="34">
        <v>0</v>
      </c>
      <c r="S255" s="34">
        <v>0</v>
      </c>
      <c r="T255" s="34">
        <v>0</v>
      </c>
      <c r="U255" s="34">
        <v>0</v>
      </c>
      <c r="V255" s="34">
        <v>0</v>
      </c>
      <c r="W255" s="34">
        <v>0</v>
      </c>
      <c r="X255" s="34">
        <v>0</v>
      </c>
      <c r="Y255" s="34">
        <v>0</v>
      </c>
      <c r="Z255" s="34">
        <v>0</v>
      </c>
      <c r="AA255" s="34">
        <v>0</v>
      </c>
      <c r="AB255" s="34">
        <v>0</v>
      </c>
      <c r="AC255" s="34">
        <v>0</v>
      </c>
      <c r="AD255" s="34">
        <v>0</v>
      </c>
      <c r="AE255" s="34">
        <f t="shared" si="82"/>
        <v>0</v>
      </c>
      <c r="AF255" s="35">
        <v>0</v>
      </c>
      <c r="AG255" s="34">
        <f t="shared" si="83"/>
        <v>0</v>
      </c>
      <c r="AH255" s="35">
        <v>0</v>
      </c>
      <c r="AI255" s="36" t="s">
        <v>34</v>
      </c>
      <c r="AJ255" s="8"/>
      <c r="BG255" s="8"/>
      <c r="BH255" s="8"/>
      <c r="BI255" s="8"/>
      <c r="BJ255" s="8"/>
      <c r="BK255" s="8"/>
      <c r="BL255" s="15"/>
      <c r="BO255" s="8"/>
      <c r="BV255" s="8"/>
      <c r="BW255" s="8"/>
      <c r="BX255" s="8"/>
      <c r="BY255" s="8"/>
      <c r="BZ255" s="8"/>
    </row>
    <row r="256" spans="1:78" ht="63" x14ac:dyDescent="0.25">
      <c r="A256" s="41" t="s">
        <v>512</v>
      </c>
      <c r="B256" s="42" t="s">
        <v>527</v>
      </c>
      <c r="C256" s="32" t="s">
        <v>528</v>
      </c>
      <c r="D256" s="33">
        <v>12</v>
      </c>
      <c r="E256" s="33">
        <v>0</v>
      </c>
      <c r="F256" s="33">
        <v>12</v>
      </c>
      <c r="G256" s="34">
        <v>0</v>
      </c>
      <c r="H256" s="34">
        <v>0</v>
      </c>
      <c r="I256" s="33">
        <v>0</v>
      </c>
      <c r="J256" s="34">
        <v>0</v>
      </c>
      <c r="K256" s="34">
        <v>0</v>
      </c>
      <c r="L256" s="33">
        <v>1</v>
      </c>
      <c r="M256" s="33">
        <v>0</v>
      </c>
      <c r="N256" s="34">
        <v>0</v>
      </c>
      <c r="O256" s="33">
        <v>0</v>
      </c>
      <c r="P256" s="33">
        <v>0</v>
      </c>
      <c r="Q256" s="33">
        <v>0</v>
      </c>
      <c r="R256" s="34">
        <v>0</v>
      </c>
      <c r="S256" s="34">
        <v>0</v>
      </c>
      <c r="T256" s="34">
        <v>0</v>
      </c>
      <c r="U256" s="34">
        <v>0</v>
      </c>
      <c r="V256" s="34">
        <v>0</v>
      </c>
      <c r="W256" s="34">
        <v>0</v>
      </c>
      <c r="X256" s="34">
        <v>0</v>
      </c>
      <c r="Y256" s="34">
        <v>0</v>
      </c>
      <c r="Z256" s="34">
        <v>0</v>
      </c>
      <c r="AA256" s="34">
        <v>0</v>
      </c>
      <c r="AB256" s="34">
        <v>0</v>
      </c>
      <c r="AC256" s="34">
        <v>0</v>
      </c>
      <c r="AD256" s="34">
        <v>0</v>
      </c>
      <c r="AE256" s="34">
        <f t="shared" si="82"/>
        <v>0</v>
      </c>
      <c r="AF256" s="35">
        <v>0</v>
      </c>
      <c r="AG256" s="34">
        <f t="shared" si="83"/>
        <v>-12</v>
      </c>
      <c r="AH256" s="35">
        <f t="shared" si="66"/>
        <v>-1</v>
      </c>
      <c r="AI256" s="36" t="s">
        <v>515</v>
      </c>
      <c r="AJ256" s="8"/>
      <c r="BG256" s="8"/>
      <c r="BH256" s="8"/>
      <c r="BI256" s="8"/>
      <c r="BJ256" s="8"/>
      <c r="BK256" s="8"/>
      <c r="BL256" s="15"/>
      <c r="BO256" s="8"/>
      <c r="BV256" s="8"/>
      <c r="BW256" s="8"/>
      <c r="BX256" s="8"/>
      <c r="BY256" s="8"/>
      <c r="BZ256" s="8"/>
    </row>
    <row r="257" spans="1:78" ht="63" x14ac:dyDescent="0.25">
      <c r="A257" s="31" t="s">
        <v>512</v>
      </c>
      <c r="B257" s="32" t="s">
        <v>529</v>
      </c>
      <c r="C257" s="40" t="s">
        <v>530</v>
      </c>
      <c r="D257" s="33">
        <v>60</v>
      </c>
      <c r="E257" s="33">
        <v>0</v>
      </c>
      <c r="F257" s="33">
        <v>0</v>
      </c>
      <c r="G257" s="34">
        <v>0</v>
      </c>
      <c r="H257" s="34">
        <v>0</v>
      </c>
      <c r="I257" s="33">
        <v>0</v>
      </c>
      <c r="J257" s="34">
        <v>0</v>
      </c>
      <c r="K257" s="34">
        <v>0</v>
      </c>
      <c r="L257" s="33">
        <v>0</v>
      </c>
      <c r="M257" s="33">
        <v>0</v>
      </c>
      <c r="N257" s="34">
        <v>0</v>
      </c>
      <c r="O257" s="33">
        <v>0</v>
      </c>
      <c r="P257" s="33">
        <v>0</v>
      </c>
      <c r="Q257" s="33">
        <v>0</v>
      </c>
      <c r="R257" s="34">
        <v>0</v>
      </c>
      <c r="S257" s="34">
        <v>0</v>
      </c>
      <c r="T257" s="34">
        <v>0</v>
      </c>
      <c r="U257" s="34">
        <v>0</v>
      </c>
      <c r="V257" s="34">
        <v>0</v>
      </c>
      <c r="W257" s="34">
        <v>0</v>
      </c>
      <c r="X257" s="34">
        <v>0</v>
      </c>
      <c r="Y257" s="34">
        <v>0</v>
      </c>
      <c r="Z257" s="34">
        <v>0</v>
      </c>
      <c r="AA257" s="34">
        <v>0</v>
      </c>
      <c r="AB257" s="34">
        <v>0</v>
      </c>
      <c r="AC257" s="34">
        <v>0</v>
      </c>
      <c r="AD257" s="34">
        <v>0</v>
      </c>
      <c r="AE257" s="34">
        <f t="shared" si="82"/>
        <v>0</v>
      </c>
      <c r="AF257" s="35">
        <v>0</v>
      </c>
      <c r="AG257" s="34">
        <f t="shared" si="83"/>
        <v>0</v>
      </c>
      <c r="AH257" s="35">
        <v>0</v>
      </c>
      <c r="AI257" s="36" t="s">
        <v>34</v>
      </c>
      <c r="AJ257" s="8"/>
      <c r="BG257" s="8"/>
      <c r="BH257" s="8"/>
      <c r="BI257" s="8"/>
      <c r="BJ257" s="8"/>
      <c r="BK257" s="8"/>
      <c r="BL257" s="15"/>
      <c r="BO257" s="8"/>
      <c r="BV257" s="8"/>
      <c r="BW257" s="8"/>
      <c r="BX257" s="8"/>
      <c r="BY257" s="8"/>
      <c r="BZ257" s="8"/>
    </row>
    <row r="258" spans="1:78" ht="31.5" x14ac:dyDescent="0.25">
      <c r="A258" s="31" t="s">
        <v>512</v>
      </c>
      <c r="B258" s="32" t="s">
        <v>531</v>
      </c>
      <c r="C258" s="40" t="s">
        <v>532</v>
      </c>
      <c r="D258" s="33">
        <v>2.1769037500000001</v>
      </c>
      <c r="E258" s="33">
        <v>0</v>
      </c>
      <c r="F258" s="33">
        <v>2.1769037500000001</v>
      </c>
      <c r="G258" s="34">
        <v>0</v>
      </c>
      <c r="H258" s="34">
        <v>0</v>
      </c>
      <c r="I258" s="33">
        <v>0</v>
      </c>
      <c r="J258" s="34">
        <v>0</v>
      </c>
      <c r="K258" s="34">
        <v>0</v>
      </c>
      <c r="L258" s="33">
        <v>1</v>
      </c>
      <c r="M258" s="33">
        <v>0</v>
      </c>
      <c r="N258" s="34">
        <v>0</v>
      </c>
      <c r="O258" s="33">
        <v>0</v>
      </c>
      <c r="P258" s="33">
        <v>0</v>
      </c>
      <c r="Q258" s="33">
        <v>0</v>
      </c>
      <c r="R258" s="34">
        <v>0</v>
      </c>
      <c r="S258" s="34">
        <v>2.1769037500000001</v>
      </c>
      <c r="T258" s="34">
        <v>0</v>
      </c>
      <c r="U258" s="34">
        <v>0</v>
      </c>
      <c r="V258" s="34">
        <v>0</v>
      </c>
      <c r="W258" s="34">
        <v>0</v>
      </c>
      <c r="X258" s="34">
        <v>0</v>
      </c>
      <c r="Y258" s="34">
        <v>1</v>
      </c>
      <c r="Z258" s="34">
        <v>0</v>
      </c>
      <c r="AA258" s="34">
        <v>0</v>
      </c>
      <c r="AB258" s="34">
        <v>0</v>
      </c>
      <c r="AC258" s="34">
        <v>0</v>
      </c>
      <c r="AD258" s="34">
        <v>0</v>
      </c>
      <c r="AE258" s="34">
        <f t="shared" si="82"/>
        <v>0</v>
      </c>
      <c r="AF258" s="35">
        <v>0</v>
      </c>
      <c r="AG258" s="34">
        <f t="shared" si="83"/>
        <v>0</v>
      </c>
      <c r="AH258" s="35">
        <f t="shared" si="66"/>
        <v>0</v>
      </c>
      <c r="AI258" s="36" t="s">
        <v>34</v>
      </c>
      <c r="AJ258" s="8"/>
      <c r="BG258" s="8"/>
      <c r="BH258" s="8"/>
      <c r="BI258" s="8"/>
      <c r="BJ258" s="8"/>
      <c r="BK258" s="8"/>
      <c r="BL258" s="15"/>
      <c r="BO258" s="8"/>
      <c r="BV258" s="8"/>
      <c r="BW258" s="8"/>
      <c r="BX258" s="8"/>
      <c r="BY258" s="8"/>
      <c r="BZ258" s="8"/>
    </row>
    <row r="259" spans="1:78" ht="63" x14ac:dyDescent="0.25">
      <c r="A259" s="31" t="s">
        <v>512</v>
      </c>
      <c r="B259" s="32" t="s">
        <v>533</v>
      </c>
      <c r="C259" s="40" t="s">
        <v>534</v>
      </c>
      <c r="D259" s="33">
        <v>1.2599469999999999</v>
      </c>
      <c r="E259" s="43">
        <v>0</v>
      </c>
      <c r="F259" s="33">
        <v>1.2599469999999999</v>
      </c>
      <c r="G259" s="34">
        <v>0</v>
      </c>
      <c r="H259" s="34">
        <v>0</v>
      </c>
      <c r="I259" s="43">
        <v>0</v>
      </c>
      <c r="J259" s="34">
        <v>0</v>
      </c>
      <c r="K259" s="34">
        <v>0</v>
      </c>
      <c r="L259" s="43">
        <v>2</v>
      </c>
      <c r="M259" s="43">
        <v>0</v>
      </c>
      <c r="N259" s="34">
        <v>0</v>
      </c>
      <c r="O259" s="43">
        <v>0</v>
      </c>
      <c r="P259" s="43">
        <v>0</v>
      </c>
      <c r="Q259" s="43">
        <v>0</v>
      </c>
      <c r="R259" s="34">
        <v>0</v>
      </c>
      <c r="S259" s="34">
        <v>1.2599469999999999</v>
      </c>
      <c r="T259" s="34">
        <v>0</v>
      </c>
      <c r="U259" s="34">
        <v>0</v>
      </c>
      <c r="V259" s="34">
        <v>0</v>
      </c>
      <c r="W259" s="34">
        <v>0</v>
      </c>
      <c r="X259" s="34">
        <v>0</v>
      </c>
      <c r="Y259" s="34">
        <v>2</v>
      </c>
      <c r="Z259" s="34">
        <v>0</v>
      </c>
      <c r="AA259" s="34">
        <v>0</v>
      </c>
      <c r="AB259" s="34">
        <v>0</v>
      </c>
      <c r="AC259" s="34">
        <v>0</v>
      </c>
      <c r="AD259" s="34">
        <v>0</v>
      </c>
      <c r="AE259" s="34">
        <f t="shared" si="82"/>
        <v>0</v>
      </c>
      <c r="AF259" s="35">
        <v>0</v>
      </c>
      <c r="AG259" s="34">
        <f t="shared" si="83"/>
        <v>0</v>
      </c>
      <c r="AH259" s="35">
        <f t="shared" si="66"/>
        <v>0</v>
      </c>
      <c r="AI259" s="36" t="s">
        <v>34</v>
      </c>
      <c r="AJ259" s="8"/>
      <c r="BG259" s="8"/>
      <c r="BH259" s="8"/>
      <c r="BI259" s="8"/>
      <c r="BJ259" s="8"/>
      <c r="BK259" s="8"/>
      <c r="BL259" s="15"/>
      <c r="BO259" s="8"/>
      <c r="BV259" s="8"/>
      <c r="BW259" s="8"/>
      <c r="BX259" s="8"/>
      <c r="BY259" s="8"/>
      <c r="BZ259" s="8"/>
    </row>
    <row r="260" spans="1:78" ht="110.25" x14ac:dyDescent="0.25">
      <c r="A260" s="31" t="s">
        <v>512</v>
      </c>
      <c r="B260" s="32" t="s">
        <v>535</v>
      </c>
      <c r="C260" s="40" t="s">
        <v>536</v>
      </c>
      <c r="D260" s="33">
        <v>8.9253837199999992</v>
      </c>
      <c r="E260" s="33">
        <v>0</v>
      </c>
      <c r="F260" s="33">
        <v>0</v>
      </c>
      <c r="G260" s="34">
        <v>0</v>
      </c>
      <c r="H260" s="34">
        <v>0</v>
      </c>
      <c r="I260" s="33">
        <v>0</v>
      </c>
      <c r="J260" s="34">
        <v>0</v>
      </c>
      <c r="K260" s="34">
        <v>0</v>
      </c>
      <c r="L260" s="33">
        <v>0</v>
      </c>
      <c r="M260" s="33">
        <v>0</v>
      </c>
      <c r="N260" s="34">
        <v>0</v>
      </c>
      <c r="O260" s="33">
        <v>0</v>
      </c>
      <c r="P260" s="33">
        <v>0</v>
      </c>
      <c r="Q260" s="33">
        <v>0</v>
      </c>
      <c r="R260" s="34">
        <v>0</v>
      </c>
      <c r="S260" s="34">
        <v>0</v>
      </c>
      <c r="T260" s="34">
        <v>0</v>
      </c>
      <c r="U260" s="34">
        <v>0</v>
      </c>
      <c r="V260" s="34">
        <v>0</v>
      </c>
      <c r="W260" s="34">
        <v>0</v>
      </c>
      <c r="X260" s="34">
        <v>0</v>
      </c>
      <c r="Y260" s="34">
        <v>0</v>
      </c>
      <c r="Z260" s="34">
        <v>0</v>
      </c>
      <c r="AA260" s="34">
        <v>0</v>
      </c>
      <c r="AB260" s="34">
        <v>0</v>
      </c>
      <c r="AC260" s="34">
        <v>0</v>
      </c>
      <c r="AD260" s="34">
        <v>0</v>
      </c>
      <c r="AE260" s="34">
        <f t="shared" si="82"/>
        <v>0</v>
      </c>
      <c r="AF260" s="35">
        <v>0</v>
      </c>
      <c r="AG260" s="34">
        <f t="shared" si="83"/>
        <v>0</v>
      </c>
      <c r="AH260" s="35">
        <v>0</v>
      </c>
      <c r="AI260" s="36" t="s">
        <v>34</v>
      </c>
      <c r="AJ260" s="8"/>
      <c r="BG260" s="8"/>
      <c r="BH260" s="8"/>
      <c r="BI260" s="8"/>
      <c r="BJ260" s="8"/>
      <c r="BK260" s="8"/>
      <c r="BL260" s="15"/>
      <c r="BO260" s="8"/>
      <c r="BV260" s="8"/>
      <c r="BW260" s="8"/>
      <c r="BX260" s="8"/>
      <c r="BY260" s="8"/>
      <c r="BZ260" s="8"/>
    </row>
    <row r="261" spans="1:78" ht="78.75" x14ac:dyDescent="0.25">
      <c r="A261" s="22" t="s">
        <v>537</v>
      </c>
      <c r="B261" s="23" t="s">
        <v>293</v>
      </c>
      <c r="C261" s="24" t="s">
        <v>33</v>
      </c>
      <c r="D261" s="25">
        <f t="shared" ref="D261:AG261" si="84">D262</f>
        <v>0</v>
      </c>
      <c r="E261" s="25">
        <f t="shared" si="84"/>
        <v>0</v>
      </c>
      <c r="F261" s="25">
        <f t="shared" si="84"/>
        <v>0</v>
      </c>
      <c r="G261" s="25">
        <f t="shared" si="84"/>
        <v>0</v>
      </c>
      <c r="H261" s="25">
        <f t="shared" si="84"/>
        <v>0</v>
      </c>
      <c r="I261" s="25">
        <f t="shared" si="84"/>
        <v>0</v>
      </c>
      <c r="J261" s="25">
        <f t="shared" si="84"/>
        <v>0</v>
      </c>
      <c r="K261" s="25">
        <f t="shared" si="84"/>
        <v>0</v>
      </c>
      <c r="L261" s="25">
        <f t="shared" si="84"/>
        <v>0</v>
      </c>
      <c r="M261" s="25">
        <f t="shared" si="84"/>
        <v>0</v>
      </c>
      <c r="N261" s="25">
        <f t="shared" si="84"/>
        <v>0</v>
      </c>
      <c r="O261" s="25">
        <f t="shared" si="84"/>
        <v>0</v>
      </c>
      <c r="P261" s="25">
        <f t="shared" si="84"/>
        <v>0</v>
      </c>
      <c r="Q261" s="25">
        <f t="shared" si="84"/>
        <v>0</v>
      </c>
      <c r="R261" s="25">
        <f t="shared" si="84"/>
        <v>0</v>
      </c>
      <c r="S261" s="25">
        <f t="shared" si="84"/>
        <v>0</v>
      </c>
      <c r="T261" s="25">
        <f t="shared" si="84"/>
        <v>0</v>
      </c>
      <c r="U261" s="25">
        <f t="shared" si="84"/>
        <v>0</v>
      </c>
      <c r="V261" s="25">
        <f t="shared" si="84"/>
        <v>0</v>
      </c>
      <c r="W261" s="25">
        <f t="shared" si="84"/>
        <v>0</v>
      </c>
      <c r="X261" s="25">
        <f t="shared" si="84"/>
        <v>0</v>
      </c>
      <c r="Y261" s="25">
        <f t="shared" si="84"/>
        <v>0</v>
      </c>
      <c r="Z261" s="25">
        <f t="shared" si="84"/>
        <v>0</v>
      </c>
      <c r="AA261" s="25">
        <f t="shared" si="84"/>
        <v>0</v>
      </c>
      <c r="AB261" s="25">
        <f t="shared" si="84"/>
        <v>0</v>
      </c>
      <c r="AC261" s="25">
        <f t="shared" si="84"/>
        <v>0</v>
      </c>
      <c r="AD261" s="25">
        <f t="shared" si="84"/>
        <v>0</v>
      </c>
      <c r="AE261" s="25">
        <f t="shared" si="84"/>
        <v>0</v>
      </c>
      <c r="AF261" s="26">
        <v>0</v>
      </c>
      <c r="AG261" s="25">
        <f t="shared" si="84"/>
        <v>0</v>
      </c>
      <c r="AH261" s="26">
        <v>0</v>
      </c>
      <c r="AI261" s="27" t="s">
        <v>34</v>
      </c>
      <c r="AJ261" s="8"/>
      <c r="BG261" s="8"/>
      <c r="BH261" s="8"/>
      <c r="BI261" s="8"/>
      <c r="BJ261" s="8"/>
      <c r="BK261" s="8"/>
      <c r="BL261" s="15"/>
      <c r="BO261" s="8"/>
      <c r="BV261" s="8"/>
      <c r="BW261" s="8"/>
      <c r="BX261" s="8"/>
      <c r="BY261" s="8"/>
      <c r="BZ261" s="8"/>
    </row>
    <row r="262" spans="1:78" x14ac:dyDescent="0.25">
      <c r="A262" s="22" t="s">
        <v>538</v>
      </c>
      <c r="B262" s="23" t="s">
        <v>539</v>
      </c>
      <c r="C262" s="24" t="s">
        <v>33</v>
      </c>
      <c r="D262" s="25">
        <f t="shared" ref="D262:AG262" si="85">D263+D264</f>
        <v>0</v>
      </c>
      <c r="E262" s="25">
        <f t="shared" si="85"/>
        <v>0</v>
      </c>
      <c r="F262" s="25">
        <f t="shared" si="85"/>
        <v>0</v>
      </c>
      <c r="G262" s="25">
        <f t="shared" si="85"/>
        <v>0</v>
      </c>
      <c r="H262" s="25">
        <f t="shared" si="85"/>
        <v>0</v>
      </c>
      <c r="I262" s="25">
        <f t="shared" si="85"/>
        <v>0</v>
      </c>
      <c r="J262" s="25">
        <f t="shared" si="85"/>
        <v>0</v>
      </c>
      <c r="K262" s="25">
        <f t="shared" si="85"/>
        <v>0</v>
      </c>
      <c r="L262" s="25">
        <f t="shared" si="85"/>
        <v>0</v>
      </c>
      <c r="M262" s="25">
        <f t="shared" si="85"/>
        <v>0</v>
      </c>
      <c r="N262" s="25">
        <f t="shared" si="85"/>
        <v>0</v>
      </c>
      <c r="O262" s="25">
        <f t="shared" si="85"/>
        <v>0</v>
      </c>
      <c r="P262" s="25">
        <f t="shared" si="85"/>
        <v>0</v>
      </c>
      <c r="Q262" s="25">
        <f t="shared" si="85"/>
        <v>0</v>
      </c>
      <c r="R262" s="25">
        <f t="shared" si="85"/>
        <v>0</v>
      </c>
      <c r="S262" s="25">
        <f t="shared" si="85"/>
        <v>0</v>
      </c>
      <c r="T262" s="25">
        <f t="shared" si="85"/>
        <v>0</v>
      </c>
      <c r="U262" s="25">
        <f t="shared" si="85"/>
        <v>0</v>
      </c>
      <c r="V262" s="25">
        <f t="shared" si="85"/>
        <v>0</v>
      </c>
      <c r="W262" s="25">
        <f t="shared" si="85"/>
        <v>0</v>
      </c>
      <c r="X262" s="25">
        <f t="shared" si="85"/>
        <v>0</v>
      </c>
      <c r="Y262" s="25">
        <f t="shared" si="85"/>
        <v>0</v>
      </c>
      <c r="Z262" s="25">
        <f t="shared" si="85"/>
        <v>0</v>
      </c>
      <c r="AA262" s="25">
        <f t="shared" si="85"/>
        <v>0</v>
      </c>
      <c r="AB262" s="25">
        <f t="shared" si="85"/>
        <v>0</v>
      </c>
      <c r="AC262" s="25">
        <f t="shared" si="85"/>
        <v>0</v>
      </c>
      <c r="AD262" s="25">
        <f t="shared" si="85"/>
        <v>0</v>
      </c>
      <c r="AE262" s="25">
        <f t="shared" si="85"/>
        <v>0</v>
      </c>
      <c r="AF262" s="26">
        <v>0</v>
      </c>
      <c r="AG262" s="25">
        <f t="shared" si="85"/>
        <v>0</v>
      </c>
      <c r="AH262" s="26">
        <v>0</v>
      </c>
      <c r="AI262" s="27" t="s">
        <v>34</v>
      </c>
      <c r="AJ262" s="8"/>
      <c r="BG262" s="8"/>
      <c r="BH262" s="8"/>
      <c r="BI262" s="8"/>
      <c r="BJ262" s="8"/>
      <c r="BK262" s="8"/>
      <c r="BL262" s="15"/>
      <c r="BO262" s="8"/>
      <c r="BV262" s="8"/>
      <c r="BW262" s="8"/>
      <c r="BX262" s="8"/>
      <c r="BY262" s="8"/>
      <c r="BZ262" s="8"/>
    </row>
    <row r="263" spans="1:78" ht="78.75" x14ac:dyDescent="0.25">
      <c r="A263" s="22" t="s">
        <v>540</v>
      </c>
      <c r="B263" s="23" t="s">
        <v>297</v>
      </c>
      <c r="C263" s="24" t="s">
        <v>33</v>
      </c>
      <c r="D263" s="25">
        <v>0</v>
      </c>
      <c r="E263" s="25">
        <v>0</v>
      </c>
      <c r="F263" s="25">
        <v>0</v>
      </c>
      <c r="G263" s="25">
        <v>0</v>
      </c>
      <c r="H263" s="25">
        <v>0</v>
      </c>
      <c r="I263" s="25">
        <v>0</v>
      </c>
      <c r="J263" s="25">
        <v>0</v>
      </c>
      <c r="K263" s="25">
        <v>0</v>
      </c>
      <c r="L263" s="25">
        <v>0</v>
      </c>
      <c r="M263" s="25">
        <v>0</v>
      </c>
      <c r="N263" s="25">
        <v>0</v>
      </c>
      <c r="O263" s="25">
        <v>0</v>
      </c>
      <c r="P263" s="25">
        <v>0</v>
      </c>
      <c r="Q263" s="25">
        <v>0</v>
      </c>
      <c r="R263" s="25">
        <v>0</v>
      </c>
      <c r="S263" s="25">
        <v>0</v>
      </c>
      <c r="T263" s="25">
        <v>0</v>
      </c>
      <c r="U263" s="25">
        <v>0</v>
      </c>
      <c r="V263" s="25">
        <v>0</v>
      </c>
      <c r="W263" s="25">
        <v>0</v>
      </c>
      <c r="X263" s="25">
        <v>0</v>
      </c>
      <c r="Y263" s="25">
        <v>0</v>
      </c>
      <c r="Z263" s="25">
        <v>0</v>
      </c>
      <c r="AA263" s="25">
        <v>0</v>
      </c>
      <c r="AB263" s="25">
        <v>0</v>
      </c>
      <c r="AC263" s="25">
        <v>0</v>
      </c>
      <c r="AD263" s="25">
        <v>0</v>
      </c>
      <c r="AE263" s="25">
        <v>0</v>
      </c>
      <c r="AF263" s="26">
        <v>0</v>
      </c>
      <c r="AG263" s="25">
        <v>0</v>
      </c>
      <c r="AH263" s="26">
        <v>0</v>
      </c>
      <c r="AI263" s="27" t="s">
        <v>34</v>
      </c>
      <c r="AJ263" s="8"/>
      <c r="BG263" s="8"/>
      <c r="BH263" s="8"/>
      <c r="BI263" s="8"/>
      <c r="BJ263" s="8"/>
      <c r="BK263" s="8"/>
      <c r="BL263" s="15"/>
      <c r="BO263" s="8"/>
      <c r="BV263" s="8"/>
      <c r="BW263" s="8"/>
      <c r="BX263" s="8"/>
      <c r="BY263" s="8"/>
      <c r="BZ263" s="8"/>
    </row>
    <row r="264" spans="1:78" ht="63" x14ac:dyDescent="0.25">
      <c r="A264" s="22" t="s">
        <v>541</v>
      </c>
      <c r="B264" s="23" t="s">
        <v>299</v>
      </c>
      <c r="C264" s="24" t="s">
        <v>33</v>
      </c>
      <c r="D264" s="25">
        <v>0</v>
      </c>
      <c r="E264" s="25">
        <v>0</v>
      </c>
      <c r="F264" s="25">
        <v>0</v>
      </c>
      <c r="G264" s="25">
        <v>0</v>
      </c>
      <c r="H264" s="25">
        <v>0</v>
      </c>
      <c r="I264" s="25">
        <v>0</v>
      </c>
      <c r="J264" s="25">
        <v>0</v>
      </c>
      <c r="K264" s="25">
        <v>0</v>
      </c>
      <c r="L264" s="25">
        <v>0</v>
      </c>
      <c r="M264" s="25">
        <v>0</v>
      </c>
      <c r="N264" s="25">
        <v>0</v>
      </c>
      <c r="O264" s="25">
        <v>0</v>
      </c>
      <c r="P264" s="25">
        <v>0</v>
      </c>
      <c r="Q264" s="25">
        <v>0</v>
      </c>
      <c r="R264" s="25">
        <v>0</v>
      </c>
      <c r="S264" s="25">
        <v>0</v>
      </c>
      <c r="T264" s="25">
        <v>0</v>
      </c>
      <c r="U264" s="25">
        <v>0</v>
      </c>
      <c r="V264" s="25">
        <v>0</v>
      </c>
      <c r="W264" s="25">
        <v>0</v>
      </c>
      <c r="X264" s="25">
        <v>0</v>
      </c>
      <c r="Y264" s="25">
        <v>0</v>
      </c>
      <c r="Z264" s="25">
        <v>0</v>
      </c>
      <c r="AA264" s="25">
        <v>0</v>
      </c>
      <c r="AB264" s="25">
        <v>0</v>
      </c>
      <c r="AC264" s="25">
        <v>0</v>
      </c>
      <c r="AD264" s="25">
        <v>0</v>
      </c>
      <c r="AE264" s="25">
        <v>0</v>
      </c>
      <c r="AF264" s="26">
        <v>0</v>
      </c>
      <c r="AG264" s="25">
        <v>0</v>
      </c>
      <c r="AH264" s="26">
        <v>0</v>
      </c>
      <c r="AI264" s="54" t="s">
        <v>34</v>
      </c>
      <c r="AJ264" s="8"/>
      <c r="BG264" s="8"/>
      <c r="BH264" s="8"/>
      <c r="BI264" s="8"/>
      <c r="BJ264" s="8"/>
      <c r="BK264" s="8"/>
      <c r="BL264" s="15"/>
      <c r="BO264" s="8"/>
      <c r="BV264" s="8"/>
      <c r="BW264" s="8"/>
      <c r="BX264" s="8"/>
      <c r="BY264" s="8"/>
      <c r="BZ264" s="8"/>
    </row>
    <row r="265" spans="1:78" ht="31.5" x14ac:dyDescent="0.25">
      <c r="A265" s="22" t="s">
        <v>542</v>
      </c>
      <c r="B265" s="23" t="s">
        <v>303</v>
      </c>
      <c r="C265" s="24" t="s">
        <v>33</v>
      </c>
      <c r="D265" s="25">
        <v>0</v>
      </c>
      <c r="E265" s="25">
        <v>0</v>
      </c>
      <c r="F265" s="25">
        <v>0</v>
      </c>
      <c r="G265" s="25">
        <v>0</v>
      </c>
      <c r="H265" s="25">
        <v>0</v>
      </c>
      <c r="I265" s="25">
        <v>0</v>
      </c>
      <c r="J265" s="25">
        <v>0</v>
      </c>
      <c r="K265" s="25">
        <v>0</v>
      </c>
      <c r="L265" s="25">
        <v>0</v>
      </c>
      <c r="M265" s="25">
        <v>0</v>
      </c>
      <c r="N265" s="25">
        <v>0</v>
      </c>
      <c r="O265" s="25">
        <v>0</v>
      </c>
      <c r="P265" s="25">
        <v>0</v>
      </c>
      <c r="Q265" s="25">
        <v>0</v>
      </c>
      <c r="R265" s="25">
        <v>0</v>
      </c>
      <c r="S265" s="25">
        <v>0</v>
      </c>
      <c r="T265" s="25">
        <v>0</v>
      </c>
      <c r="U265" s="25">
        <v>0</v>
      </c>
      <c r="V265" s="25">
        <v>0</v>
      </c>
      <c r="W265" s="25">
        <v>0</v>
      </c>
      <c r="X265" s="25">
        <v>0</v>
      </c>
      <c r="Y265" s="25">
        <v>0</v>
      </c>
      <c r="Z265" s="25">
        <v>0</v>
      </c>
      <c r="AA265" s="25">
        <v>0</v>
      </c>
      <c r="AB265" s="25">
        <v>0</v>
      </c>
      <c r="AC265" s="25">
        <v>0</v>
      </c>
      <c r="AD265" s="25">
        <v>0</v>
      </c>
      <c r="AE265" s="25">
        <v>0</v>
      </c>
      <c r="AF265" s="26">
        <v>0</v>
      </c>
      <c r="AG265" s="25">
        <v>0</v>
      </c>
      <c r="AH265" s="26">
        <v>0</v>
      </c>
      <c r="AI265" s="27" t="s">
        <v>34</v>
      </c>
      <c r="AJ265" s="8"/>
      <c r="BG265" s="8"/>
      <c r="BH265" s="8"/>
      <c r="BI265" s="8"/>
      <c r="BJ265" s="8"/>
      <c r="BK265" s="8"/>
      <c r="BL265" s="15"/>
      <c r="BO265" s="8"/>
      <c r="BV265" s="8"/>
      <c r="BW265" s="8"/>
      <c r="BX265" s="8"/>
      <c r="BY265" s="8"/>
      <c r="BZ265" s="8"/>
    </row>
    <row r="266" spans="1:78" ht="78.75" x14ac:dyDescent="0.25">
      <c r="A266" s="22" t="s">
        <v>543</v>
      </c>
      <c r="B266" s="23" t="s">
        <v>297</v>
      </c>
      <c r="C266" s="24" t="s">
        <v>33</v>
      </c>
      <c r="D266" s="25">
        <v>0</v>
      </c>
      <c r="E266" s="25">
        <v>0</v>
      </c>
      <c r="F266" s="25">
        <v>0</v>
      </c>
      <c r="G266" s="25">
        <v>0</v>
      </c>
      <c r="H266" s="25">
        <v>0</v>
      </c>
      <c r="I266" s="25">
        <v>0</v>
      </c>
      <c r="J266" s="25">
        <v>0</v>
      </c>
      <c r="K266" s="25">
        <v>0</v>
      </c>
      <c r="L266" s="25">
        <v>0</v>
      </c>
      <c r="M266" s="25">
        <v>0</v>
      </c>
      <c r="N266" s="25">
        <v>0</v>
      </c>
      <c r="O266" s="25">
        <v>0</v>
      </c>
      <c r="P266" s="25">
        <v>0</v>
      </c>
      <c r="Q266" s="25">
        <v>0</v>
      </c>
      <c r="R266" s="25">
        <v>0</v>
      </c>
      <c r="S266" s="25">
        <v>0</v>
      </c>
      <c r="T266" s="25">
        <v>0</v>
      </c>
      <c r="U266" s="25">
        <v>0</v>
      </c>
      <c r="V266" s="25">
        <v>0</v>
      </c>
      <c r="W266" s="25">
        <v>0</v>
      </c>
      <c r="X266" s="25">
        <v>0</v>
      </c>
      <c r="Y266" s="25">
        <v>0</v>
      </c>
      <c r="Z266" s="25">
        <v>0</v>
      </c>
      <c r="AA266" s="25">
        <v>0</v>
      </c>
      <c r="AB266" s="25">
        <v>0</v>
      </c>
      <c r="AC266" s="25">
        <v>0</v>
      </c>
      <c r="AD266" s="25">
        <v>0</v>
      </c>
      <c r="AE266" s="25">
        <v>0</v>
      </c>
      <c r="AF266" s="26">
        <v>0</v>
      </c>
      <c r="AG266" s="25">
        <v>0</v>
      </c>
      <c r="AH266" s="26">
        <v>0</v>
      </c>
      <c r="AI266" s="27" t="s">
        <v>34</v>
      </c>
      <c r="AJ266" s="8"/>
      <c r="BG266" s="8"/>
      <c r="BH266" s="8"/>
      <c r="BI266" s="8"/>
      <c r="BJ266" s="8"/>
      <c r="BK266" s="8"/>
      <c r="BL266" s="15"/>
      <c r="BO266" s="8"/>
      <c r="BV266" s="8"/>
      <c r="BW266" s="8"/>
      <c r="BX266" s="8"/>
      <c r="BY266" s="8"/>
      <c r="BZ266" s="8"/>
    </row>
    <row r="267" spans="1:78" ht="63" x14ac:dyDescent="0.25">
      <c r="A267" s="22" t="s">
        <v>544</v>
      </c>
      <c r="B267" s="23" t="s">
        <v>299</v>
      </c>
      <c r="C267" s="24" t="s">
        <v>33</v>
      </c>
      <c r="D267" s="25">
        <v>0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>
        <v>0</v>
      </c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5">
        <v>0</v>
      </c>
      <c r="AB267" s="25">
        <v>0</v>
      </c>
      <c r="AC267" s="25">
        <v>0</v>
      </c>
      <c r="AD267" s="25">
        <v>0</v>
      </c>
      <c r="AE267" s="25">
        <v>0</v>
      </c>
      <c r="AF267" s="26">
        <v>0</v>
      </c>
      <c r="AG267" s="25">
        <v>0</v>
      </c>
      <c r="AH267" s="26">
        <v>0</v>
      </c>
      <c r="AI267" s="27" t="s">
        <v>34</v>
      </c>
      <c r="AJ267" s="8"/>
      <c r="BG267" s="8"/>
      <c r="BH267" s="8"/>
      <c r="BI267" s="8"/>
      <c r="BJ267" s="8"/>
      <c r="BK267" s="8"/>
      <c r="BL267" s="15"/>
      <c r="BO267" s="8"/>
      <c r="BV267" s="8"/>
      <c r="BW267" s="8"/>
      <c r="BX267" s="8"/>
      <c r="BY267" s="8"/>
      <c r="BZ267" s="8"/>
    </row>
    <row r="268" spans="1:78" ht="31.5" x14ac:dyDescent="0.25">
      <c r="A268" s="22" t="s">
        <v>545</v>
      </c>
      <c r="B268" s="23" t="s">
        <v>307</v>
      </c>
      <c r="C268" s="24" t="s">
        <v>33</v>
      </c>
      <c r="D268" s="25">
        <f t="shared" ref="D268:AD268" si="86">D269+D270+D271+D272</f>
        <v>5731.5249999999996</v>
      </c>
      <c r="E268" s="25">
        <f t="shared" si="86"/>
        <v>0</v>
      </c>
      <c r="F268" s="25">
        <f t="shared" si="86"/>
        <v>0</v>
      </c>
      <c r="G268" s="25">
        <f t="shared" si="86"/>
        <v>0</v>
      </c>
      <c r="H268" s="25">
        <f t="shared" si="86"/>
        <v>0</v>
      </c>
      <c r="I268" s="25">
        <f t="shared" si="86"/>
        <v>0</v>
      </c>
      <c r="J268" s="25">
        <f t="shared" si="86"/>
        <v>0</v>
      </c>
      <c r="K268" s="25">
        <f t="shared" si="86"/>
        <v>0</v>
      </c>
      <c r="L268" s="25">
        <f t="shared" si="86"/>
        <v>0</v>
      </c>
      <c r="M268" s="25">
        <f t="shared" si="86"/>
        <v>0</v>
      </c>
      <c r="N268" s="25">
        <f t="shared" si="86"/>
        <v>0</v>
      </c>
      <c r="O268" s="25">
        <f t="shared" si="86"/>
        <v>0</v>
      </c>
      <c r="P268" s="25">
        <f t="shared" si="86"/>
        <v>0</v>
      </c>
      <c r="Q268" s="25">
        <f t="shared" si="86"/>
        <v>0</v>
      </c>
      <c r="R268" s="25">
        <f t="shared" si="86"/>
        <v>0</v>
      </c>
      <c r="S268" s="25">
        <f t="shared" si="86"/>
        <v>0</v>
      </c>
      <c r="T268" s="25">
        <f t="shared" si="86"/>
        <v>0</v>
      </c>
      <c r="U268" s="25">
        <f t="shared" si="86"/>
        <v>0</v>
      </c>
      <c r="V268" s="25">
        <f t="shared" si="86"/>
        <v>0</v>
      </c>
      <c r="W268" s="25">
        <f t="shared" si="86"/>
        <v>0</v>
      </c>
      <c r="X268" s="25">
        <f t="shared" si="86"/>
        <v>0</v>
      </c>
      <c r="Y268" s="25">
        <f t="shared" si="86"/>
        <v>0</v>
      </c>
      <c r="Z268" s="25">
        <f t="shared" si="86"/>
        <v>0</v>
      </c>
      <c r="AA268" s="25">
        <f t="shared" si="86"/>
        <v>0</v>
      </c>
      <c r="AB268" s="25">
        <f t="shared" si="86"/>
        <v>0</v>
      </c>
      <c r="AC268" s="25">
        <f t="shared" si="86"/>
        <v>0</v>
      </c>
      <c r="AD268" s="25">
        <f t="shared" si="86"/>
        <v>0</v>
      </c>
      <c r="AE268" s="25">
        <v>0</v>
      </c>
      <c r="AF268" s="26">
        <v>0</v>
      </c>
      <c r="AG268" s="25">
        <v>0</v>
      </c>
      <c r="AH268" s="26">
        <v>0</v>
      </c>
      <c r="AI268" s="27" t="s">
        <v>34</v>
      </c>
      <c r="AJ268" s="8"/>
      <c r="BG268" s="8"/>
      <c r="BH268" s="8"/>
      <c r="BI268" s="8"/>
      <c r="BJ268" s="8"/>
      <c r="BK268" s="8"/>
      <c r="BL268" s="15"/>
      <c r="BO268" s="8"/>
      <c r="BV268" s="8"/>
      <c r="BW268" s="8"/>
      <c r="BX268" s="8"/>
      <c r="BY268" s="8"/>
      <c r="BZ268" s="8"/>
    </row>
    <row r="269" spans="1:78" ht="47.25" x14ac:dyDescent="0.25">
      <c r="A269" s="22" t="s">
        <v>546</v>
      </c>
      <c r="B269" s="23" t="s">
        <v>309</v>
      </c>
      <c r="C269" s="24" t="s">
        <v>33</v>
      </c>
      <c r="D269" s="25">
        <v>0</v>
      </c>
      <c r="E269" s="25">
        <v>0</v>
      </c>
      <c r="F269" s="25">
        <v>0</v>
      </c>
      <c r="G269" s="25">
        <v>0</v>
      </c>
      <c r="H269" s="25">
        <v>0</v>
      </c>
      <c r="I269" s="25">
        <v>0</v>
      </c>
      <c r="J269" s="25">
        <v>0</v>
      </c>
      <c r="K269" s="25">
        <v>0</v>
      </c>
      <c r="L269" s="25">
        <v>0</v>
      </c>
      <c r="M269" s="25">
        <v>0</v>
      </c>
      <c r="N269" s="25">
        <v>0</v>
      </c>
      <c r="O269" s="25">
        <v>0</v>
      </c>
      <c r="P269" s="25">
        <v>0</v>
      </c>
      <c r="Q269" s="25">
        <v>0</v>
      </c>
      <c r="R269" s="25">
        <v>0</v>
      </c>
      <c r="S269" s="25">
        <v>0</v>
      </c>
      <c r="T269" s="25">
        <v>0</v>
      </c>
      <c r="U269" s="25">
        <v>0</v>
      </c>
      <c r="V269" s="25">
        <v>0</v>
      </c>
      <c r="W269" s="25">
        <v>0</v>
      </c>
      <c r="X269" s="25">
        <v>0</v>
      </c>
      <c r="Y269" s="25">
        <v>0</v>
      </c>
      <c r="Z269" s="25">
        <v>0</v>
      </c>
      <c r="AA269" s="25">
        <v>0</v>
      </c>
      <c r="AB269" s="25">
        <v>0</v>
      </c>
      <c r="AC269" s="25">
        <v>0</v>
      </c>
      <c r="AD269" s="25">
        <v>0</v>
      </c>
      <c r="AE269" s="25">
        <v>0</v>
      </c>
      <c r="AF269" s="26">
        <v>0</v>
      </c>
      <c r="AG269" s="25">
        <v>0</v>
      </c>
      <c r="AH269" s="26">
        <v>0</v>
      </c>
      <c r="AI269" s="27" t="s">
        <v>34</v>
      </c>
      <c r="AJ269" s="8"/>
      <c r="BG269" s="8"/>
      <c r="BH269" s="8"/>
      <c r="BI269" s="8"/>
      <c r="BJ269" s="8"/>
      <c r="BK269" s="8"/>
      <c r="BL269" s="15"/>
      <c r="BO269" s="8"/>
      <c r="BV269" s="8"/>
      <c r="BW269" s="8"/>
      <c r="BX269" s="8"/>
      <c r="BY269" s="8"/>
      <c r="BZ269" s="8"/>
    </row>
    <row r="270" spans="1:78" ht="31.5" x14ac:dyDescent="0.25">
      <c r="A270" s="22" t="s">
        <v>547</v>
      </c>
      <c r="B270" s="23" t="s">
        <v>311</v>
      </c>
      <c r="C270" s="24" t="s">
        <v>33</v>
      </c>
      <c r="D270" s="25">
        <v>0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>
        <v>0</v>
      </c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5">
        <v>0</v>
      </c>
      <c r="AB270" s="25">
        <v>0</v>
      </c>
      <c r="AC270" s="25">
        <v>0</v>
      </c>
      <c r="AD270" s="25">
        <v>0</v>
      </c>
      <c r="AE270" s="25">
        <v>0</v>
      </c>
      <c r="AF270" s="26">
        <v>0</v>
      </c>
      <c r="AG270" s="25">
        <v>0</v>
      </c>
      <c r="AH270" s="26">
        <v>0</v>
      </c>
      <c r="AI270" s="27" t="s">
        <v>34</v>
      </c>
      <c r="AJ270" s="8"/>
      <c r="BG270" s="8"/>
      <c r="BH270" s="8"/>
      <c r="BI270" s="8"/>
      <c r="BJ270" s="8"/>
      <c r="BK270" s="8"/>
      <c r="BL270" s="15"/>
      <c r="BO270" s="8"/>
      <c r="BV270" s="8"/>
      <c r="BW270" s="8"/>
      <c r="BX270" s="8"/>
      <c r="BY270" s="8"/>
      <c r="BZ270" s="8"/>
    </row>
    <row r="271" spans="1:78" ht="31.5" x14ac:dyDescent="0.25">
      <c r="A271" s="22" t="s">
        <v>548</v>
      </c>
      <c r="B271" s="23" t="s">
        <v>315</v>
      </c>
      <c r="C271" s="24" t="s">
        <v>33</v>
      </c>
      <c r="D271" s="25">
        <v>0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>
        <v>0</v>
      </c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5">
        <v>0</v>
      </c>
      <c r="AB271" s="25">
        <v>0</v>
      </c>
      <c r="AC271" s="25">
        <v>0</v>
      </c>
      <c r="AD271" s="25">
        <v>0</v>
      </c>
      <c r="AE271" s="25">
        <v>0</v>
      </c>
      <c r="AF271" s="26">
        <v>0</v>
      </c>
      <c r="AG271" s="25">
        <v>0</v>
      </c>
      <c r="AH271" s="26">
        <v>0</v>
      </c>
      <c r="AI271" s="27" t="s">
        <v>34</v>
      </c>
      <c r="AJ271" s="8"/>
      <c r="BG271" s="8"/>
      <c r="BH271" s="8"/>
      <c r="BI271" s="8"/>
      <c r="BJ271" s="8"/>
      <c r="BK271" s="8"/>
      <c r="BL271" s="15"/>
      <c r="BO271" s="8"/>
      <c r="BV271" s="8"/>
      <c r="BW271" s="8"/>
      <c r="BX271" s="8"/>
      <c r="BY271" s="8"/>
      <c r="BZ271" s="8"/>
    </row>
    <row r="272" spans="1:78" ht="31.5" x14ac:dyDescent="0.25">
      <c r="A272" s="22" t="s">
        <v>549</v>
      </c>
      <c r="B272" s="23" t="s">
        <v>322</v>
      </c>
      <c r="C272" s="24" t="s">
        <v>33</v>
      </c>
      <c r="D272" s="25">
        <f t="shared" ref="D272:AG272" si="87">SUM(D273)</f>
        <v>5731.5249999999996</v>
      </c>
      <c r="E272" s="25">
        <f t="shared" si="87"/>
        <v>0</v>
      </c>
      <c r="F272" s="25">
        <f t="shared" si="87"/>
        <v>0</v>
      </c>
      <c r="G272" s="25">
        <f t="shared" si="87"/>
        <v>0</v>
      </c>
      <c r="H272" s="25">
        <f t="shared" si="87"/>
        <v>0</v>
      </c>
      <c r="I272" s="25">
        <f t="shared" si="87"/>
        <v>0</v>
      </c>
      <c r="J272" s="25">
        <f t="shared" si="87"/>
        <v>0</v>
      </c>
      <c r="K272" s="25">
        <f t="shared" si="87"/>
        <v>0</v>
      </c>
      <c r="L272" s="25">
        <f t="shared" si="87"/>
        <v>0</v>
      </c>
      <c r="M272" s="25">
        <f t="shared" si="87"/>
        <v>0</v>
      </c>
      <c r="N272" s="25">
        <f t="shared" si="87"/>
        <v>0</v>
      </c>
      <c r="O272" s="25">
        <f t="shared" si="87"/>
        <v>0</v>
      </c>
      <c r="P272" s="25">
        <f t="shared" si="87"/>
        <v>0</v>
      </c>
      <c r="Q272" s="25">
        <f t="shared" si="87"/>
        <v>0</v>
      </c>
      <c r="R272" s="25">
        <f t="shared" si="87"/>
        <v>0</v>
      </c>
      <c r="S272" s="25">
        <f t="shared" si="87"/>
        <v>0</v>
      </c>
      <c r="T272" s="25">
        <f t="shared" si="87"/>
        <v>0</v>
      </c>
      <c r="U272" s="25">
        <f t="shared" si="87"/>
        <v>0</v>
      </c>
      <c r="V272" s="25">
        <f t="shared" si="87"/>
        <v>0</v>
      </c>
      <c r="W272" s="25">
        <f t="shared" si="87"/>
        <v>0</v>
      </c>
      <c r="X272" s="25">
        <f t="shared" si="87"/>
        <v>0</v>
      </c>
      <c r="Y272" s="25">
        <f t="shared" si="87"/>
        <v>0</v>
      </c>
      <c r="Z272" s="25">
        <f t="shared" si="87"/>
        <v>0</v>
      </c>
      <c r="AA272" s="25">
        <f t="shared" si="87"/>
        <v>0</v>
      </c>
      <c r="AB272" s="25">
        <f t="shared" si="87"/>
        <v>0</v>
      </c>
      <c r="AC272" s="25">
        <f t="shared" si="87"/>
        <v>0</v>
      </c>
      <c r="AD272" s="25">
        <f t="shared" si="87"/>
        <v>0</v>
      </c>
      <c r="AE272" s="25">
        <f t="shared" si="87"/>
        <v>0</v>
      </c>
      <c r="AF272" s="26">
        <v>0</v>
      </c>
      <c r="AG272" s="25">
        <f t="shared" si="87"/>
        <v>0</v>
      </c>
      <c r="AH272" s="26">
        <v>0</v>
      </c>
      <c r="AI272" s="27" t="s">
        <v>34</v>
      </c>
      <c r="AJ272" s="8"/>
      <c r="BG272" s="8"/>
      <c r="BH272" s="8"/>
      <c r="BI272" s="8"/>
      <c r="BJ272" s="8"/>
      <c r="BK272" s="8"/>
      <c r="BL272" s="15"/>
      <c r="BO272" s="8"/>
      <c r="BV272" s="8"/>
      <c r="BW272" s="8"/>
      <c r="BX272" s="8"/>
      <c r="BY272" s="8"/>
      <c r="BZ272" s="8"/>
    </row>
    <row r="273" spans="1:78" ht="47.25" x14ac:dyDescent="0.25">
      <c r="A273" s="31" t="s">
        <v>549</v>
      </c>
      <c r="B273" s="40" t="s">
        <v>550</v>
      </c>
      <c r="C273" s="32" t="s">
        <v>551</v>
      </c>
      <c r="D273" s="43">
        <v>5731.5249999999996</v>
      </c>
      <c r="E273" s="43">
        <v>0</v>
      </c>
      <c r="F273" s="43">
        <v>0</v>
      </c>
      <c r="G273" s="34">
        <v>0</v>
      </c>
      <c r="H273" s="34">
        <v>0</v>
      </c>
      <c r="I273" s="43">
        <v>0</v>
      </c>
      <c r="J273" s="34">
        <v>0</v>
      </c>
      <c r="K273" s="34">
        <v>0</v>
      </c>
      <c r="L273" s="43">
        <v>0</v>
      </c>
      <c r="M273" s="43">
        <v>0</v>
      </c>
      <c r="N273" s="34">
        <v>0</v>
      </c>
      <c r="O273" s="43">
        <v>0</v>
      </c>
      <c r="P273" s="43">
        <v>0</v>
      </c>
      <c r="Q273" s="43">
        <v>0</v>
      </c>
      <c r="R273" s="34">
        <v>0</v>
      </c>
      <c r="S273" s="34">
        <v>0</v>
      </c>
      <c r="T273" s="34">
        <v>0</v>
      </c>
      <c r="U273" s="34">
        <v>0</v>
      </c>
      <c r="V273" s="34">
        <v>0</v>
      </c>
      <c r="W273" s="34">
        <v>0</v>
      </c>
      <c r="X273" s="34">
        <v>0</v>
      </c>
      <c r="Y273" s="34">
        <v>0</v>
      </c>
      <c r="Z273" s="34">
        <v>0</v>
      </c>
      <c r="AA273" s="34">
        <v>0</v>
      </c>
      <c r="AB273" s="34">
        <v>0</v>
      </c>
      <c r="AC273" s="34">
        <v>0</v>
      </c>
      <c r="AD273" s="34">
        <v>0</v>
      </c>
      <c r="AE273" s="34">
        <f>R273-E273</f>
        <v>0</v>
      </c>
      <c r="AF273" s="35">
        <v>0</v>
      </c>
      <c r="AG273" s="34">
        <f>S273-F273</f>
        <v>0</v>
      </c>
      <c r="AH273" s="35">
        <v>0</v>
      </c>
      <c r="AI273" s="36" t="s">
        <v>34</v>
      </c>
      <c r="AJ273" s="8"/>
      <c r="BG273" s="8"/>
      <c r="BH273" s="8"/>
      <c r="BI273" s="8"/>
      <c r="BJ273" s="8"/>
      <c r="BK273" s="8"/>
      <c r="BL273" s="15"/>
      <c r="BO273" s="8"/>
      <c r="BV273" s="8"/>
      <c r="BW273" s="8"/>
      <c r="BX273" s="8"/>
      <c r="BY273" s="8"/>
      <c r="BZ273" s="8"/>
    </row>
    <row r="274" spans="1:78" ht="63" x14ac:dyDescent="0.25">
      <c r="A274" s="22" t="s">
        <v>552</v>
      </c>
      <c r="B274" s="23" t="s">
        <v>337</v>
      </c>
      <c r="C274" s="24" t="s">
        <v>33</v>
      </c>
      <c r="D274" s="25">
        <v>0</v>
      </c>
      <c r="E274" s="25">
        <v>0</v>
      </c>
      <c r="F274" s="25">
        <v>0</v>
      </c>
      <c r="G274" s="25">
        <v>0</v>
      </c>
      <c r="H274" s="25">
        <v>0</v>
      </c>
      <c r="I274" s="25">
        <v>0</v>
      </c>
      <c r="J274" s="25">
        <v>0</v>
      </c>
      <c r="K274" s="25">
        <v>0</v>
      </c>
      <c r="L274" s="25">
        <v>0</v>
      </c>
      <c r="M274" s="25">
        <v>0</v>
      </c>
      <c r="N274" s="25">
        <v>0</v>
      </c>
      <c r="O274" s="25">
        <v>0</v>
      </c>
      <c r="P274" s="25">
        <v>0</v>
      </c>
      <c r="Q274" s="25">
        <v>0</v>
      </c>
      <c r="R274" s="25">
        <v>0</v>
      </c>
      <c r="S274" s="25">
        <v>0</v>
      </c>
      <c r="T274" s="25">
        <v>0</v>
      </c>
      <c r="U274" s="25">
        <v>0</v>
      </c>
      <c r="V274" s="25">
        <v>0</v>
      </c>
      <c r="W274" s="25">
        <v>0</v>
      </c>
      <c r="X274" s="25">
        <v>0</v>
      </c>
      <c r="Y274" s="25">
        <v>0</v>
      </c>
      <c r="Z274" s="25">
        <v>0</v>
      </c>
      <c r="AA274" s="25">
        <v>0</v>
      </c>
      <c r="AB274" s="25">
        <v>0</v>
      </c>
      <c r="AC274" s="25">
        <v>0</v>
      </c>
      <c r="AD274" s="25">
        <v>0</v>
      </c>
      <c r="AE274" s="25">
        <v>0</v>
      </c>
      <c r="AF274" s="26">
        <v>0</v>
      </c>
      <c r="AG274" s="25">
        <v>0</v>
      </c>
      <c r="AH274" s="26">
        <v>0</v>
      </c>
      <c r="AI274" s="27" t="s">
        <v>34</v>
      </c>
      <c r="AJ274" s="8"/>
      <c r="BG274" s="8"/>
      <c r="BH274" s="8"/>
      <c r="BI274" s="8"/>
      <c r="BJ274" s="8"/>
      <c r="BK274" s="8"/>
      <c r="BL274" s="15"/>
      <c r="BO274" s="8"/>
      <c r="BV274" s="8"/>
      <c r="BW274" s="8"/>
      <c r="BX274" s="8"/>
      <c r="BY274" s="8"/>
      <c r="BZ274" s="8"/>
    </row>
    <row r="275" spans="1:78" ht="31.5" x14ac:dyDescent="0.25">
      <c r="A275" s="22" t="s">
        <v>553</v>
      </c>
      <c r="B275" s="23" t="s">
        <v>339</v>
      </c>
      <c r="C275" s="24" t="s">
        <v>33</v>
      </c>
      <c r="D275" s="25">
        <f>SUM(D276:D291)</f>
        <v>114.10051585000002</v>
      </c>
      <c r="E275" s="25">
        <f t="shared" ref="E275:AG275" si="88">SUM(E276:E291)</f>
        <v>0</v>
      </c>
      <c r="F275" s="25">
        <f t="shared" si="88"/>
        <v>53.917574389999999</v>
      </c>
      <c r="G275" s="25">
        <f t="shared" si="88"/>
        <v>0</v>
      </c>
      <c r="H275" s="25">
        <f t="shared" si="88"/>
        <v>0</v>
      </c>
      <c r="I275" s="25">
        <f t="shared" si="88"/>
        <v>0</v>
      </c>
      <c r="J275" s="25">
        <f t="shared" si="88"/>
        <v>0</v>
      </c>
      <c r="K275" s="25">
        <f t="shared" si="88"/>
        <v>0</v>
      </c>
      <c r="L275" s="25">
        <f t="shared" si="88"/>
        <v>18</v>
      </c>
      <c r="M275" s="25">
        <f t="shared" si="88"/>
        <v>0</v>
      </c>
      <c r="N275" s="25">
        <f t="shared" si="88"/>
        <v>0</v>
      </c>
      <c r="O275" s="25">
        <f t="shared" si="88"/>
        <v>0</v>
      </c>
      <c r="P275" s="25">
        <f t="shared" si="88"/>
        <v>0</v>
      </c>
      <c r="Q275" s="25">
        <f t="shared" si="88"/>
        <v>0</v>
      </c>
      <c r="R275" s="25">
        <f t="shared" si="88"/>
        <v>0</v>
      </c>
      <c r="S275" s="25">
        <f t="shared" si="88"/>
        <v>52.574882889999998</v>
      </c>
      <c r="T275" s="25">
        <f t="shared" si="88"/>
        <v>0</v>
      </c>
      <c r="U275" s="25">
        <f t="shared" si="88"/>
        <v>0</v>
      </c>
      <c r="V275" s="25">
        <f t="shared" si="88"/>
        <v>0</v>
      </c>
      <c r="W275" s="25">
        <f t="shared" si="88"/>
        <v>0</v>
      </c>
      <c r="X275" s="25">
        <f t="shared" si="88"/>
        <v>0</v>
      </c>
      <c r="Y275" s="25">
        <f t="shared" si="88"/>
        <v>15</v>
      </c>
      <c r="Z275" s="25">
        <f t="shared" si="88"/>
        <v>0</v>
      </c>
      <c r="AA275" s="25">
        <f t="shared" si="88"/>
        <v>0</v>
      </c>
      <c r="AB275" s="25">
        <f t="shared" si="88"/>
        <v>0</v>
      </c>
      <c r="AC275" s="25">
        <f t="shared" si="88"/>
        <v>0</v>
      </c>
      <c r="AD275" s="25">
        <f t="shared" si="88"/>
        <v>0</v>
      </c>
      <c r="AE275" s="25">
        <f t="shared" si="88"/>
        <v>0</v>
      </c>
      <c r="AF275" s="26">
        <v>0</v>
      </c>
      <c r="AG275" s="25">
        <f t="shared" si="88"/>
        <v>-1.3426914999999995</v>
      </c>
      <c r="AH275" s="26">
        <f t="shared" si="66"/>
        <v>-2.490266884574515E-2</v>
      </c>
      <c r="AI275" s="27" t="s">
        <v>34</v>
      </c>
      <c r="AJ275" s="8"/>
      <c r="BG275" s="8"/>
      <c r="BH275" s="8"/>
      <c r="BI275" s="8"/>
      <c r="BJ275" s="8"/>
      <c r="BK275" s="8"/>
      <c r="BL275" s="15"/>
      <c r="BO275" s="8"/>
      <c r="BV275" s="8"/>
      <c r="BW275" s="8"/>
      <c r="BX275" s="8"/>
      <c r="BY275" s="8"/>
      <c r="BZ275" s="8"/>
    </row>
    <row r="276" spans="1:78" ht="31.5" x14ac:dyDescent="0.25">
      <c r="A276" s="31" t="s">
        <v>553</v>
      </c>
      <c r="B276" s="40" t="s">
        <v>554</v>
      </c>
      <c r="C276" s="32" t="s">
        <v>555</v>
      </c>
      <c r="D276" s="43">
        <v>33.14590561</v>
      </c>
      <c r="E276" s="43">
        <v>0</v>
      </c>
      <c r="F276" s="43">
        <v>10.404999999999999</v>
      </c>
      <c r="G276" s="34">
        <v>0</v>
      </c>
      <c r="H276" s="34">
        <v>0</v>
      </c>
      <c r="I276" s="43">
        <v>0</v>
      </c>
      <c r="J276" s="34">
        <v>0</v>
      </c>
      <c r="K276" s="34">
        <v>0</v>
      </c>
      <c r="L276" s="43">
        <v>1</v>
      </c>
      <c r="M276" s="43">
        <v>0</v>
      </c>
      <c r="N276" s="34">
        <v>0</v>
      </c>
      <c r="O276" s="43">
        <v>0</v>
      </c>
      <c r="P276" s="43">
        <v>0</v>
      </c>
      <c r="Q276" s="43">
        <v>0</v>
      </c>
      <c r="R276" s="34">
        <v>0</v>
      </c>
      <c r="S276" s="34">
        <v>10.456419739999999</v>
      </c>
      <c r="T276" s="34">
        <v>0</v>
      </c>
      <c r="U276" s="34">
        <v>0</v>
      </c>
      <c r="V276" s="34">
        <v>0</v>
      </c>
      <c r="W276" s="34">
        <v>0</v>
      </c>
      <c r="X276" s="34">
        <v>0</v>
      </c>
      <c r="Y276" s="34">
        <v>1</v>
      </c>
      <c r="Z276" s="34">
        <v>0</v>
      </c>
      <c r="AA276" s="34">
        <v>0</v>
      </c>
      <c r="AB276" s="34">
        <v>0</v>
      </c>
      <c r="AC276" s="34">
        <v>0</v>
      </c>
      <c r="AD276" s="34">
        <v>0</v>
      </c>
      <c r="AE276" s="34">
        <f t="shared" ref="AE276:AE291" si="89">R276-E276</f>
        <v>0</v>
      </c>
      <c r="AF276" s="35">
        <v>0</v>
      </c>
      <c r="AG276" s="34">
        <f t="shared" ref="AG276:AG291" si="90">S276-F276</f>
        <v>5.1419740000000047E-2</v>
      </c>
      <c r="AH276" s="35">
        <f t="shared" si="66"/>
        <v>4.9418298894762184E-3</v>
      </c>
      <c r="AI276" s="36" t="s">
        <v>34</v>
      </c>
      <c r="AJ276" s="8"/>
      <c r="BG276" s="8"/>
      <c r="BH276" s="8"/>
      <c r="BI276" s="8"/>
      <c r="BJ276" s="8"/>
      <c r="BK276" s="8"/>
      <c r="BL276" s="15"/>
      <c r="BO276" s="8"/>
      <c r="BV276" s="8"/>
      <c r="BW276" s="8"/>
      <c r="BX276" s="8"/>
      <c r="BY276" s="8"/>
      <c r="BZ276" s="8"/>
    </row>
    <row r="277" spans="1:78" ht="31.5" x14ac:dyDescent="0.25">
      <c r="A277" s="31" t="s">
        <v>553</v>
      </c>
      <c r="B277" s="40" t="s">
        <v>556</v>
      </c>
      <c r="C277" s="32" t="s">
        <v>557</v>
      </c>
      <c r="D277" s="43">
        <v>1.5485</v>
      </c>
      <c r="E277" s="43">
        <v>0</v>
      </c>
      <c r="F277" s="43">
        <v>1.5485</v>
      </c>
      <c r="G277" s="34">
        <v>0</v>
      </c>
      <c r="H277" s="34">
        <v>0</v>
      </c>
      <c r="I277" s="43">
        <v>0</v>
      </c>
      <c r="J277" s="34">
        <v>0</v>
      </c>
      <c r="K277" s="34">
        <v>0</v>
      </c>
      <c r="L277" s="43">
        <v>1</v>
      </c>
      <c r="M277" s="43">
        <v>0</v>
      </c>
      <c r="N277" s="34">
        <v>0</v>
      </c>
      <c r="O277" s="43">
        <v>0</v>
      </c>
      <c r="P277" s="43">
        <v>0</v>
      </c>
      <c r="Q277" s="43">
        <v>0</v>
      </c>
      <c r="R277" s="34">
        <v>0</v>
      </c>
      <c r="S277" s="34">
        <v>1.5485</v>
      </c>
      <c r="T277" s="34">
        <v>0</v>
      </c>
      <c r="U277" s="34">
        <v>0</v>
      </c>
      <c r="V277" s="34">
        <v>0</v>
      </c>
      <c r="W277" s="34">
        <v>0</v>
      </c>
      <c r="X277" s="34">
        <v>0</v>
      </c>
      <c r="Y277" s="34">
        <v>1</v>
      </c>
      <c r="Z277" s="34">
        <v>0</v>
      </c>
      <c r="AA277" s="34">
        <v>0</v>
      </c>
      <c r="AB277" s="34">
        <v>0</v>
      </c>
      <c r="AC277" s="34">
        <v>0</v>
      </c>
      <c r="AD277" s="34">
        <v>0</v>
      </c>
      <c r="AE277" s="34">
        <f t="shared" si="89"/>
        <v>0</v>
      </c>
      <c r="AF277" s="35">
        <v>0</v>
      </c>
      <c r="AG277" s="34">
        <f t="shared" si="90"/>
        <v>0</v>
      </c>
      <c r="AH277" s="35">
        <f t="shared" si="66"/>
        <v>0</v>
      </c>
      <c r="AI277" s="36" t="s">
        <v>34</v>
      </c>
      <c r="AJ277" s="8"/>
      <c r="BG277" s="8"/>
      <c r="BH277" s="8"/>
      <c r="BI277" s="8"/>
      <c r="BJ277" s="8"/>
      <c r="BK277" s="8"/>
      <c r="BL277" s="15"/>
      <c r="BO277" s="8"/>
      <c r="BV277" s="8"/>
      <c r="BW277" s="8"/>
      <c r="BX277" s="8"/>
      <c r="BY277" s="8"/>
      <c r="BZ277" s="8"/>
    </row>
    <row r="278" spans="1:78" ht="47.25" x14ac:dyDescent="0.25">
      <c r="A278" s="31" t="s">
        <v>553</v>
      </c>
      <c r="B278" s="40" t="s">
        <v>558</v>
      </c>
      <c r="C278" s="32" t="s">
        <v>559</v>
      </c>
      <c r="D278" s="33">
        <v>5.4127675599999998</v>
      </c>
      <c r="E278" s="43">
        <v>0</v>
      </c>
      <c r="F278" s="33">
        <v>2.5680000000000001</v>
      </c>
      <c r="G278" s="34">
        <v>0</v>
      </c>
      <c r="H278" s="34">
        <v>0</v>
      </c>
      <c r="I278" s="43">
        <v>0</v>
      </c>
      <c r="J278" s="34">
        <v>0</v>
      </c>
      <c r="K278" s="34">
        <v>0</v>
      </c>
      <c r="L278" s="43">
        <v>1</v>
      </c>
      <c r="M278" s="43">
        <v>0</v>
      </c>
      <c r="N278" s="34">
        <v>0</v>
      </c>
      <c r="O278" s="43">
        <v>0</v>
      </c>
      <c r="P278" s="43">
        <v>0</v>
      </c>
      <c r="Q278" s="43">
        <v>0</v>
      </c>
      <c r="R278" s="34">
        <v>0</v>
      </c>
      <c r="S278" s="34">
        <v>2.5513333400000002</v>
      </c>
      <c r="T278" s="34">
        <v>0</v>
      </c>
      <c r="U278" s="34">
        <v>0</v>
      </c>
      <c r="V278" s="34">
        <v>0</v>
      </c>
      <c r="W278" s="34">
        <v>0</v>
      </c>
      <c r="X278" s="34">
        <v>0</v>
      </c>
      <c r="Y278" s="34">
        <v>1</v>
      </c>
      <c r="Z278" s="34">
        <v>0</v>
      </c>
      <c r="AA278" s="34">
        <v>0</v>
      </c>
      <c r="AB278" s="34">
        <v>0</v>
      </c>
      <c r="AC278" s="34">
        <v>0</v>
      </c>
      <c r="AD278" s="34">
        <v>0</v>
      </c>
      <c r="AE278" s="34">
        <f t="shared" si="89"/>
        <v>0</v>
      </c>
      <c r="AF278" s="35">
        <v>0</v>
      </c>
      <c r="AG278" s="34">
        <f t="shared" si="90"/>
        <v>-1.6666659999999833E-2</v>
      </c>
      <c r="AH278" s="35">
        <f t="shared" si="66"/>
        <v>-6.4901323987538286E-3</v>
      </c>
      <c r="AI278" s="36" t="s">
        <v>34</v>
      </c>
      <c r="AJ278" s="8"/>
      <c r="BG278" s="8"/>
      <c r="BH278" s="8"/>
      <c r="BI278" s="8"/>
      <c r="BJ278" s="8"/>
      <c r="BK278" s="8"/>
      <c r="BL278" s="15"/>
      <c r="BO278" s="8"/>
      <c r="BV278" s="8"/>
      <c r="BW278" s="8"/>
      <c r="BX278" s="8"/>
      <c r="BY278" s="8"/>
      <c r="BZ278" s="8"/>
    </row>
    <row r="279" spans="1:78" ht="31.5" x14ac:dyDescent="0.25">
      <c r="A279" s="31" t="s">
        <v>553</v>
      </c>
      <c r="B279" s="40" t="s">
        <v>560</v>
      </c>
      <c r="C279" s="32" t="s">
        <v>561</v>
      </c>
      <c r="D279" s="34">
        <v>66.728299679999992</v>
      </c>
      <c r="E279" s="34">
        <v>0</v>
      </c>
      <c r="F279" s="34">
        <v>32.131031389999997</v>
      </c>
      <c r="G279" s="34">
        <v>0</v>
      </c>
      <c r="H279" s="34">
        <v>0</v>
      </c>
      <c r="I279" s="34">
        <v>0</v>
      </c>
      <c r="J279" s="34">
        <v>0</v>
      </c>
      <c r="K279" s="34">
        <v>0</v>
      </c>
      <c r="L279" s="34">
        <v>1</v>
      </c>
      <c r="M279" s="34">
        <v>0</v>
      </c>
      <c r="N279" s="34">
        <v>0</v>
      </c>
      <c r="O279" s="34">
        <v>0</v>
      </c>
      <c r="P279" s="34">
        <v>0</v>
      </c>
      <c r="Q279" s="34">
        <v>0</v>
      </c>
      <c r="R279" s="34">
        <v>0</v>
      </c>
      <c r="S279" s="34">
        <v>32.131031389999997</v>
      </c>
      <c r="T279" s="34">
        <v>0</v>
      </c>
      <c r="U279" s="34">
        <v>0</v>
      </c>
      <c r="V279" s="34">
        <v>0</v>
      </c>
      <c r="W279" s="34">
        <v>0</v>
      </c>
      <c r="X279" s="34">
        <v>0</v>
      </c>
      <c r="Y279" s="34">
        <v>1</v>
      </c>
      <c r="Z279" s="34">
        <v>0</v>
      </c>
      <c r="AA279" s="34">
        <v>0</v>
      </c>
      <c r="AB279" s="34">
        <v>0</v>
      </c>
      <c r="AC279" s="34">
        <v>0</v>
      </c>
      <c r="AD279" s="34">
        <v>0</v>
      </c>
      <c r="AE279" s="34">
        <f t="shared" si="89"/>
        <v>0</v>
      </c>
      <c r="AF279" s="35">
        <v>0</v>
      </c>
      <c r="AG279" s="34">
        <f t="shared" si="90"/>
        <v>0</v>
      </c>
      <c r="AH279" s="35">
        <f t="shared" ref="AH279:AH341" si="91">AG279/F279</f>
        <v>0</v>
      </c>
      <c r="AI279" s="36" t="s">
        <v>34</v>
      </c>
      <c r="AJ279" s="8"/>
      <c r="BG279" s="8"/>
      <c r="BH279" s="8"/>
      <c r="BI279" s="8"/>
      <c r="BJ279" s="8"/>
      <c r="BK279" s="8"/>
      <c r="BL279" s="15"/>
      <c r="BO279" s="8"/>
      <c r="BV279" s="8"/>
      <c r="BW279" s="8"/>
      <c r="BX279" s="8"/>
      <c r="BY279" s="8"/>
      <c r="BZ279" s="8"/>
    </row>
    <row r="280" spans="1:78" ht="31.5" x14ac:dyDescent="0.25">
      <c r="A280" s="31" t="s">
        <v>553</v>
      </c>
      <c r="B280" s="40" t="s">
        <v>562</v>
      </c>
      <c r="C280" s="32" t="s">
        <v>563</v>
      </c>
      <c r="D280" s="34">
        <v>1.143</v>
      </c>
      <c r="E280" s="34">
        <v>0</v>
      </c>
      <c r="F280" s="34">
        <v>1.143</v>
      </c>
      <c r="G280" s="34">
        <v>0</v>
      </c>
      <c r="H280" s="34">
        <v>0</v>
      </c>
      <c r="I280" s="34">
        <v>0</v>
      </c>
      <c r="J280" s="34">
        <v>0</v>
      </c>
      <c r="K280" s="34">
        <v>0</v>
      </c>
      <c r="L280" s="34">
        <v>1</v>
      </c>
      <c r="M280" s="34">
        <v>0</v>
      </c>
      <c r="N280" s="34">
        <v>0</v>
      </c>
      <c r="O280" s="34">
        <v>0</v>
      </c>
      <c r="P280" s="34">
        <v>0</v>
      </c>
      <c r="Q280" s="34">
        <v>0</v>
      </c>
      <c r="R280" s="34">
        <v>0</v>
      </c>
      <c r="S280" s="34">
        <v>1.143</v>
      </c>
      <c r="T280" s="34">
        <v>0</v>
      </c>
      <c r="U280" s="34">
        <v>0</v>
      </c>
      <c r="V280" s="34">
        <v>0</v>
      </c>
      <c r="W280" s="34">
        <v>0</v>
      </c>
      <c r="X280" s="34">
        <v>0</v>
      </c>
      <c r="Y280" s="34">
        <v>1</v>
      </c>
      <c r="Z280" s="34">
        <v>0</v>
      </c>
      <c r="AA280" s="34">
        <v>0</v>
      </c>
      <c r="AB280" s="34">
        <v>0</v>
      </c>
      <c r="AC280" s="34">
        <v>0</v>
      </c>
      <c r="AD280" s="34">
        <v>0</v>
      </c>
      <c r="AE280" s="34">
        <f t="shared" si="89"/>
        <v>0</v>
      </c>
      <c r="AF280" s="35">
        <v>0</v>
      </c>
      <c r="AG280" s="34">
        <f t="shared" si="90"/>
        <v>0</v>
      </c>
      <c r="AH280" s="35">
        <f t="shared" si="91"/>
        <v>0</v>
      </c>
      <c r="AI280" s="36" t="s">
        <v>34</v>
      </c>
      <c r="AJ280" s="8"/>
      <c r="BG280" s="8"/>
      <c r="BH280" s="8"/>
      <c r="BI280" s="8"/>
      <c r="BJ280" s="8"/>
      <c r="BK280" s="8"/>
      <c r="BL280" s="15"/>
      <c r="BO280" s="8"/>
      <c r="BV280" s="8"/>
      <c r="BW280" s="8"/>
      <c r="BX280" s="8"/>
      <c r="BY280" s="8"/>
      <c r="BZ280" s="8"/>
    </row>
    <row r="281" spans="1:78" ht="31.5" x14ac:dyDescent="0.25">
      <c r="A281" s="31" t="s">
        <v>553</v>
      </c>
      <c r="B281" s="40" t="s">
        <v>564</v>
      </c>
      <c r="C281" s="32" t="s">
        <v>565</v>
      </c>
      <c r="D281" s="33">
        <v>0.218</v>
      </c>
      <c r="E281" s="34">
        <v>0</v>
      </c>
      <c r="F281" s="33">
        <v>0.218</v>
      </c>
      <c r="G281" s="34">
        <v>0</v>
      </c>
      <c r="H281" s="34">
        <v>0</v>
      </c>
      <c r="I281" s="34">
        <v>0</v>
      </c>
      <c r="J281" s="34">
        <v>0</v>
      </c>
      <c r="K281" s="34">
        <v>0</v>
      </c>
      <c r="L281" s="34">
        <v>2</v>
      </c>
      <c r="M281" s="34">
        <v>0</v>
      </c>
      <c r="N281" s="34">
        <v>0</v>
      </c>
      <c r="O281" s="34">
        <v>0</v>
      </c>
      <c r="P281" s="34">
        <v>0</v>
      </c>
      <c r="Q281" s="34">
        <v>0</v>
      </c>
      <c r="R281" s="34">
        <v>0</v>
      </c>
      <c r="S281" s="34">
        <v>0.26</v>
      </c>
      <c r="T281" s="34">
        <v>0</v>
      </c>
      <c r="U281" s="34">
        <v>0</v>
      </c>
      <c r="V281" s="34">
        <v>0</v>
      </c>
      <c r="W281" s="34">
        <v>0</v>
      </c>
      <c r="X281" s="34">
        <v>0</v>
      </c>
      <c r="Y281" s="34">
        <v>1</v>
      </c>
      <c r="Z281" s="34">
        <v>0</v>
      </c>
      <c r="AA281" s="34">
        <v>0</v>
      </c>
      <c r="AB281" s="34">
        <v>0</v>
      </c>
      <c r="AC281" s="34">
        <v>0</v>
      </c>
      <c r="AD281" s="34">
        <v>0</v>
      </c>
      <c r="AE281" s="34">
        <f t="shared" si="89"/>
        <v>0</v>
      </c>
      <c r="AF281" s="35">
        <v>0</v>
      </c>
      <c r="AG281" s="34">
        <f t="shared" si="90"/>
        <v>4.200000000000001E-2</v>
      </c>
      <c r="AH281" s="35">
        <f t="shared" si="91"/>
        <v>0.19266055045871563</v>
      </c>
      <c r="AI281" s="36" t="s">
        <v>566</v>
      </c>
      <c r="AJ281" s="8"/>
      <c r="BG281" s="8"/>
      <c r="BH281" s="8"/>
      <c r="BI281" s="8"/>
      <c r="BJ281" s="8"/>
      <c r="BK281" s="8"/>
      <c r="BL281" s="15"/>
      <c r="BO281" s="8"/>
      <c r="BV281" s="8"/>
      <c r="BW281" s="8"/>
      <c r="BX281" s="8"/>
      <c r="BY281" s="8"/>
      <c r="BZ281" s="8"/>
    </row>
    <row r="282" spans="1:78" ht="31.5" x14ac:dyDescent="0.25">
      <c r="A282" s="31" t="s">
        <v>553</v>
      </c>
      <c r="B282" s="40" t="s">
        <v>567</v>
      </c>
      <c r="C282" s="32" t="s">
        <v>568</v>
      </c>
      <c r="D282" s="33">
        <v>0.26</v>
      </c>
      <c r="E282" s="34">
        <v>0</v>
      </c>
      <c r="F282" s="33">
        <v>0.26</v>
      </c>
      <c r="G282" s="34">
        <v>0</v>
      </c>
      <c r="H282" s="34">
        <v>0</v>
      </c>
      <c r="I282" s="34">
        <v>0</v>
      </c>
      <c r="J282" s="34">
        <v>0</v>
      </c>
      <c r="K282" s="34">
        <v>0</v>
      </c>
      <c r="L282" s="34">
        <v>2</v>
      </c>
      <c r="M282" s="34">
        <v>0</v>
      </c>
      <c r="N282" s="34">
        <v>0</v>
      </c>
      <c r="O282" s="34">
        <v>0</v>
      </c>
      <c r="P282" s="34">
        <v>0</v>
      </c>
      <c r="Q282" s="34">
        <v>0</v>
      </c>
      <c r="R282" s="34">
        <v>0</v>
      </c>
      <c r="S282" s="34">
        <v>0.32200000000000001</v>
      </c>
      <c r="T282" s="34">
        <v>0</v>
      </c>
      <c r="U282" s="34">
        <v>0</v>
      </c>
      <c r="V282" s="34">
        <v>0</v>
      </c>
      <c r="W282" s="34">
        <v>0</v>
      </c>
      <c r="X282" s="34">
        <v>0</v>
      </c>
      <c r="Y282" s="34">
        <v>1</v>
      </c>
      <c r="Z282" s="34">
        <v>0</v>
      </c>
      <c r="AA282" s="34">
        <v>0</v>
      </c>
      <c r="AB282" s="34">
        <v>0</v>
      </c>
      <c r="AC282" s="34">
        <v>0</v>
      </c>
      <c r="AD282" s="34">
        <v>0</v>
      </c>
      <c r="AE282" s="34">
        <f t="shared" si="89"/>
        <v>0</v>
      </c>
      <c r="AF282" s="35">
        <v>0</v>
      </c>
      <c r="AG282" s="34">
        <f t="shared" si="90"/>
        <v>6.2E-2</v>
      </c>
      <c r="AH282" s="35">
        <f t="shared" si="91"/>
        <v>0.23846153846153845</v>
      </c>
      <c r="AI282" s="36" t="s">
        <v>566</v>
      </c>
      <c r="AJ282" s="8"/>
      <c r="BG282" s="8"/>
      <c r="BH282" s="8"/>
      <c r="BI282" s="8"/>
      <c r="BJ282" s="8"/>
      <c r="BK282" s="8"/>
      <c r="BL282" s="15"/>
      <c r="BO282" s="8"/>
      <c r="BV282" s="8"/>
      <c r="BW282" s="8"/>
      <c r="BX282" s="8"/>
      <c r="BY282" s="8"/>
      <c r="BZ282" s="8"/>
    </row>
    <row r="283" spans="1:78" ht="31.5" x14ac:dyDescent="0.25">
      <c r="A283" s="31" t="s">
        <v>553</v>
      </c>
      <c r="B283" s="40" t="s">
        <v>569</v>
      </c>
      <c r="C283" s="32" t="s">
        <v>570</v>
      </c>
      <c r="D283" s="33">
        <v>2.1309999999999998</v>
      </c>
      <c r="E283" s="34">
        <v>0</v>
      </c>
      <c r="F283" s="33">
        <v>2.1309999999999998</v>
      </c>
      <c r="G283" s="34">
        <v>0</v>
      </c>
      <c r="H283" s="34">
        <v>0</v>
      </c>
      <c r="I283" s="34">
        <v>0</v>
      </c>
      <c r="J283" s="34">
        <v>0</v>
      </c>
      <c r="K283" s="34">
        <v>0</v>
      </c>
      <c r="L283" s="34">
        <v>1</v>
      </c>
      <c r="M283" s="34">
        <v>0</v>
      </c>
      <c r="N283" s="34">
        <v>0</v>
      </c>
      <c r="O283" s="34">
        <v>0</v>
      </c>
      <c r="P283" s="34">
        <v>0</v>
      </c>
      <c r="Q283" s="34">
        <v>0</v>
      </c>
      <c r="R283" s="34">
        <v>0</v>
      </c>
      <c r="S283" s="34">
        <v>1.4166666700000001</v>
      </c>
      <c r="T283" s="34">
        <v>0</v>
      </c>
      <c r="U283" s="34">
        <v>0</v>
      </c>
      <c r="V283" s="34">
        <v>0</v>
      </c>
      <c r="W283" s="34">
        <v>0</v>
      </c>
      <c r="X283" s="34">
        <v>0</v>
      </c>
      <c r="Y283" s="34">
        <v>1</v>
      </c>
      <c r="Z283" s="34">
        <v>0</v>
      </c>
      <c r="AA283" s="34">
        <v>0</v>
      </c>
      <c r="AB283" s="34">
        <v>0</v>
      </c>
      <c r="AC283" s="34">
        <v>0</v>
      </c>
      <c r="AD283" s="34">
        <v>0</v>
      </c>
      <c r="AE283" s="34">
        <f t="shared" si="89"/>
        <v>0</v>
      </c>
      <c r="AF283" s="35">
        <v>0</v>
      </c>
      <c r="AG283" s="34">
        <f t="shared" si="90"/>
        <v>-0.71433332999999966</v>
      </c>
      <c r="AH283" s="35">
        <f t="shared" si="91"/>
        <v>-0.33521038479587034</v>
      </c>
      <c r="AI283" s="36" t="s">
        <v>507</v>
      </c>
      <c r="AJ283" s="8"/>
      <c r="BG283" s="8"/>
      <c r="BH283" s="8"/>
      <c r="BI283" s="8"/>
      <c r="BJ283" s="8"/>
      <c r="BK283" s="8"/>
      <c r="BL283" s="15"/>
      <c r="BO283" s="8"/>
      <c r="BV283" s="8"/>
      <c r="BW283" s="8"/>
      <c r="BX283" s="8"/>
      <c r="BY283" s="8"/>
      <c r="BZ283" s="8"/>
    </row>
    <row r="284" spans="1:78" ht="31.5" x14ac:dyDescent="0.25">
      <c r="A284" s="31" t="s">
        <v>553</v>
      </c>
      <c r="B284" s="40" t="s">
        <v>571</v>
      </c>
      <c r="C284" s="32" t="s">
        <v>572</v>
      </c>
      <c r="D284" s="33">
        <v>0.12</v>
      </c>
      <c r="E284" s="43">
        <v>0</v>
      </c>
      <c r="F284" s="33">
        <v>0.12</v>
      </c>
      <c r="G284" s="34">
        <v>0</v>
      </c>
      <c r="H284" s="34">
        <v>0</v>
      </c>
      <c r="I284" s="43">
        <v>0</v>
      </c>
      <c r="J284" s="34">
        <v>0</v>
      </c>
      <c r="K284" s="34">
        <v>0</v>
      </c>
      <c r="L284" s="43">
        <v>1</v>
      </c>
      <c r="M284" s="43">
        <v>0</v>
      </c>
      <c r="N284" s="34">
        <v>0</v>
      </c>
      <c r="O284" s="43">
        <v>0</v>
      </c>
      <c r="P284" s="43">
        <v>0</v>
      </c>
      <c r="Q284" s="43">
        <v>0</v>
      </c>
      <c r="R284" s="34">
        <v>0</v>
      </c>
      <c r="S284" s="34">
        <v>7.4742450000000002E-2</v>
      </c>
      <c r="T284" s="34">
        <v>0</v>
      </c>
      <c r="U284" s="34">
        <v>0</v>
      </c>
      <c r="V284" s="34">
        <v>0</v>
      </c>
      <c r="W284" s="34">
        <v>0</v>
      </c>
      <c r="X284" s="34">
        <v>0</v>
      </c>
      <c r="Y284" s="34">
        <v>1</v>
      </c>
      <c r="Z284" s="34">
        <v>0</v>
      </c>
      <c r="AA284" s="34">
        <v>0</v>
      </c>
      <c r="AB284" s="34">
        <v>0</v>
      </c>
      <c r="AC284" s="34">
        <v>0</v>
      </c>
      <c r="AD284" s="34">
        <v>0</v>
      </c>
      <c r="AE284" s="34">
        <f t="shared" si="89"/>
        <v>0</v>
      </c>
      <c r="AF284" s="35">
        <v>0</v>
      </c>
      <c r="AG284" s="34">
        <f t="shared" si="90"/>
        <v>-4.5257549999999994E-2</v>
      </c>
      <c r="AH284" s="35">
        <f t="shared" si="91"/>
        <v>-0.37714624999999996</v>
      </c>
      <c r="AI284" s="36" t="s">
        <v>507</v>
      </c>
      <c r="AJ284" s="8"/>
      <c r="BG284" s="8"/>
      <c r="BH284" s="8"/>
      <c r="BI284" s="8"/>
      <c r="BJ284" s="8"/>
      <c r="BK284" s="8"/>
      <c r="BL284" s="15"/>
      <c r="BO284" s="8"/>
      <c r="BV284" s="8"/>
      <c r="BW284" s="8"/>
      <c r="BX284" s="8"/>
      <c r="BY284" s="8"/>
      <c r="BZ284" s="8"/>
    </row>
    <row r="285" spans="1:78" ht="31.5" x14ac:dyDescent="0.25">
      <c r="A285" s="31" t="s">
        <v>553</v>
      </c>
      <c r="B285" s="40" t="s">
        <v>573</v>
      </c>
      <c r="C285" s="32" t="s">
        <v>574</v>
      </c>
      <c r="D285" s="33">
        <v>0.373</v>
      </c>
      <c r="E285" s="43">
        <v>0</v>
      </c>
      <c r="F285" s="33">
        <v>0.373</v>
      </c>
      <c r="G285" s="34">
        <v>0</v>
      </c>
      <c r="H285" s="34">
        <v>0</v>
      </c>
      <c r="I285" s="43">
        <v>0</v>
      </c>
      <c r="J285" s="34">
        <v>0</v>
      </c>
      <c r="K285" s="34">
        <v>0</v>
      </c>
      <c r="L285" s="43">
        <v>1</v>
      </c>
      <c r="M285" s="43">
        <v>0</v>
      </c>
      <c r="N285" s="34">
        <v>0</v>
      </c>
      <c r="O285" s="43">
        <v>0</v>
      </c>
      <c r="P285" s="43">
        <v>0</v>
      </c>
      <c r="Q285" s="43">
        <v>0</v>
      </c>
      <c r="R285" s="34">
        <v>0</v>
      </c>
      <c r="S285" s="34">
        <v>0.31564999999999999</v>
      </c>
      <c r="T285" s="34">
        <v>0</v>
      </c>
      <c r="U285" s="34">
        <v>0</v>
      </c>
      <c r="V285" s="34">
        <v>0</v>
      </c>
      <c r="W285" s="34">
        <v>0</v>
      </c>
      <c r="X285" s="34">
        <v>0</v>
      </c>
      <c r="Y285" s="34">
        <v>1</v>
      </c>
      <c r="Z285" s="34">
        <v>0</v>
      </c>
      <c r="AA285" s="34">
        <v>0</v>
      </c>
      <c r="AB285" s="34">
        <v>0</v>
      </c>
      <c r="AC285" s="34">
        <v>0</v>
      </c>
      <c r="AD285" s="34">
        <v>0</v>
      </c>
      <c r="AE285" s="34">
        <f t="shared" si="89"/>
        <v>0</v>
      </c>
      <c r="AF285" s="35">
        <v>0</v>
      </c>
      <c r="AG285" s="34">
        <f t="shared" si="90"/>
        <v>-5.7350000000000012E-2</v>
      </c>
      <c r="AH285" s="35">
        <f t="shared" si="91"/>
        <v>-0.15375335120643435</v>
      </c>
      <c r="AI285" s="36" t="s">
        <v>507</v>
      </c>
      <c r="AJ285" s="8"/>
      <c r="BG285" s="8"/>
      <c r="BH285" s="8"/>
      <c r="BI285" s="8"/>
      <c r="BJ285" s="8"/>
      <c r="BK285" s="8"/>
      <c r="BL285" s="15"/>
      <c r="BO285" s="8"/>
      <c r="BV285" s="8"/>
      <c r="BW285" s="8"/>
      <c r="BX285" s="8"/>
      <c r="BY285" s="8"/>
      <c r="BZ285" s="8"/>
    </row>
    <row r="286" spans="1:78" ht="31.5" x14ac:dyDescent="0.25">
      <c r="A286" s="31" t="s">
        <v>553</v>
      </c>
      <c r="B286" s="40" t="s">
        <v>575</v>
      </c>
      <c r="C286" s="32" t="s">
        <v>576</v>
      </c>
      <c r="D286" s="33">
        <v>0.81599999999999995</v>
      </c>
      <c r="E286" s="43">
        <v>0</v>
      </c>
      <c r="F286" s="33">
        <v>0.81599999999999995</v>
      </c>
      <c r="G286" s="34">
        <v>0</v>
      </c>
      <c r="H286" s="34">
        <v>0</v>
      </c>
      <c r="I286" s="43">
        <v>0</v>
      </c>
      <c r="J286" s="34">
        <v>0</v>
      </c>
      <c r="K286" s="34">
        <v>0</v>
      </c>
      <c r="L286" s="43">
        <v>1</v>
      </c>
      <c r="M286" s="43">
        <v>0</v>
      </c>
      <c r="N286" s="34">
        <v>0</v>
      </c>
      <c r="O286" s="43">
        <v>0</v>
      </c>
      <c r="P286" s="43">
        <v>0</v>
      </c>
      <c r="Q286" s="43">
        <v>0</v>
      </c>
      <c r="R286" s="34">
        <v>0</v>
      </c>
      <c r="S286" s="34">
        <v>0.81599999999999995</v>
      </c>
      <c r="T286" s="34">
        <v>0</v>
      </c>
      <c r="U286" s="34">
        <v>0</v>
      </c>
      <c r="V286" s="34">
        <v>0</v>
      </c>
      <c r="W286" s="34">
        <v>0</v>
      </c>
      <c r="X286" s="34">
        <v>0</v>
      </c>
      <c r="Y286" s="34">
        <v>1</v>
      </c>
      <c r="Z286" s="34">
        <v>0</v>
      </c>
      <c r="AA286" s="34">
        <v>0</v>
      </c>
      <c r="AB286" s="34">
        <v>0</v>
      </c>
      <c r="AC286" s="34">
        <v>0</v>
      </c>
      <c r="AD286" s="34">
        <v>0</v>
      </c>
      <c r="AE286" s="34">
        <f t="shared" si="89"/>
        <v>0</v>
      </c>
      <c r="AF286" s="35">
        <v>0</v>
      </c>
      <c r="AG286" s="34">
        <f t="shared" si="90"/>
        <v>0</v>
      </c>
      <c r="AH286" s="35">
        <f t="shared" si="91"/>
        <v>0</v>
      </c>
      <c r="AI286" s="36" t="s">
        <v>34</v>
      </c>
      <c r="AJ286" s="8"/>
      <c r="BG286" s="8"/>
      <c r="BH286" s="8"/>
      <c r="BI286" s="8"/>
      <c r="BJ286" s="8"/>
      <c r="BK286" s="8"/>
      <c r="BL286" s="15"/>
      <c r="BO286" s="8"/>
      <c r="BV286" s="8"/>
      <c r="BW286" s="8"/>
      <c r="BX286" s="8"/>
      <c r="BY286" s="8"/>
      <c r="BZ286" s="8"/>
    </row>
    <row r="287" spans="1:78" ht="47.25" x14ac:dyDescent="0.25">
      <c r="A287" s="31" t="s">
        <v>553</v>
      </c>
      <c r="B287" s="40" t="s">
        <v>577</v>
      </c>
      <c r="C287" s="32" t="s">
        <v>578</v>
      </c>
      <c r="D287" s="33">
        <v>0.32200000000000001</v>
      </c>
      <c r="E287" s="34">
        <v>0</v>
      </c>
      <c r="F287" s="33">
        <v>0.32200000000000001</v>
      </c>
      <c r="G287" s="34">
        <v>0</v>
      </c>
      <c r="H287" s="34">
        <v>0</v>
      </c>
      <c r="I287" s="34">
        <v>0</v>
      </c>
      <c r="J287" s="34">
        <v>0</v>
      </c>
      <c r="K287" s="34">
        <v>0</v>
      </c>
      <c r="L287" s="34">
        <v>1</v>
      </c>
      <c r="M287" s="34">
        <v>0</v>
      </c>
      <c r="N287" s="34">
        <v>0</v>
      </c>
      <c r="O287" s="34">
        <v>0</v>
      </c>
      <c r="P287" s="34">
        <v>0</v>
      </c>
      <c r="Q287" s="34">
        <v>0</v>
      </c>
      <c r="R287" s="34">
        <v>0</v>
      </c>
      <c r="S287" s="34">
        <v>0.20271500000000001</v>
      </c>
      <c r="T287" s="34">
        <v>0</v>
      </c>
      <c r="U287" s="34">
        <v>0</v>
      </c>
      <c r="V287" s="34">
        <v>0</v>
      </c>
      <c r="W287" s="34">
        <v>0</v>
      </c>
      <c r="X287" s="34">
        <v>0</v>
      </c>
      <c r="Y287" s="34">
        <v>1</v>
      </c>
      <c r="Z287" s="34">
        <v>0</v>
      </c>
      <c r="AA287" s="34">
        <v>0</v>
      </c>
      <c r="AB287" s="34">
        <v>0</v>
      </c>
      <c r="AC287" s="34">
        <v>0</v>
      </c>
      <c r="AD287" s="34">
        <v>0</v>
      </c>
      <c r="AE287" s="34">
        <f t="shared" si="89"/>
        <v>0</v>
      </c>
      <c r="AF287" s="35">
        <v>0</v>
      </c>
      <c r="AG287" s="34">
        <f t="shared" si="90"/>
        <v>-0.119285</v>
      </c>
      <c r="AH287" s="35">
        <f t="shared" si="91"/>
        <v>-0.37045031055900624</v>
      </c>
      <c r="AI287" s="36" t="s">
        <v>507</v>
      </c>
      <c r="AJ287" s="8"/>
      <c r="BG287" s="8"/>
      <c r="BH287" s="8"/>
      <c r="BI287" s="8"/>
      <c r="BJ287" s="8"/>
      <c r="BK287" s="8"/>
      <c r="BL287" s="15"/>
      <c r="BO287" s="8"/>
      <c r="BV287" s="8"/>
      <c r="BW287" s="8"/>
      <c r="BX287" s="8"/>
      <c r="BY287" s="8"/>
      <c r="BZ287" s="8"/>
    </row>
    <row r="288" spans="1:78" ht="31.5" x14ac:dyDescent="0.25">
      <c r="A288" s="31" t="s">
        <v>553</v>
      </c>
      <c r="B288" s="40" t="s">
        <v>579</v>
      </c>
      <c r="C288" s="32" t="s">
        <v>580</v>
      </c>
      <c r="D288" s="33">
        <v>0.6</v>
      </c>
      <c r="E288" s="34">
        <v>0</v>
      </c>
      <c r="F288" s="33">
        <v>0.6</v>
      </c>
      <c r="G288" s="34">
        <v>0</v>
      </c>
      <c r="H288" s="34">
        <v>0</v>
      </c>
      <c r="I288" s="33">
        <v>0</v>
      </c>
      <c r="J288" s="34">
        <v>0</v>
      </c>
      <c r="K288" s="34">
        <v>0</v>
      </c>
      <c r="L288" s="33">
        <v>1</v>
      </c>
      <c r="M288" s="33">
        <v>0</v>
      </c>
      <c r="N288" s="34">
        <v>0</v>
      </c>
      <c r="O288" s="33">
        <v>0</v>
      </c>
      <c r="P288" s="33">
        <v>0</v>
      </c>
      <c r="Q288" s="33">
        <v>0</v>
      </c>
      <c r="R288" s="34">
        <v>0</v>
      </c>
      <c r="S288" s="34">
        <v>0.98478129999999997</v>
      </c>
      <c r="T288" s="34">
        <v>0</v>
      </c>
      <c r="U288" s="34">
        <v>0</v>
      </c>
      <c r="V288" s="34">
        <v>0</v>
      </c>
      <c r="W288" s="34">
        <v>0</v>
      </c>
      <c r="X288" s="34">
        <v>0</v>
      </c>
      <c r="Y288" s="34">
        <v>1</v>
      </c>
      <c r="Z288" s="34">
        <v>0</v>
      </c>
      <c r="AA288" s="34">
        <v>0</v>
      </c>
      <c r="AB288" s="34">
        <v>0</v>
      </c>
      <c r="AC288" s="34">
        <v>0</v>
      </c>
      <c r="AD288" s="34">
        <v>0</v>
      </c>
      <c r="AE288" s="34">
        <f t="shared" si="89"/>
        <v>0</v>
      </c>
      <c r="AF288" s="35">
        <v>0</v>
      </c>
      <c r="AG288" s="34">
        <f t="shared" si="90"/>
        <v>0.38478129999999999</v>
      </c>
      <c r="AH288" s="35">
        <f t="shared" si="91"/>
        <v>0.64130216666666673</v>
      </c>
      <c r="AI288" s="36" t="s">
        <v>566</v>
      </c>
      <c r="AJ288" s="8"/>
      <c r="BG288" s="8"/>
      <c r="BH288" s="8"/>
      <c r="BI288" s="8"/>
      <c r="BJ288" s="8"/>
      <c r="BK288" s="8"/>
      <c r="BL288" s="15"/>
      <c r="BO288" s="8"/>
      <c r="BV288" s="8"/>
      <c r="BW288" s="8"/>
      <c r="BX288" s="8"/>
      <c r="BY288" s="8"/>
      <c r="BZ288" s="8"/>
    </row>
    <row r="289" spans="1:78" ht="31.5" x14ac:dyDescent="0.25">
      <c r="A289" s="31" t="s">
        <v>553</v>
      </c>
      <c r="B289" s="40" t="s">
        <v>581</v>
      </c>
      <c r="C289" s="32" t="s">
        <v>582</v>
      </c>
      <c r="D289" s="33">
        <v>0.292043</v>
      </c>
      <c r="E289" s="34">
        <v>0</v>
      </c>
      <c r="F289" s="33">
        <v>0.292043</v>
      </c>
      <c r="G289" s="34">
        <v>0</v>
      </c>
      <c r="H289" s="34">
        <v>0</v>
      </c>
      <c r="I289" s="34">
        <v>0</v>
      </c>
      <c r="J289" s="34">
        <v>0</v>
      </c>
      <c r="K289" s="34">
        <v>0</v>
      </c>
      <c r="L289" s="34">
        <v>1</v>
      </c>
      <c r="M289" s="34">
        <v>0</v>
      </c>
      <c r="N289" s="34">
        <v>0</v>
      </c>
      <c r="O289" s="34">
        <v>0</v>
      </c>
      <c r="P289" s="34">
        <v>0</v>
      </c>
      <c r="Q289" s="34">
        <v>0</v>
      </c>
      <c r="R289" s="34">
        <v>0</v>
      </c>
      <c r="S289" s="34">
        <v>0.292043</v>
      </c>
      <c r="T289" s="34">
        <v>0</v>
      </c>
      <c r="U289" s="34">
        <v>0</v>
      </c>
      <c r="V289" s="34">
        <v>0</v>
      </c>
      <c r="W289" s="34">
        <v>0</v>
      </c>
      <c r="X289" s="34">
        <v>0</v>
      </c>
      <c r="Y289" s="34">
        <v>1</v>
      </c>
      <c r="Z289" s="34">
        <v>0</v>
      </c>
      <c r="AA289" s="34">
        <v>0</v>
      </c>
      <c r="AB289" s="34">
        <v>0</v>
      </c>
      <c r="AC289" s="34">
        <v>0</v>
      </c>
      <c r="AD289" s="34">
        <v>0</v>
      </c>
      <c r="AE289" s="34">
        <f t="shared" si="89"/>
        <v>0</v>
      </c>
      <c r="AF289" s="35">
        <v>0</v>
      </c>
      <c r="AG289" s="34">
        <f t="shared" si="90"/>
        <v>0</v>
      </c>
      <c r="AH289" s="35">
        <f t="shared" si="91"/>
        <v>0</v>
      </c>
      <c r="AI289" s="36" t="s">
        <v>34</v>
      </c>
      <c r="AJ289" s="8"/>
      <c r="BG289" s="8"/>
      <c r="BH289" s="8"/>
      <c r="BI289" s="8"/>
      <c r="BJ289" s="8"/>
      <c r="BK289" s="8"/>
      <c r="BL289" s="15"/>
      <c r="BO289" s="8"/>
      <c r="BV289" s="8"/>
      <c r="BW289" s="8"/>
      <c r="BX289" s="8"/>
      <c r="BY289" s="8"/>
      <c r="BZ289" s="8"/>
    </row>
    <row r="290" spans="1:78" ht="47.25" x14ac:dyDescent="0.25">
      <c r="A290" s="31" t="s">
        <v>553</v>
      </c>
      <c r="B290" s="40" t="s">
        <v>583</v>
      </c>
      <c r="C290" s="32" t="s">
        <v>584</v>
      </c>
      <c r="D290" s="33">
        <v>0.06</v>
      </c>
      <c r="E290" s="34">
        <v>0</v>
      </c>
      <c r="F290" s="33">
        <v>0.06</v>
      </c>
      <c r="G290" s="34">
        <v>0</v>
      </c>
      <c r="H290" s="34">
        <v>0</v>
      </c>
      <c r="I290" s="34">
        <v>0</v>
      </c>
      <c r="J290" s="34">
        <v>0</v>
      </c>
      <c r="K290" s="34">
        <v>0</v>
      </c>
      <c r="L290" s="34">
        <v>1</v>
      </c>
      <c r="M290" s="34">
        <v>0</v>
      </c>
      <c r="N290" s="34">
        <v>0</v>
      </c>
      <c r="O290" s="34">
        <v>0</v>
      </c>
      <c r="P290" s="34">
        <v>0</v>
      </c>
      <c r="Q290" s="34">
        <v>0</v>
      </c>
      <c r="R290" s="34">
        <v>0</v>
      </c>
      <c r="S290" s="34">
        <v>0.06</v>
      </c>
      <c r="T290" s="34">
        <v>0</v>
      </c>
      <c r="U290" s="34">
        <v>0</v>
      </c>
      <c r="V290" s="34">
        <v>0</v>
      </c>
      <c r="W290" s="34">
        <v>0</v>
      </c>
      <c r="X290" s="34">
        <v>0</v>
      </c>
      <c r="Y290" s="34">
        <v>1</v>
      </c>
      <c r="Z290" s="34">
        <v>0</v>
      </c>
      <c r="AA290" s="34">
        <v>0</v>
      </c>
      <c r="AB290" s="34">
        <v>0</v>
      </c>
      <c r="AC290" s="34">
        <v>0</v>
      </c>
      <c r="AD290" s="34">
        <v>0</v>
      </c>
      <c r="AE290" s="34">
        <f t="shared" si="89"/>
        <v>0</v>
      </c>
      <c r="AF290" s="35">
        <v>0</v>
      </c>
      <c r="AG290" s="34">
        <f t="shared" si="90"/>
        <v>0</v>
      </c>
      <c r="AH290" s="35">
        <f t="shared" si="91"/>
        <v>0</v>
      </c>
      <c r="AI290" s="36" t="s">
        <v>34</v>
      </c>
      <c r="AJ290" s="8"/>
      <c r="BG290" s="8"/>
      <c r="BH290" s="8"/>
      <c r="BI290" s="8"/>
      <c r="BJ290" s="8"/>
      <c r="BK290" s="8"/>
      <c r="BL290" s="15"/>
      <c r="BO290" s="8"/>
      <c r="BV290" s="8"/>
      <c r="BW290" s="8"/>
      <c r="BX290" s="8"/>
      <c r="BY290" s="8"/>
      <c r="BZ290" s="8"/>
    </row>
    <row r="291" spans="1:78" ht="63" x14ac:dyDescent="0.25">
      <c r="A291" s="31" t="s">
        <v>553</v>
      </c>
      <c r="B291" s="40" t="s">
        <v>585</v>
      </c>
      <c r="C291" s="32" t="s">
        <v>586</v>
      </c>
      <c r="D291" s="33">
        <v>0.93</v>
      </c>
      <c r="E291" s="34">
        <v>0</v>
      </c>
      <c r="F291" s="33">
        <v>0.93</v>
      </c>
      <c r="G291" s="34">
        <v>0</v>
      </c>
      <c r="H291" s="34">
        <v>0</v>
      </c>
      <c r="I291" s="34">
        <v>0</v>
      </c>
      <c r="J291" s="34">
        <v>0</v>
      </c>
      <c r="K291" s="34">
        <v>0</v>
      </c>
      <c r="L291" s="34">
        <v>1</v>
      </c>
      <c r="M291" s="34">
        <v>0</v>
      </c>
      <c r="N291" s="34">
        <v>0</v>
      </c>
      <c r="O291" s="34">
        <v>0</v>
      </c>
      <c r="P291" s="34">
        <v>0</v>
      </c>
      <c r="Q291" s="34">
        <v>0</v>
      </c>
      <c r="R291" s="34">
        <v>0</v>
      </c>
      <c r="S291" s="34">
        <v>0</v>
      </c>
      <c r="T291" s="34">
        <v>0</v>
      </c>
      <c r="U291" s="34">
        <v>0</v>
      </c>
      <c r="V291" s="34">
        <v>0</v>
      </c>
      <c r="W291" s="34">
        <v>0</v>
      </c>
      <c r="X291" s="34">
        <v>0</v>
      </c>
      <c r="Y291" s="34">
        <v>0</v>
      </c>
      <c r="Z291" s="34">
        <v>0</v>
      </c>
      <c r="AA291" s="34">
        <v>0</v>
      </c>
      <c r="AB291" s="34">
        <v>0</v>
      </c>
      <c r="AC291" s="34">
        <v>0</v>
      </c>
      <c r="AD291" s="34">
        <v>0</v>
      </c>
      <c r="AE291" s="34">
        <f t="shared" si="89"/>
        <v>0</v>
      </c>
      <c r="AF291" s="35">
        <v>0</v>
      </c>
      <c r="AG291" s="34">
        <f t="shared" si="90"/>
        <v>-0.93</v>
      </c>
      <c r="AH291" s="35">
        <f t="shared" si="91"/>
        <v>-1</v>
      </c>
      <c r="AI291" s="36" t="s">
        <v>587</v>
      </c>
      <c r="AJ291" s="8"/>
      <c r="BG291" s="8"/>
      <c r="BH291" s="8"/>
      <c r="BI291" s="8"/>
      <c r="BJ291" s="8"/>
      <c r="BK291" s="8"/>
      <c r="BL291" s="15"/>
      <c r="BO291" s="8"/>
      <c r="BV291" s="8"/>
      <c r="BW291" s="8"/>
      <c r="BX291" s="8"/>
      <c r="BY291" s="8"/>
      <c r="BZ291" s="8"/>
    </row>
    <row r="292" spans="1:78" x14ac:dyDescent="0.25">
      <c r="A292" s="22" t="s">
        <v>588</v>
      </c>
      <c r="B292" s="23" t="s">
        <v>589</v>
      </c>
      <c r="C292" s="24" t="s">
        <v>33</v>
      </c>
      <c r="D292" s="25">
        <f t="shared" ref="D292:AG292" si="92">SUM(D293,D328,D341,D408,D415,D422,D423)</f>
        <v>6821.910384740906</v>
      </c>
      <c r="E292" s="25">
        <f t="shared" si="92"/>
        <v>0</v>
      </c>
      <c r="F292" s="25">
        <f t="shared" si="92"/>
        <v>860.96909399795777</v>
      </c>
      <c r="G292" s="25">
        <f t="shared" si="92"/>
        <v>0</v>
      </c>
      <c r="H292" s="25">
        <f t="shared" si="92"/>
        <v>0</v>
      </c>
      <c r="I292" s="25">
        <f t="shared" si="92"/>
        <v>6.6409000000000002</v>
      </c>
      <c r="J292" s="25">
        <f t="shared" si="92"/>
        <v>0</v>
      </c>
      <c r="K292" s="25">
        <f t="shared" si="92"/>
        <v>0</v>
      </c>
      <c r="L292" s="25">
        <f t="shared" si="92"/>
        <v>100</v>
      </c>
      <c r="M292" s="25">
        <f t="shared" si="92"/>
        <v>5.1623999999999999</v>
      </c>
      <c r="N292" s="25">
        <f t="shared" si="92"/>
        <v>0</v>
      </c>
      <c r="O292" s="25">
        <f t="shared" si="92"/>
        <v>0</v>
      </c>
      <c r="P292" s="25">
        <f t="shared" si="92"/>
        <v>0</v>
      </c>
      <c r="Q292" s="25">
        <f t="shared" si="92"/>
        <v>1.1300000000000001</v>
      </c>
      <c r="R292" s="25">
        <f t="shared" si="92"/>
        <v>0</v>
      </c>
      <c r="S292" s="25">
        <f t="shared" si="92"/>
        <v>706.47278208000012</v>
      </c>
      <c r="T292" s="25">
        <f t="shared" si="92"/>
        <v>0</v>
      </c>
      <c r="U292" s="25">
        <f t="shared" si="92"/>
        <v>0</v>
      </c>
      <c r="V292" s="25">
        <f t="shared" si="92"/>
        <v>6.3289999999999997</v>
      </c>
      <c r="W292" s="25">
        <f t="shared" si="92"/>
        <v>0</v>
      </c>
      <c r="X292" s="25">
        <f t="shared" si="92"/>
        <v>0</v>
      </c>
      <c r="Y292" s="25">
        <f t="shared" si="92"/>
        <v>79</v>
      </c>
      <c r="Z292" s="25">
        <f t="shared" si="92"/>
        <v>4.3269000000000002</v>
      </c>
      <c r="AA292" s="25">
        <f t="shared" si="92"/>
        <v>0</v>
      </c>
      <c r="AB292" s="25">
        <f t="shared" si="92"/>
        <v>0</v>
      </c>
      <c r="AC292" s="25">
        <f t="shared" si="92"/>
        <v>0</v>
      </c>
      <c r="AD292" s="25">
        <f t="shared" si="92"/>
        <v>1.1300000000000001</v>
      </c>
      <c r="AE292" s="25">
        <f t="shared" si="92"/>
        <v>0</v>
      </c>
      <c r="AF292" s="26">
        <v>0</v>
      </c>
      <c r="AG292" s="25">
        <f t="shared" si="92"/>
        <v>-154.56781191795781</v>
      </c>
      <c r="AH292" s="26">
        <f t="shared" si="91"/>
        <v>-0.17952771242950616</v>
      </c>
      <c r="AI292" s="27" t="s">
        <v>34</v>
      </c>
      <c r="AJ292" s="8"/>
      <c r="BC292" s="14"/>
      <c r="BG292" s="8"/>
      <c r="BH292" s="8"/>
      <c r="BI292" s="8"/>
      <c r="BJ292" s="8"/>
      <c r="BK292" s="8"/>
      <c r="BL292" s="15"/>
      <c r="BO292" s="8"/>
      <c r="BV292" s="8"/>
      <c r="BW292" s="8"/>
      <c r="BX292" s="8"/>
      <c r="BY292" s="8"/>
      <c r="BZ292" s="8"/>
    </row>
    <row r="293" spans="1:78" ht="31.5" x14ac:dyDescent="0.25">
      <c r="A293" s="22" t="s">
        <v>590</v>
      </c>
      <c r="B293" s="23" t="s">
        <v>52</v>
      </c>
      <c r="C293" s="24" t="s">
        <v>33</v>
      </c>
      <c r="D293" s="25">
        <f t="shared" ref="D293:AG293" si="93">D294+D297+D300+D327</f>
        <v>400.53168466</v>
      </c>
      <c r="E293" s="25">
        <f t="shared" si="93"/>
        <v>0</v>
      </c>
      <c r="F293" s="25">
        <f t="shared" si="93"/>
        <v>254.80482966</v>
      </c>
      <c r="G293" s="25">
        <f t="shared" si="93"/>
        <v>0</v>
      </c>
      <c r="H293" s="25">
        <f t="shared" si="93"/>
        <v>0</v>
      </c>
      <c r="I293" s="25">
        <f t="shared" si="93"/>
        <v>3.77</v>
      </c>
      <c r="J293" s="25">
        <f t="shared" si="93"/>
        <v>0</v>
      </c>
      <c r="K293" s="25">
        <f t="shared" si="93"/>
        <v>0</v>
      </c>
      <c r="L293" s="25">
        <f t="shared" si="93"/>
        <v>0</v>
      </c>
      <c r="M293" s="25">
        <f t="shared" si="93"/>
        <v>0</v>
      </c>
      <c r="N293" s="25">
        <f t="shared" si="93"/>
        <v>0</v>
      </c>
      <c r="O293" s="25">
        <f t="shared" si="93"/>
        <v>0</v>
      </c>
      <c r="P293" s="25">
        <f t="shared" si="93"/>
        <v>0</v>
      </c>
      <c r="Q293" s="25">
        <f t="shared" si="93"/>
        <v>0</v>
      </c>
      <c r="R293" s="25">
        <f t="shared" si="93"/>
        <v>0</v>
      </c>
      <c r="S293" s="25">
        <f t="shared" si="93"/>
        <v>166.82447002999999</v>
      </c>
      <c r="T293" s="25">
        <f t="shared" si="93"/>
        <v>0</v>
      </c>
      <c r="U293" s="25">
        <f t="shared" si="93"/>
        <v>0</v>
      </c>
      <c r="V293" s="25">
        <f t="shared" si="93"/>
        <v>3.4181999999999997</v>
      </c>
      <c r="W293" s="25">
        <f t="shared" si="93"/>
        <v>0</v>
      </c>
      <c r="X293" s="25">
        <f t="shared" si="93"/>
        <v>0</v>
      </c>
      <c r="Y293" s="25">
        <f t="shared" si="93"/>
        <v>0</v>
      </c>
      <c r="Z293" s="25">
        <f t="shared" si="93"/>
        <v>0</v>
      </c>
      <c r="AA293" s="25">
        <f t="shared" si="93"/>
        <v>0</v>
      </c>
      <c r="AB293" s="25">
        <f t="shared" si="93"/>
        <v>0</v>
      </c>
      <c r="AC293" s="25">
        <f t="shared" si="93"/>
        <v>0</v>
      </c>
      <c r="AD293" s="25">
        <f t="shared" si="93"/>
        <v>0</v>
      </c>
      <c r="AE293" s="25">
        <f t="shared" si="93"/>
        <v>0</v>
      </c>
      <c r="AF293" s="26">
        <v>0</v>
      </c>
      <c r="AG293" s="25">
        <f t="shared" si="93"/>
        <v>-87.980359630000009</v>
      </c>
      <c r="AH293" s="26">
        <f t="shared" si="91"/>
        <v>-0.34528529050017226</v>
      </c>
      <c r="AI293" s="27" t="s">
        <v>34</v>
      </c>
      <c r="AJ293" s="8"/>
      <c r="BG293" s="8"/>
      <c r="BH293" s="8"/>
      <c r="BI293" s="8"/>
      <c r="BJ293" s="8"/>
      <c r="BK293" s="8"/>
      <c r="BL293" s="15"/>
      <c r="BO293" s="8"/>
      <c r="BV293" s="8"/>
      <c r="BW293" s="8"/>
      <c r="BX293" s="8"/>
      <c r="BY293" s="8"/>
      <c r="BZ293" s="8"/>
    </row>
    <row r="294" spans="1:78" ht="126" x14ac:dyDescent="0.25">
      <c r="A294" s="22" t="s">
        <v>591</v>
      </c>
      <c r="B294" s="23" t="s">
        <v>54</v>
      </c>
      <c r="C294" s="24" t="s">
        <v>33</v>
      </c>
      <c r="D294" s="25">
        <v>0</v>
      </c>
      <c r="E294" s="25">
        <v>0</v>
      </c>
      <c r="F294" s="25">
        <v>0</v>
      </c>
      <c r="G294" s="25">
        <v>0</v>
      </c>
      <c r="H294" s="25">
        <v>0</v>
      </c>
      <c r="I294" s="25">
        <v>0</v>
      </c>
      <c r="J294" s="25">
        <v>0</v>
      </c>
      <c r="K294" s="25">
        <v>0</v>
      </c>
      <c r="L294" s="25">
        <v>0</v>
      </c>
      <c r="M294" s="25">
        <v>0</v>
      </c>
      <c r="N294" s="25">
        <v>0</v>
      </c>
      <c r="O294" s="25">
        <v>0</v>
      </c>
      <c r="P294" s="25">
        <v>0</v>
      </c>
      <c r="Q294" s="25">
        <v>0</v>
      </c>
      <c r="R294" s="25">
        <v>0</v>
      </c>
      <c r="S294" s="25">
        <v>0</v>
      </c>
      <c r="T294" s="25">
        <v>0</v>
      </c>
      <c r="U294" s="25">
        <v>0</v>
      </c>
      <c r="V294" s="25">
        <v>0</v>
      </c>
      <c r="W294" s="25">
        <v>0</v>
      </c>
      <c r="X294" s="25">
        <v>0</v>
      </c>
      <c r="Y294" s="25">
        <v>0</v>
      </c>
      <c r="Z294" s="25">
        <v>0</v>
      </c>
      <c r="AA294" s="25">
        <v>0</v>
      </c>
      <c r="AB294" s="25">
        <v>0</v>
      </c>
      <c r="AC294" s="25">
        <v>0</v>
      </c>
      <c r="AD294" s="25">
        <v>0</v>
      </c>
      <c r="AE294" s="25">
        <v>0</v>
      </c>
      <c r="AF294" s="26">
        <v>0</v>
      </c>
      <c r="AG294" s="25">
        <v>0</v>
      </c>
      <c r="AH294" s="26">
        <v>0</v>
      </c>
      <c r="AI294" s="27" t="s">
        <v>34</v>
      </c>
      <c r="AJ294" s="8"/>
      <c r="BG294" s="8"/>
      <c r="BH294" s="8"/>
      <c r="BI294" s="8"/>
      <c r="BJ294" s="8"/>
      <c r="BK294" s="8"/>
      <c r="BL294" s="15"/>
      <c r="BO294" s="8"/>
      <c r="BV294" s="8"/>
      <c r="BW294" s="8"/>
      <c r="BX294" s="8"/>
      <c r="BY294" s="8"/>
      <c r="BZ294" s="8"/>
    </row>
    <row r="295" spans="1:78" ht="47.25" x14ac:dyDescent="0.25">
      <c r="A295" s="22" t="s">
        <v>592</v>
      </c>
      <c r="B295" s="23" t="s">
        <v>58</v>
      </c>
      <c r="C295" s="24" t="s">
        <v>33</v>
      </c>
      <c r="D295" s="25">
        <v>0</v>
      </c>
      <c r="E295" s="25">
        <v>0</v>
      </c>
      <c r="F295" s="25">
        <v>0</v>
      </c>
      <c r="G295" s="25">
        <v>0</v>
      </c>
      <c r="H295" s="25">
        <v>0</v>
      </c>
      <c r="I295" s="25">
        <v>0</v>
      </c>
      <c r="J295" s="25">
        <v>0</v>
      </c>
      <c r="K295" s="25">
        <v>0</v>
      </c>
      <c r="L295" s="25">
        <v>0</v>
      </c>
      <c r="M295" s="25">
        <v>0</v>
      </c>
      <c r="N295" s="25">
        <v>0</v>
      </c>
      <c r="O295" s="25">
        <v>0</v>
      </c>
      <c r="P295" s="25">
        <v>0</v>
      </c>
      <c r="Q295" s="25">
        <v>0</v>
      </c>
      <c r="R295" s="25">
        <v>0</v>
      </c>
      <c r="S295" s="25">
        <v>0</v>
      </c>
      <c r="T295" s="25">
        <v>0</v>
      </c>
      <c r="U295" s="25">
        <v>0</v>
      </c>
      <c r="V295" s="25">
        <v>0</v>
      </c>
      <c r="W295" s="25">
        <v>0</v>
      </c>
      <c r="X295" s="25">
        <v>0</v>
      </c>
      <c r="Y295" s="25">
        <v>0</v>
      </c>
      <c r="Z295" s="25">
        <v>0</v>
      </c>
      <c r="AA295" s="25">
        <v>0</v>
      </c>
      <c r="AB295" s="25">
        <v>0</v>
      </c>
      <c r="AC295" s="25">
        <v>0</v>
      </c>
      <c r="AD295" s="25">
        <v>0</v>
      </c>
      <c r="AE295" s="25">
        <v>0</v>
      </c>
      <c r="AF295" s="26">
        <v>0</v>
      </c>
      <c r="AG295" s="25">
        <v>0</v>
      </c>
      <c r="AH295" s="26">
        <v>0</v>
      </c>
      <c r="AI295" s="27" t="s">
        <v>34</v>
      </c>
      <c r="AJ295" s="8"/>
      <c r="BG295" s="8"/>
      <c r="BH295" s="8"/>
      <c r="BI295" s="8"/>
      <c r="BJ295" s="8"/>
      <c r="BK295" s="8"/>
      <c r="BL295" s="15"/>
      <c r="BO295" s="8"/>
      <c r="BV295" s="8"/>
      <c r="BW295" s="8"/>
      <c r="BX295" s="8"/>
      <c r="BY295" s="8"/>
      <c r="BZ295" s="8"/>
    </row>
    <row r="296" spans="1:78" ht="47.25" x14ac:dyDescent="0.25">
      <c r="A296" s="22" t="s">
        <v>593</v>
      </c>
      <c r="B296" s="23" t="s">
        <v>58</v>
      </c>
      <c r="C296" s="24" t="s">
        <v>33</v>
      </c>
      <c r="D296" s="25">
        <v>0</v>
      </c>
      <c r="E296" s="25">
        <v>0</v>
      </c>
      <c r="F296" s="25">
        <v>0</v>
      </c>
      <c r="G296" s="25">
        <v>0</v>
      </c>
      <c r="H296" s="25">
        <v>0</v>
      </c>
      <c r="I296" s="25">
        <v>0</v>
      </c>
      <c r="J296" s="25">
        <v>0</v>
      </c>
      <c r="K296" s="25">
        <v>0</v>
      </c>
      <c r="L296" s="25">
        <v>0</v>
      </c>
      <c r="M296" s="25">
        <v>0</v>
      </c>
      <c r="N296" s="25">
        <v>0</v>
      </c>
      <c r="O296" s="25">
        <v>0</v>
      </c>
      <c r="P296" s="25">
        <v>0</v>
      </c>
      <c r="Q296" s="25">
        <v>0</v>
      </c>
      <c r="R296" s="25">
        <v>0</v>
      </c>
      <c r="S296" s="25">
        <v>0</v>
      </c>
      <c r="T296" s="25">
        <v>0</v>
      </c>
      <c r="U296" s="25">
        <v>0</v>
      </c>
      <c r="V296" s="25">
        <v>0</v>
      </c>
      <c r="W296" s="25">
        <v>0</v>
      </c>
      <c r="X296" s="25">
        <v>0</v>
      </c>
      <c r="Y296" s="25">
        <v>0</v>
      </c>
      <c r="Z296" s="25">
        <v>0</v>
      </c>
      <c r="AA296" s="25">
        <v>0</v>
      </c>
      <c r="AB296" s="25">
        <v>0</v>
      </c>
      <c r="AC296" s="25">
        <v>0</v>
      </c>
      <c r="AD296" s="25">
        <v>0</v>
      </c>
      <c r="AE296" s="25">
        <v>0</v>
      </c>
      <c r="AF296" s="26">
        <v>0</v>
      </c>
      <c r="AG296" s="25">
        <v>0</v>
      </c>
      <c r="AH296" s="26">
        <v>0</v>
      </c>
      <c r="AI296" s="27" t="s">
        <v>34</v>
      </c>
      <c r="AJ296" s="8"/>
      <c r="BG296" s="8"/>
      <c r="BH296" s="8"/>
      <c r="BI296" s="8"/>
      <c r="BJ296" s="8"/>
      <c r="BK296" s="8"/>
      <c r="BL296" s="15"/>
      <c r="BO296" s="8"/>
      <c r="BV296" s="8"/>
      <c r="BW296" s="8"/>
      <c r="BX296" s="8"/>
      <c r="BY296" s="8"/>
      <c r="BZ296" s="8"/>
    </row>
    <row r="297" spans="1:78" ht="78.75" x14ac:dyDescent="0.25">
      <c r="A297" s="22" t="s">
        <v>594</v>
      </c>
      <c r="B297" s="23" t="s">
        <v>60</v>
      </c>
      <c r="C297" s="24" t="s">
        <v>33</v>
      </c>
      <c r="D297" s="25">
        <v>0</v>
      </c>
      <c r="E297" s="25">
        <v>0</v>
      </c>
      <c r="F297" s="25">
        <v>0</v>
      </c>
      <c r="G297" s="25">
        <v>0</v>
      </c>
      <c r="H297" s="25">
        <v>0</v>
      </c>
      <c r="I297" s="25">
        <v>0</v>
      </c>
      <c r="J297" s="25">
        <v>0</v>
      </c>
      <c r="K297" s="25">
        <v>0</v>
      </c>
      <c r="L297" s="25">
        <v>0</v>
      </c>
      <c r="M297" s="25">
        <v>0</v>
      </c>
      <c r="N297" s="25">
        <v>0</v>
      </c>
      <c r="O297" s="25">
        <v>0</v>
      </c>
      <c r="P297" s="25">
        <v>0</v>
      </c>
      <c r="Q297" s="25">
        <v>0</v>
      </c>
      <c r="R297" s="25">
        <v>0</v>
      </c>
      <c r="S297" s="25">
        <v>0</v>
      </c>
      <c r="T297" s="25">
        <v>0</v>
      </c>
      <c r="U297" s="25">
        <v>0</v>
      </c>
      <c r="V297" s="25">
        <v>0</v>
      </c>
      <c r="W297" s="25">
        <v>0</v>
      </c>
      <c r="X297" s="25">
        <v>0</v>
      </c>
      <c r="Y297" s="25">
        <v>0</v>
      </c>
      <c r="Z297" s="25">
        <v>0</v>
      </c>
      <c r="AA297" s="25">
        <v>0</v>
      </c>
      <c r="AB297" s="25">
        <v>0</v>
      </c>
      <c r="AC297" s="25">
        <v>0</v>
      </c>
      <c r="AD297" s="25">
        <v>0</v>
      </c>
      <c r="AE297" s="25">
        <v>0</v>
      </c>
      <c r="AF297" s="26">
        <v>0</v>
      </c>
      <c r="AG297" s="25">
        <v>0</v>
      </c>
      <c r="AH297" s="26">
        <v>0</v>
      </c>
      <c r="AI297" s="27" t="s">
        <v>34</v>
      </c>
      <c r="AJ297" s="8"/>
      <c r="BG297" s="8"/>
      <c r="BH297" s="8"/>
      <c r="BI297" s="8"/>
      <c r="BJ297" s="8"/>
      <c r="BK297" s="8"/>
      <c r="BL297" s="15"/>
      <c r="BO297" s="8"/>
      <c r="BV297" s="8"/>
      <c r="BW297" s="8"/>
      <c r="BX297" s="8"/>
      <c r="BY297" s="8"/>
      <c r="BZ297" s="8"/>
    </row>
    <row r="298" spans="1:78" ht="47.25" x14ac:dyDescent="0.25">
      <c r="A298" s="22" t="s">
        <v>595</v>
      </c>
      <c r="B298" s="23" t="s">
        <v>58</v>
      </c>
      <c r="C298" s="24" t="s">
        <v>33</v>
      </c>
      <c r="D298" s="25">
        <v>0</v>
      </c>
      <c r="E298" s="25">
        <v>0</v>
      </c>
      <c r="F298" s="25">
        <v>0</v>
      </c>
      <c r="G298" s="25">
        <v>0</v>
      </c>
      <c r="H298" s="25">
        <v>0</v>
      </c>
      <c r="I298" s="25">
        <v>0</v>
      </c>
      <c r="J298" s="25">
        <v>0</v>
      </c>
      <c r="K298" s="25">
        <v>0</v>
      </c>
      <c r="L298" s="25">
        <v>0</v>
      </c>
      <c r="M298" s="25">
        <v>0</v>
      </c>
      <c r="N298" s="25">
        <v>0</v>
      </c>
      <c r="O298" s="25">
        <v>0</v>
      </c>
      <c r="P298" s="25">
        <v>0</v>
      </c>
      <c r="Q298" s="25">
        <v>0</v>
      </c>
      <c r="R298" s="25">
        <v>0</v>
      </c>
      <c r="S298" s="25">
        <v>0</v>
      </c>
      <c r="T298" s="25">
        <v>0</v>
      </c>
      <c r="U298" s="25">
        <v>0</v>
      </c>
      <c r="V298" s="25">
        <v>0</v>
      </c>
      <c r="W298" s="25">
        <v>0</v>
      </c>
      <c r="X298" s="25">
        <v>0</v>
      </c>
      <c r="Y298" s="25">
        <v>0</v>
      </c>
      <c r="Z298" s="25">
        <v>0</v>
      </c>
      <c r="AA298" s="25">
        <v>0</v>
      </c>
      <c r="AB298" s="25">
        <v>0</v>
      </c>
      <c r="AC298" s="25">
        <v>0</v>
      </c>
      <c r="AD298" s="25">
        <v>0</v>
      </c>
      <c r="AE298" s="25">
        <v>0</v>
      </c>
      <c r="AF298" s="26">
        <v>0</v>
      </c>
      <c r="AG298" s="25">
        <v>0</v>
      </c>
      <c r="AH298" s="26">
        <v>0</v>
      </c>
      <c r="AI298" s="27" t="s">
        <v>34</v>
      </c>
      <c r="AJ298" s="8"/>
      <c r="BG298" s="8"/>
      <c r="BH298" s="8"/>
      <c r="BI298" s="8"/>
      <c r="BJ298" s="8"/>
      <c r="BK298" s="8"/>
      <c r="BL298" s="15"/>
      <c r="BO298" s="8"/>
      <c r="BV298" s="8"/>
      <c r="BW298" s="8"/>
      <c r="BX298" s="8"/>
      <c r="BY298" s="8"/>
      <c r="BZ298" s="8"/>
    </row>
    <row r="299" spans="1:78" ht="47.25" x14ac:dyDescent="0.25">
      <c r="A299" s="22" t="s">
        <v>596</v>
      </c>
      <c r="B299" s="23" t="s">
        <v>58</v>
      </c>
      <c r="C299" s="24" t="s">
        <v>33</v>
      </c>
      <c r="D299" s="25">
        <v>0</v>
      </c>
      <c r="E299" s="25">
        <v>0</v>
      </c>
      <c r="F299" s="25">
        <v>0</v>
      </c>
      <c r="G299" s="25">
        <v>0</v>
      </c>
      <c r="H299" s="25">
        <v>0</v>
      </c>
      <c r="I299" s="25">
        <v>0</v>
      </c>
      <c r="J299" s="25">
        <v>0</v>
      </c>
      <c r="K299" s="25">
        <v>0</v>
      </c>
      <c r="L299" s="25">
        <v>0</v>
      </c>
      <c r="M299" s="25">
        <v>0</v>
      </c>
      <c r="N299" s="25">
        <v>0</v>
      </c>
      <c r="O299" s="25">
        <v>0</v>
      </c>
      <c r="P299" s="25">
        <v>0</v>
      </c>
      <c r="Q299" s="25">
        <v>0</v>
      </c>
      <c r="R299" s="25">
        <v>0</v>
      </c>
      <c r="S299" s="25">
        <v>0</v>
      </c>
      <c r="T299" s="25">
        <v>0</v>
      </c>
      <c r="U299" s="25">
        <v>0</v>
      </c>
      <c r="V299" s="25">
        <v>0</v>
      </c>
      <c r="W299" s="25">
        <v>0</v>
      </c>
      <c r="X299" s="25">
        <v>0</v>
      </c>
      <c r="Y299" s="25">
        <v>0</v>
      </c>
      <c r="Z299" s="25">
        <v>0</v>
      </c>
      <c r="AA299" s="25">
        <v>0</v>
      </c>
      <c r="AB299" s="25">
        <v>0</v>
      </c>
      <c r="AC299" s="25">
        <v>0</v>
      </c>
      <c r="AD299" s="25">
        <v>0</v>
      </c>
      <c r="AE299" s="25">
        <v>0</v>
      </c>
      <c r="AF299" s="26">
        <v>0</v>
      </c>
      <c r="AG299" s="25">
        <v>0</v>
      </c>
      <c r="AH299" s="26">
        <v>0</v>
      </c>
      <c r="AI299" s="27" t="s">
        <v>34</v>
      </c>
      <c r="AJ299" s="8"/>
      <c r="BG299" s="8"/>
      <c r="BH299" s="8"/>
      <c r="BI299" s="8"/>
      <c r="BJ299" s="8"/>
      <c r="BK299" s="8"/>
      <c r="BL299" s="15"/>
      <c r="BO299" s="8"/>
      <c r="BV299" s="8"/>
      <c r="BW299" s="8"/>
      <c r="BX299" s="8"/>
      <c r="BY299" s="8"/>
      <c r="BZ299" s="8"/>
    </row>
    <row r="300" spans="1:78" ht="78.75" x14ac:dyDescent="0.25">
      <c r="A300" s="22" t="s">
        <v>597</v>
      </c>
      <c r="B300" s="23" t="s">
        <v>64</v>
      </c>
      <c r="C300" s="24" t="s">
        <v>33</v>
      </c>
      <c r="D300" s="25">
        <f t="shared" ref="D300:AG300" si="94">SUM(D301,D302,D305,D306,D307)</f>
        <v>400.53168466</v>
      </c>
      <c r="E300" s="25">
        <f t="shared" si="94"/>
        <v>0</v>
      </c>
      <c r="F300" s="25">
        <f t="shared" si="94"/>
        <v>254.80482966</v>
      </c>
      <c r="G300" s="25">
        <f t="shared" si="94"/>
        <v>0</v>
      </c>
      <c r="H300" s="25">
        <f t="shared" si="94"/>
        <v>0</v>
      </c>
      <c r="I300" s="25">
        <f t="shared" si="94"/>
        <v>3.77</v>
      </c>
      <c r="J300" s="25">
        <f t="shared" si="94"/>
        <v>0</v>
      </c>
      <c r="K300" s="25">
        <f t="shared" si="94"/>
        <v>0</v>
      </c>
      <c r="L300" s="25">
        <f t="shared" si="94"/>
        <v>0</v>
      </c>
      <c r="M300" s="25">
        <f t="shared" si="94"/>
        <v>0</v>
      </c>
      <c r="N300" s="25">
        <f t="shared" si="94"/>
        <v>0</v>
      </c>
      <c r="O300" s="25">
        <f t="shared" si="94"/>
        <v>0</v>
      </c>
      <c r="P300" s="25">
        <f t="shared" si="94"/>
        <v>0</v>
      </c>
      <c r="Q300" s="25">
        <f t="shared" si="94"/>
        <v>0</v>
      </c>
      <c r="R300" s="25">
        <f t="shared" si="94"/>
        <v>0</v>
      </c>
      <c r="S300" s="25">
        <f t="shared" si="94"/>
        <v>166.82447002999999</v>
      </c>
      <c r="T300" s="25">
        <f t="shared" si="94"/>
        <v>0</v>
      </c>
      <c r="U300" s="25">
        <f t="shared" si="94"/>
        <v>0</v>
      </c>
      <c r="V300" s="25">
        <f t="shared" si="94"/>
        <v>3.4181999999999997</v>
      </c>
      <c r="W300" s="25">
        <f t="shared" si="94"/>
        <v>0</v>
      </c>
      <c r="X300" s="25">
        <f t="shared" si="94"/>
        <v>0</v>
      </c>
      <c r="Y300" s="25">
        <f t="shared" si="94"/>
        <v>0</v>
      </c>
      <c r="Z300" s="25">
        <f t="shared" si="94"/>
        <v>0</v>
      </c>
      <c r="AA300" s="25">
        <f t="shared" si="94"/>
        <v>0</v>
      </c>
      <c r="AB300" s="25">
        <f t="shared" si="94"/>
        <v>0</v>
      </c>
      <c r="AC300" s="25">
        <f t="shared" si="94"/>
        <v>0</v>
      </c>
      <c r="AD300" s="25">
        <f t="shared" si="94"/>
        <v>0</v>
      </c>
      <c r="AE300" s="25">
        <f t="shared" si="94"/>
        <v>0</v>
      </c>
      <c r="AF300" s="26">
        <v>0</v>
      </c>
      <c r="AG300" s="25">
        <f t="shared" si="94"/>
        <v>-87.980359630000009</v>
      </c>
      <c r="AH300" s="26">
        <f t="shared" si="91"/>
        <v>-0.34528529050017226</v>
      </c>
      <c r="AI300" s="27" t="s">
        <v>34</v>
      </c>
      <c r="AJ300" s="8"/>
      <c r="BG300" s="8"/>
      <c r="BH300" s="8"/>
      <c r="BI300" s="8"/>
      <c r="BJ300" s="8"/>
      <c r="BK300" s="8"/>
      <c r="BL300" s="15"/>
      <c r="BO300" s="8"/>
      <c r="BV300" s="8"/>
      <c r="BW300" s="8"/>
      <c r="BX300" s="8"/>
      <c r="BY300" s="8"/>
      <c r="BZ300" s="8"/>
    </row>
    <row r="301" spans="1:78" ht="110.25" x14ac:dyDescent="0.25">
      <c r="A301" s="22" t="s">
        <v>598</v>
      </c>
      <c r="B301" s="23" t="s">
        <v>66</v>
      </c>
      <c r="C301" s="24" t="s">
        <v>33</v>
      </c>
      <c r="D301" s="25">
        <v>0</v>
      </c>
      <c r="E301" s="25">
        <v>0</v>
      </c>
      <c r="F301" s="25">
        <v>0</v>
      </c>
      <c r="G301" s="25">
        <v>0</v>
      </c>
      <c r="H301" s="25">
        <v>0</v>
      </c>
      <c r="I301" s="25">
        <v>0</v>
      </c>
      <c r="J301" s="25">
        <v>0</v>
      </c>
      <c r="K301" s="25">
        <v>0</v>
      </c>
      <c r="L301" s="25">
        <v>0</v>
      </c>
      <c r="M301" s="25">
        <v>0</v>
      </c>
      <c r="N301" s="25">
        <v>0</v>
      </c>
      <c r="O301" s="25">
        <v>0</v>
      </c>
      <c r="P301" s="25">
        <v>0</v>
      </c>
      <c r="Q301" s="25">
        <v>0</v>
      </c>
      <c r="R301" s="25">
        <v>0</v>
      </c>
      <c r="S301" s="25">
        <v>0</v>
      </c>
      <c r="T301" s="25">
        <v>0</v>
      </c>
      <c r="U301" s="25">
        <v>0</v>
      </c>
      <c r="V301" s="25">
        <v>0</v>
      </c>
      <c r="W301" s="25">
        <v>0</v>
      </c>
      <c r="X301" s="25">
        <v>0</v>
      </c>
      <c r="Y301" s="25">
        <v>0</v>
      </c>
      <c r="Z301" s="25">
        <v>0</v>
      </c>
      <c r="AA301" s="25">
        <v>0</v>
      </c>
      <c r="AB301" s="25">
        <v>0</v>
      </c>
      <c r="AC301" s="25">
        <v>0</v>
      </c>
      <c r="AD301" s="25">
        <v>0</v>
      </c>
      <c r="AE301" s="25">
        <v>0</v>
      </c>
      <c r="AF301" s="26">
        <v>0</v>
      </c>
      <c r="AG301" s="25">
        <v>0</v>
      </c>
      <c r="AH301" s="26">
        <v>0</v>
      </c>
      <c r="AI301" s="27" t="s">
        <v>34</v>
      </c>
      <c r="AJ301" s="8"/>
      <c r="BG301" s="8"/>
      <c r="BH301" s="8"/>
      <c r="BI301" s="8"/>
      <c r="BJ301" s="8"/>
      <c r="BK301" s="8"/>
      <c r="BL301" s="15"/>
      <c r="BO301" s="8"/>
      <c r="BV301" s="8"/>
      <c r="BW301" s="8"/>
      <c r="BX301" s="8"/>
      <c r="BY301" s="8"/>
      <c r="BZ301" s="8"/>
    </row>
    <row r="302" spans="1:78" ht="126" x14ac:dyDescent="0.25">
      <c r="A302" s="22" t="s">
        <v>599</v>
      </c>
      <c r="B302" s="23" t="s">
        <v>68</v>
      </c>
      <c r="C302" s="24" t="s">
        <v>33</v>
      </c>
      <c r="D302" s="25">
        <f>SUM(D303:D304)</f>
        <v>12.258146719999999</v>
      </c>
      <c r="E302" s="25">
        <f t="shared" ref="E302:AG302" si="95">SUM(E303:E304)</f>
        <v>0</v>
      </c>
      <c r="F302" s="25">
        <f t="shared" si="95"/>
        <v>11.822766</v>
      </c>
      <c r="G302" s="25">
        <f t="shared" si="95"/>
        <v>0</v>
      </c>
      <c r="H302" s="25">
        <f t="shared" si="95"/>
        <v>0</v>
      </c>
      <c r="I302" s="25">
        <f t="shared" si="95"/>
        <v>0.5</v>
      </c>
      <c r="J302" s="25">
        <f t="shared" si="95"/>
        <v>0</v>
      </c>
      <c r="K302" s="25">
        <f t="shared" si="95"/>
        <v>0</v>
      </c>
      <c r="L302" s="25">
        <f t="shared" si="95"/>
        <v>0</v>
      </c>
      <c r="M302" s="25">
        <f t="shared" si="95"/>
        <v>0</v>
      </c>
      <c r="N302" s="25">
        <f t="shared" si="95"/>
        <v>0</v>
      </c>
      <c r="O302" s="25">
        <f t="shared" si="95"/>
        <v>0</v>
      </c>
      <c r="P302" s="25">
        <f t="shared" si="95"/>
        <v>0</v>
      </c>
      <c r="Q302" s="25">
        <f t="shared" si="95"/>
        <v>0</v>
      </c>
      <c r="R302" s="25">
        <f t="shared" si="95"/>
        <v>0</v>
      </c>
      <c r="S302" s="25">
        <f t="shared" si="95"/>
        <v>5.9469603000000006</v>
      </c>
      <c r="T302" s="25">
        <f t="shared" si="95"/>
        <v>0</v>
      </c>
      <c r="U302" s="25">
        <f t="shared" si="95"/>
        <v>0</v>
      </c>
      <c r="V302" s="25">
        <f t="shared" si="95"/>
        <v>0.5</v>
      </c>
      <c r="W302" s="25">
        <f t="shared" si="95"/>
        <v>0</v>
      </c>
      <c r="X302" s="25">
        <f t="shared" si="95"/>
        <v>0</v>
      </c>
      <c r="Y302" s="25">
        <f t="shared" si="95"/>
        <v>0</v>
      </c>
      <c r="Z302" s="25">
        <f t="shared" si="95"/>
        <v>0</v>
      </c>
      <c r="AA302" s="25">
        <f t="shared" si="95"/>
        <v>0</v>
      </c>
      <c r="AB302" s="25">
        <f t="shared" si="95"/>
        <v>0</v>
      </c>
      <c r="AC302" s="25">
        <f t="shared" si="95"/>
        <v>0</v>
      </c>
      <c r="AD302" s="25">
        <f t="shared" si="95"/>
        <v>0</v>
      </c>
      <c r="AE302" s="25">
        <f t="shared" si="95"/>
        <v>0</v>
      </c>
      <c r="AF302" s="26">
        <v>0</v>
      </c>
      <c r="AG302" s="25">
        <f t="shared" si="95"/>
        <v>-5.875805699999999</v>
      </c>
      <c r="AH302" s="26">
        <f t="shared" si="91"/>
        <v>-0.49699078033008515</v>
      </c>
      <c r="AI302" s="27" t="s">
        <v>34</v>
      </c>
      <c r="AJ302" s="8"/>
      <c r="BG302" s="8"/>
      <c r="BH302" s="8"/>
      <c r="BI302" s="8"/>
      <c r="BJ302" s="8"/>
      <c r="BK302" s="8"/>
      <c r="BL302" s="15"/>
      <c r="BO302" s="8"/>
      <c r="BV302" s="8"/>
      <c r="BW302" s="8"/>
      <c r="BX302" s="8"/>
      <c r="BY302" s="8"/>
      <c r="BZ302" s="8"/>
    </row>
    <row r="303" spans="1:78" ht="94.5" x14ac:dyDescent="0.25">
      <c r="A303" s="31" t="s">
        <v>599</v>
      </c>
      <c r="B303" s="37" t="s">
        <v>600</v>
      </c>
      <c r="C303" s="38" t="s">
        <v>601</v>
      </c>
      <c r="D303" s="34">
        <v>0.43538072</v>
      </c>
      <c r="E303" s="34">
        <v>0</v>
      </c>
      <c r="F303" s="34">
        <v>0</v>
      </c>
      <c r="G303" s="34">
        <v>0</v>
      </c>
      <c r="H303" s="34">
        <v>0</v>
      </c>
      <c r="I303" s="34">
        <v>0</v>
      </c>
      <c r="J303" s="34">
        <v>0</v>
      </c>
      <c r="K303" s="34">
        <v>0</v>
      </c>
      <c r="L303" s="34">
        <v>0</v>
      </c>
      <c r="M303" s="34">
        <v>0</v>
      </c>
      <c r="N303" s="34">
        <v>0</v>
      </c>
      <c r="O303" s="34">
        <v>0</v>
      </c>
      <c r="P303" s="34">
        <v>0</v>
      </c>
      <c r="Q303" s="34">
        <v>0</v>
      </c>
      <c r="R303" s="34">
        <v>0</v>
      </c>
      <c r="S303" s="34">
        <v>0</v>
      </c>
      <c r="T303" s="34">
        <v>0</v>
      </c>
      <c r="U303" s="34">
        <v>0</v>
      </c>
      <c r="V303" s="34">
        <v>0</v>
      </c>
      <c r="W303" s="34">
        <v>0</v>
      </c>
      <c r="X303" s="34">
        <v>0</v>
      </c>
      <c r="Y303" s="34">
        <v>0</v>
      </c>
      <c r="Z303" s="34">
        <v>0</v>
      </c>
      <c r="AA303" s="34">
        <v>0</v>
      </c>
      <c r="AB303" s="34">
        <v>0</v>
      </c>
      <c r="AC303" s="34">
        <v>0</v>
      </c>
      <c r="AD303" s="34">
        <v>0</v>
      </c>
      <c r="AE303" s="34">
        <f t="shared" ref="AE303:AE304" si="96">R303-E303</f>
        <v>0</v>
      </c>
      <c r="AF303" s="35">
        <v>0</v>
      </c>
      <c r="AG303" s="34">
        <f t="shared" ref="AG303:AG304" si="97">S303-F303</f>
        <v>0</v>
      </c>
      <c r="AH303" s="35">
        <v>0</v>
      </c>
      <c r="AI303" s="36" t="s">
        <v>34</v>
      </c>
      <c r="AJ303" s="8"/>
      <c r="BG303" s="8"/>
      <c r="BH303" s="8"/>
      <c r="BI303" s="8"/>
      <c r="BJ303" s="8"/>
      <c r="BK303" s="8"/>
      <c r="BL303" s="15"/>
      <c r="BO303" s="8"/>
      <c r="BV303" s="8"/>
      <c r="BW303" s="8"/>
      <c r="BX303" s="8"/>
      <c r="BY303" s="8"/>
      <c r="BZ303" s="8"/>
    </row>
    <row r="304" spans="1:78" ht="78.75" x14ac:dyDescent="0.25">
      <c r="A304" s="31" t="s">
        <v>599</v>
      </c>
      <c r="B304" s="40" t="s">
        <v>602</v>
      </c>
      <c r="C304" s="32" t="s">
        <v>603</v>
      </c>
      <c r="D304" s="33">
        <v>11.822766</v>
      </c>
      <c r="E304" s="34">
        <v>0</v>
      </c>
      <c r="F304" s="34">
        <v>11.822766</v>
      </c>
      <c r="G304" s="34">
        <v>0</v>
      </c>
      <c r="H304" s="34">
        <v>0</v>
      </c>
      <c r="I304" s="34">
        <v>0.5</v>
      </c>
      <c r="J304" s="34">
        <v>0</v>
      </c>
      <c r="K304" s="34">
        <v>0</v>
      </c>
      <c r="L304" s="34">
        <v>0</v>
      </c>
      <c r="M304" s="34">
        <v>0</v>
      </c>
      <c r="N304" s="34">
        <v>0</v>
      </c>
      <c r="O304" s="34">
        <v>0</v>
      </c>
      <c r="P304" s="34">
        <v>0</v>
      </c>
      <c r="Q304" s="34">
        <v>0</v>
      </c>
      <c r="R304" s="34">
        <v>0</v>
      </c>
      <c r="S304" s="34">
        <v>5.9469603000000006</v>
      </c>
      <c r="T304" s="34">
        <v>0</v>
      </c>
      <c r="U304" s="34">
        <v>0</v>
      </c>
      <c r="V304" s="34">
        <v>0.5</v>
      </c>
      <c r="W304" s="34">
        <v>0</v>
      </c>
      <c r="X304" s="34">
        <v>0</v>
      </c>
      <c r="Y304" s="34">
        <v>0</v>
      </c>
      <c r="Z304" s="34">
        <v>0</v>
      </c>
      <c r="AA304" s="34">
        <v>0</v>
      </c>
      <c r="AB304" s="34">
        <v>0</v>
      </c>
      <c r="AC304" s="34">
        <v>0</v>
      </c>
      <c r="AD304" s="34">
        <v>0</v>
      </c>
      <c r="AE304" s="34">
        <f t="shared" si="96"/>
        <v>0</v>
      </c>
      <c r="AF304" s="35">
        <v>0</v>
      </c>
      <c r="AG304" s="34">
        <f t="shared" si="97"/>
        <v>-5.875805699999999</v>
      </c>
      <c r="AH304" s="35">
        <f t="shared" si="91"/>
        <v>-0.49699078033008515</v>
      </c>
      <c r="AI304" s="36" t="s">
        <v>604</v>
      </c>
      <c r="AJ304" s="8"/>
      <c r="BG304" s="8"/>
      <c r="BH304" s="8"/>
      <c r="BI304" s="8"/>
      <c r="BJ304" s="8"/>
      <c r="BK304" s="8"/>
      <c r="BL304" s="15"/>
      <c r="BO304" s="8"/>
      <c r="BV304" s="8"/>
      <c r="BW304" s="8"/>
      <c r="BX304" s="8"/>
      <c r="BY304" s="8"/>
      <c r="BZ304" s="8"/>
    </row>
    <row r="305" spans="1:78" ht="110.25" x14ac:dyDescent="0.25">
      <c r="A305" s="22" t="s">
        <v>605</v>
      </c>
      <c r="B305" s="23" t="s">
        <v>70</v>
      </c>
      <c r="C305" s="24" t="s">
        <v>33</v>
      </c>
      <c r="D305" s="25">
        <v>0</v>
      </c>
      <c r="E305" s="25">
        <v>0</v>
      </c>
      <c r="F305" s="25">
        <v>0</v>
      </c>
      <c r="G305" s="25">
        <v>0</v>
      </c>
      <c r="H305" s="25">
        <v>0</v>
      </c>
      <c r="I305" s="25">
        <v>0</v>
      </c>
      <c r="J305" s="25">
        <v>0</v>
      </c>
      <c r="K305" s="25">
        <v>0</v>
      </c>
      <c r="L305" s="25">
        <v>0</v>
      </c>
      <c r="M305" s="25">
        <v>0</v>
      </c>
      <c r="N305" s="25">
        <v>0</v>
      </c>
      <c r="O305" s="25">
        <v>0</v>
      </c>
      <c r="P305" s="25">
        <v>0</v>
      </c>
      <c r="Q305" s="25">
        <v>0</v>
      </c>
      <c r="R305" s="25">
        <v>0</v>
      </c>
      <c r="S305" s="25">
        <v>0</v>
      </c>
      <c r="T305" s="25">
        <v>0</v>
      </c>
      <c r="U305" s="25">
        <v>0</v>
      </c>
      <c r="V305" s="25">
        <v>0</v>
      </c>
      <c r="W305" s="25">
        <v>0</v>
      </c>
      <c r="X305" s="25">
        <v>0</v>
      </c>
      <c r="Y305" s="25">
        <v>0</v>
      </c>
      <c r="Z305" s="25">
        <v>0</v>
      </c>
      <c r="AA305" s="25">
        <v>0</v>
      </c>
      <c r="AB305" s="25">
        <v>0</v>
      </c>
      <c r="AC305" s="25">
        <v>0</v>
      </c>
      <c r="AD305" s="25">
        <v>0</v>
      </c>
      <c r="AE305" s="25">
        <v>0</v>
      </c>
      <c r="AF305" s="26">
        <v>0</v>
      </c>
      <c r="AG305" s="25">
        <v>0</v>
      </c>
      <c r="AH305" s="26">
        <v>0</v>
      </c>
      <c r="AI305" s="27" t="s">
        <v>34</v>
      </c>
      <c r="AJ305" s="8"/>
      <c r="BG305" s="8"/>
      <c r="BH305" s="8"/>
      <c r="BI305" s="8"/>
      <c r="BJ305" s="8"/>
      <c r="BK305" s="8"/>
      <c r="BL305" s="15"/>
      <c r="BO305" s="8"/>
      <c r="BV305" s="8"/>
      <c r="BW305" s="8"/>
      <c r="BX305" s="8"/>
      <c r="BY305" s="8"/>
      <c r="BZ305" s="8"/>
    </row>
    <row r="306" spans="1:78" ht="141.75" x14ac:dyDescent="0.25">
      <c r="A306" s="22" t="s">
        <v>606</v>
      </c>
      <c r="B306" s="23" t="s">
        <v>76</v>
      </c>
      <c r="C306" s="24" t="s">
        <v>33</v>
      </c>
      <c r="D306" s="25">
        <v>0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25">
        <v>0</v>
      </c>
      <c r="M306" s="25">
        <v>0</v>
      </c>
      <c r="N306" s="25">
        <v>0</v>
      </c>
      <c r="O306" s="25">
        <v>0</v>
      </c>
      <c r="P306" s="25">
        <v>0</v>
      </c>
      <c r="Q306" s="25">
        <v>0</v>
      </c>
      <c r="R306" s="25">
        <v>0</v>
      </c>
      <c r="S306" s="25">
        <v>0</v>
      </c>
      <c r="T306" s="25">
        <v>0</v>
      </c>
      <c r="U306" s="25">
        <v>0</v>
      </c>
      <c r="V306" s="25">
        <v>0</v>
      </c>
      <c r="W306" s="25">
        <v>0</v>
      </c>
      <c r="X306" s="25">
        <v>0</v>
      </c>
      <c r="Y306" s="25">
        <v>0</v>
      </c>
      <c r="Z306" s="25">
        <v>0</v>
      </c>
      <c r="AA306" s="25">
        <v>0</v>
      </c>
      <c r="AB306" s="25">
        <v>0</v>
      </c>
      <c r="AC306" s="25">
        <v>0</v>
      </c>
      <c r="AD306" s="25">
        <v>0</v>
      </c>
      <c r="AE306" s="25">
        <v>0</v>
      </c>
      <c r="AF306" s="26">
        <v>0</v>
      </c>
      <c r="AG306" s="25">
        <v>0</v>
      </c>
      <c r="AH306" s="26">
        <v>0</v>
      </c>
      <c r="AI306" s="27" t="s">
        <v>34</v>
      </c>
      <c r="AJ306" s="8"/>
      <c r="BG306" s="8"/>
      <c r="BH306" s="8"/>
      <c r="BI306" s="8"/>
      <c r="BJ306" s="8"/>
      <c r="BK306" s="8"/>
      <c r="BL306" s="15"/>
      <c r="BO306" s="8"/>
      <c r="BV306" s="8"/>
      <c r="BW306" s="8"/>
      <c r="BX306" s="8"/>
      <c r="BY306" s="8"/>
      <c r="BZ306" s="8"/>
    </row>
    <row r="307" spans="1:78" ht="126" x14ac:dyDescent="0.25">
      <c r="A307" s="22" t="s">
        <v>607</v>
      </c>
      <c r="B307" s="23" t="s">
        <v>80</v>
      </c>
      <c r="C307" s="24" t="s">
        <v>33</v>
      </c>
      <c r="D307" s="25">
        <f>SUM(D308:D326)</f>
        <v>388.27353793999998</v>
      </c>
      <c r="E307" s="25">
        <f t="shared" ref="E307:AG307" si="98">SUM(E308:E326)</f>
        <v>0</v>
      </c>
      <c r="F307" s="25">
        <f t="shared" si="98"/>
        <v>242.98206365999999</v>
      </c>
      <c r="G307" s="25">
        <f t="shared" si="98"/>
        <v>0</v>
      </c>
      <c r="H307" s="25">
        <f t="shared" si="98"/>
        <v>0</v>
      </c>
      <c r="I307" s="25">
        <f t="shared" si="98"/>
        <v>3.27</v>
      </c>
      <c r="J307" s="25">
        <f t="shared" si="98"/>
        <v>0</v>
      </c>
      <c r="K307" s="25">
        <f t="shared" si="98"/>
        <v>0</v>
      </c>
      <c r="L307" s="25">
        <f t="shared" si="98"/>
        <v>0</v>
      </c>
      <c r="M307" s="25">
        <f t="shared" si="98"/>
        <v>0</v>
      </c>
      <c r="N307" s="25">
        <f t="shared" si="98"/>
        <v>0</v>
      </c>
      <c r="O307" s="25">
        <f t="shared" si="98"/>
        <v>0</v>
      </c>
      <c r="P307" s="25">
        <f t="shared" si="98"/>
        <v>0</v>
      </c>
      <c r="Q307" s="25">
        <f t="shared" si="98"/>
        <v>0</v>
      </c>
      <c r="R307" s="25">
        <f t="shared" si="98"/>
        <v>0</v>
      </c>
      <c r="S307" s="25">
        <f t="shared" si="98"/>
        <v>160.87750972999999</v>
      </c>
      <c r="T307" s="25">
        <f t="shared" si="98"/>
        <v>0</v>
      </c>
      <c r="U307" s="25">
        <f t="shared" si="98"/>
        <v>0</v>
      </c>
      <c r="V307" s="25">
        <f t="shared" si="98"/>
        <v>2.9181999999999997</v>
      </c>
      <c r="W307" s="25">
        <f t="shared" si="98"/>
        <v>0</v>
      </c>
      <c r="X307" s="25">
        <f t="shared" si="98"/>
        <v>0</v>
      </c>
      <c r="Y307" s="25">
        <f t="shared" si="98"/>
        <v>0</v>
      </c>
      <c r="Z307" s="25">
        <f t="shared" si="98"/>
        <v>0</v>
      </c>
      <c r="AA307" s="25">
        <f t="shared" si="98"/>
        <v>0</v>
      </c>
      <c r="AB307" s="25">
        <f t="shared" si="98"/>
        <v>0</v>
      </c>
      <c r="AC307" s="25">
        <f t="shared" si="98"/>
        <v>0</v>
      </c>
      <c r="AD307" s="25">
        <f t="shared" si="98"/>
        <v>0</v>
      </c>
      <c r="AE307" s="25">
        <f t="shared" si="98"/>
        <v>0</v>
      </c>
      <c r="AF307" s="26">
        <v>0</v>
      </c>
      <c r="AG307" s="25">
        <f t="shared" si="98"/>
        <v>-82.104553930000009</v>
      </c>
      <c r="AH307" s="26">
        <f t="shared" si="91"/>
        <v>-0.33790376414321383</v>
      </c>
      <c r="AI307" s="27" t="s">
        <v>34</v>
      </c>
      <c r="AJ307" s="8"/>
      <c r="BG307" s="8"/>
      <c r="BH307" s="8"/>
      <c r="BI307" s="8"/>
      <c r="BJ307" s="8"/>
      <c r="BK307" s="8"/>
      <c r="BL307" s="15"/>
      <c r="BO307" s="8"/>
      <c r="BV307" s="8"/>
      <c r="BW307" s="8"/>
      <c r="BX307" s="8"/>
      <c r="BY307" s="8"/>
      <c r="BZ307" s="8"/>
    </row>
    <row r="308" spans="1:78" ht="63" x14ac:dyDescent="0.25">
      <c r="A308" s="31" t="s">
        <v>607</v>
      </c>
      <c r="B308" s="40" t="s">
        <v>608</v>
      </c>
      <c r="C308" s="32" t="s">
        <v>609</v>
      </c>
      <c r="D308" s="33">
        <v>53.005637999999998</v>
      </c>
      <c r="E308" s="34">
        <v>0</v>
      </c>
      <c r="F308" s="33">
        <v>53.005637999999998</v>
      </c>
      <c r="G308" s="34">
        <v>0</v>
      </c>
      <c r="H308" s="34">
        <v>0</v>
      </c>
      <c r="I308" s="34">
        <v>0.21</v>
      </c>
      <c r="J308" s="34">
        <v>0</v>
      </c>
      <c r="K308" s="34">
        <v>0</v>
      </c>
      <c r="L308" s="34">
        <v>0</v>
      </c>
      <c r="M308" s="34">
        <v>0</v>
      </c>
      <c r="N308" s="34">
        <v>0</v>
      </c>
      <c r="O308" s="34">
        <v>0</v>
      </c>
      <c r="P308" s="34">
        <v>0</v>
      </c>
      <c r="Q308" s="34">
        <v>0</v>
      </c>
      <c r="R308" s="34">
        <v>0</v>
      </c>
      <c r="S308" s="34">
        <v>0</v>
      </c>
      <c r="T308" s="34">
        <v>0</v>
      </c>
      <c r="U308" s="34">
        <v>0</v>
      </c>
      <c r="V308" s="34">
        <v>0</v>
      </c>
      <c r="W308" s="34">
        <v>0</v>
      </c>
      <c r="X308" s="34">
        <v>0</v>
      </c>
      <c r="Y308" s="34">
        <v>0</v>
      </c>
      <c r="Z308" s="34">
        <v>0</v>
      </c>
      <c r="AA308" s="34">
        <v>0</v>
      </c>
      <c r="AB308" s="34">
        <v>0</v>
      </c>
      <c r="AC308" s="34">
        <v>0</v>
      </c>
      <c r="AD308" s="34">
        <v>0</v>
      </c>
      <c r="AE308" s="34">
        <f t="shared" ref="AE308:AE326" si="99">R308-E308</f>
        <v>0</v>
      </c>
      <c r="AF308" s="35">
        <v>0</v>
      </c>
      <c r="AG308" s="34">
        <f t="shared" ref="AG308:AG326" si="100">S308-F308</f>
        <v>-53.005637999999998</v>
      </c>
      <c r="AH308" s="35">
        <f t="shared" si="91"/>
        <v>-1</v>
      </c>
      <c r="AI308" s="36" t="s">
        <v>610</v>
      </c>
      <c r="AJ308" s="8"/>
      <c r="BG308" s="8"/>
      <c r="BH308" s="8"/>
      <c r="BI308" s="8"/>
      <c r="BJ308" s="8"/>
      <c r="BK308" s="8"/>
      <c r="BL308" s="15"/>
      <c r="BO308" s="8"/>
      <c r="BV308" s="8"/>
      <c r="BW308" s="8"/>
      <c r="BX308" s="8"/>
      <c r="BY308" s="8"/>
      <c r="BZ308" s="8"/>
    </row>
    <row r="309" spans="1:78" ht="63" x14ac:dyDescent="0.25">
      <c r="A309" s="31" t="s">
        <v>607</v>
      </c>
      <c r="B309" s="40" t="s">
        <v>611</v>
      </c>
      <c r="C309" s="32" t="s">
        <v>612</v>
      </c>
      <c r="D309" s="33">
        <v>33.980790840000004</v>
      </c>
      <c r="E309" s="34">
        <v>0</v>
      </c>
      <c r="F309" s="34">
        <v>0</v>
      </c>
      <c r="G309" s="34">
        <v>0</v>
      </c>
      <c r="H309" s="34">
        <v>0</v>
      </c>
      <c r="I309" s="34">
        <v>0</v>
      </c>
      <c r="J309" s="34">
        <v>0</v>
      </c>
      <c r="K309" s="34">
        <v>0</v>
      </c>
      <c r="L309" s="34">
        <v>0</v>
      </c>
      <c r="M309" s="34">
        <v>0</v>
      </c>
      <c r="N309" s="34">
        <v>0</v>
      </c>
      <c r="O309" s="34">
        <v>0</v>
      </c>
      <c r="P309" s="34">
        <v>0</v>
      </c>
      <c r="Q309" s="34">
        <v>0</v>
      </c>
      <c r="R309" s="34">
        <v>0</v>
      </c>
      <c r="S309" s="34">
        <v>0</v>
      </c>
      <c r="T309" s="34">
        <v>0</v>
      </c>
      <c r="U309" s="34">
        <v>0</v>
      </c>
      <c r="V309" s="34">
        <v>0</v>
      </c>
      <c r="W309" s="34">
        <v>0</v>
      </c>
      <c r="X309" s="34">
        <v>0</v>
      </c>
      <c r="Y309" s="34">
        <v>0</v>
      </c>
      <c r="Z309" s="34">
        <v>0</v>
      </c>
      <c r="AA309" s="34">
        <v>0</v>
      </c>
      <c r="AB309" s="34">
        <v>0</v>
      </c>
      <c r="AC309" s="34">
        <v>0</v>
      </c>
      <c r="AD309" s="34">
        <v>0</v>
      </c>
      <c r="AE309" s="34">
        <f t="shared" si="99"/>
        <v>0</v>
      </c>
      <c r="AF309" s="35">
        <v>0</v>
      </c>
      <c r="AG309" s="34">
        <f t="shared" si="100"/>
        <v>0</v>
      </c>
      <c r="AH309" s="35">
        <v>0</v>
      </c>
      <c r="AI309" s="36" t="s">
        <v>34</v>
      </c>
      <c r="AJ309" s="8"/>
      <c r="BG309" s="8"/>
      <c r="BH309" s="8"/>
      <c r="BI309" s="8"/>
      <c r="BJ309" s="8"/>
      <c r="BK309" s="8"/>
      <c r="BL309" s="15"/>
      <c r="BO309" s="8"/>
      <c r="BV309" s="8"/>
      <c r="BW309" s="8"/>
      <c r="BX309" s="8"/>
      <c r="BY309" s="8"/>
      <c r="BZ309" s="8"/>
    </row>
    <row r="310" spans="1:78" ht="63" x14ac:dyDescent="0.25">
      <c r="A310" s="31" t="s">
        <v>607</v>
      </c>
      <c r="B310" s="40" t="s">
        <v>613</v>
      </c>
      <c r="C310" s="32" t="s">
        <v>614</v>
      </c>
      <c r="D310" s="33">
        <v>8.3736665200000004</v>
      </c>
      <c r="E310" s="34">
        <v>0</v>
      </c>
      <c r="F310" s="33">
        <v>0</v>
      </c>
      <c r="G310" s="34">
        <v>0</v>
      </c>
      <c r="H310" s="34">
        <v>0</v>
      </c>
      <c r="I310" s="34">
        <v>0</v>
      </c>
      <c r="J310" s="34">
        <v>0</v>
      </c>
      <c r="K310" s="34">
        <v>0</v>
      </c>
      <c r="L310" s="34">
        <v>0</v>
      </c>
      <c r="M310" s="34">
        <v>0</v>
      </c>
      <c r="N310" s="34">
        <v>0</v>
      </c>
      <c r="O310" s="34">
        <v>0</v>
      </c>
      <c r="P310" s="34">
        <v>0</v>
      </c>
      <c r="Q310" s="34">
        <v>0</v>
      </c>
      <c r="R310" s="34">
        <v>0</v>
      </c>
      <c r="S310" s="34">
        <v>0</v>
      </c>
      <c r="T310" s="34">
        <v>0</v>
      </c>
      <c r="U310" s="34">
        <v>0</v>
      </c>
      <c r="V310" s="34">
        <v>0</v>
      </c>
      <c r="W310" s="34">
        <v>0</v>
      </c>
      <c r="X310" s="34">
        <v>0</v>
      </c>
      <c r="Y310" s="34">
        <v>0</v>
      </c>
      <c r="Z310" s="34">
        <v>0</v>
      </c>
      <c r="AA310" s="34">
        <v>0</v>
      </c>
      <c r="AB310" s="34">
        <v>0</v>
      </c>
      <c r="AC310" s="34">
        <v>0</v>
      </c>
      <c r="AD310" s="34">
        <v>0</v>
      </c>
      <c r="AE310" s="34">
        <f t="shared" si="99"/>
        <v>0</v>
      </c>
      <c r="AF310" s="35">
        <v>0</v>
      </c>
      <c r="AG310" s="34">
        <f t="shared" si="100"/>
        <v>0</v>
      </c>
      <c r="AH310" s="35">
        <v>0</v>
      </c>
      <c r="AI310" s="36" t="s">
        <v>34</v>
      </c>
      <c r="AJ310" s="8"/>
      <c r="BG310" s="8"/>
      <c r="BH310" s="8"/>
      <c r="BI310" s="8"/>
      <c r="BJ310" s="8"/>
      <c r="BK310" s="8"/>
      <c r="BL310" s="15"/>
      <c r="BO310" s="8"/>
      <c r="BV310" s="8"/>
      <c r="BW310" s="8"/>
      <c r="BX310" s="8"/>
      <c r="BY310" s="8"/>
      <c r="BZ310" s="8"/>
    </row>
    <row r="311" spans="1:78" ht="63" x14ac:dyDescent="0.25">
      <c r="A311" s="31" t="s">
        <v>607</v>
      </c>
      <c r="B311" s="40" t="s">
        <v>615</v>
      </c>
      <c r="C311" s="32" t="s">
        <v>616</v>
      </c>
      <c r="D311" s="33">
        <v>22.245513110000001</v>
      </c>
      <c r="E311" s="34">
        <v>0</v>
      </c>
      <c r="F311" s="33">
        <v>0</v>
      </c>
      <c r="G311" s="34">
        <v>0</v>
      </c>
      <c r="H311" s="34">
        <v>0</v>
      </c>
      <c r="I311" s="34">
        <v>0</v>
      </c>
      <c r="J311" s="34">
        <v>0</v>
      </c>
      <c r="K311" s="34">
        <v>0</v>
      </c>
      <c r="L311" s="34">
        <v>0</v>
      </c>
      <c r="M311" s="34">
        <v>0</v>
      </c>
      <c r="N311" s="34">
        <v>0</v>
      </c>
      <c r="O311" s="34">
        <v>0</v>
      </c>
      <c r="P311" s="34">
        <v>0</v>
      </c>
      <c r="Q311" s="34">
        <v>0</v>
      </c>
      <c r="R311" s="34">
        <v>0</v>
      </c>
      <c r="S311" s="34">
        <v>0</v>
      </c>
      <c r="T311" s="34">
        <v>0</v>
      </c>
      <c r="U311" s="34">
        <v>0</v>
      </c>
      <c r="V311" s="34">
        <v>0</v>
      </c>
      <c r="W311" s="34">
        <v>0</v>
      </c>
      <c r="X311" s="34">
        <v>0</v>
      </c>
      <c r="Y311" s="34">
        <v>0</v>
      </c>
      <c r="Z311" s="34">
        <v>0</v>
      </c>
      <c r="AA311" s="34">
        <v>0</v>
      </c>
      <c r="AB311" s="34">
        <v>0</v>
      </c>
      <c r="AC311" s="34">
        <v>0</v>
      </c>
      <c r="AD311" s="34">
        <v>0</v>
      </c>
      <c r="AE311" s="34">
        <f t="shared" si="99"/>
        <v>0</v>
      </c>
      <c r="AF311" s="35">
        <v>0</v>
      </c>
      <c r="AG311" s="34">
        <f t="shared" si="100"/>
        <v>0</v>
      </c>
      <c r="AH311" s="35">
        <v>0</v>
      </c>
      <c r="AI311" s="36" t="s">
        <v>34</v>
      </c>
      <c r="AJ311" s="8"/>
      <c r="BG311" s="8"/>
      <c r="BH311" s="8"/>
      <c r="BI311" s="8"/>
      <c r="BJ311" s="8"/>
      <c r="BK311" s="8"/>
      <c r="BL311" s="15"/>
      <c r="BO311" s="8"/>
      <c r="BV311" s="8"/>
      <c r="BW311" s="8"/>
      <c r="BX311" s="8"/>
      <c r="BY311" s="8"/>
      <c r="BZ311" s="8"/>
    </row>
    <row r="312" spans="1:78" ht="78.75" x14ac:dyDescent="0.25">
      <c r="A312" s="31" t="s">
        <v>607</v>
      </c>
      <c r="B312" s="40" t="s">
        <v>617</v>
      </c>
      <c r="C312" s="32" t="s">
        <v>618</v>
      </c>
      <c r="D312" s="33">
        <v>10.33458744</v>
      </c>
      <c r="E312" s="33">
        <v>0</v>
      </c>
      <c r="F312" s="33">
        <v>0</v>
      </c>
      <c r="G312" s="34">
        <v>0</v>
      </c>
      <c r="H312" s="34">
        <v>0</v>
      </c>
      <c r="I312" s="33">
        <v>0</v>
      </c>
      <c r="J312" s="34">
        <v>0</v>
      </c>
      <c r="K312" s="34">
        <v>0</v>
      </c>
      <c r="L312" s="33">
        <v>0</v>
      </c>
      <c r="M312" s="33">
        <v>0</v>
      </c>
      <c r="N312" s="34">
        <v>0</v>
      </c>
      <c r="O312" s="33">
        <v>0</v>
      </c>
      <c r="P312" s="33">
        <v>0</v>
      </c>
      <c r="Q312" s="33">
        <v>0</v>
      </c>
      <c r="R312" s="34">
        <v>0</v>
      </c>
      <c r="S312" s="34">
        <v>0</v>
      </c>
      <c r="T312" s="34">
        <v>0</v>
      </c>
      <c r="U312" s="34">
        <v>0</v>
      </c>
      <c r="V312" s="34">
        <v>0</v>
      </c>
      <c r="W312" s="34">
        <v>0</v>
      </c>
      <c r="X312" s="34">
        <v>0</v>
      </c>
      <c r="Y312" s="34">
        <v>0</v>
      </c>
      <c r="Z312" s="34">
        <v>0</v>
      </c>
      <c r="AA312" s="34">
        <v>0</v>
      </c>
      <c r="AB312" s="34">
        <v>0</v>
      </c>
      <c r="AC312" s="34">
        <v>0</v>
      </c>
      <c r="AD312" s="34">
        <v>0</v>
      </c>
      <c r="AE312" s="34">
        <f t="shared" si="99"/>
        <v>0</v>
      </c>
      <c r="AF312" s="35">
        <v>0</v>
      </c>
      <c r="AG312" s="34">
        <f t="shared" si="100"/>
        <v>0</v>
      </c>
      <c r="AH312" s="35">
        <v>0</v>
      </c>
      <c r="AI312" s="36" t="s">
        <v>34</v>
      </c>
      <c r="AJ312" s="8"/>
      <c r="BG312" s="8"/>
      <c r="BH312" s="8"/>
      <c r="BI312" s="8"/>
      <c r="BJ312" s="8"/>
      <c r="BK312" s="8"/>
      <c r="BL312" s="15"/>
      <c r="BO312" s="8"/>
      <c r="BV312" s="8"/>
      <c r="BW312" s="8"/>
      <c r="BX312" s="8"/>
      <c r="BY312" s="8"/>
      <c r="BZ312" s="8"/>
    </row>
    <row r="313" spans="1:78" ht="78.75" x14ac:dyDescent="0.25">
      <c r="A313" s="31" t="s">
        <v>607</v>
      </c>
      <c r="B313" s="40" t="s">
        <v>619</v>
      </c>
      <c r="C313" s="32" t="s">
        <v>620</v>
      </c>
      <c r="D313" s="33">
        <v>11.041635470000001</v>
      </c>
      <c r="E313" s="33">
        <v>0</v>
      </c>
      <c r="F313" s="33">
        <v>0</v>
      </c>
      <c r="G313" s="34">
        <v>0</v>
      </c>
      <c r="H313" s="34">
        <v>0</v>
      </c>
      <c r="I313" s="33">
        <v>0</v>
      </c>
      <c r="J313" s="34">
        <v>0</v>
      </c>
      <c r="K313" s="34">
        <v>0</v>
      </c>
      <c r="L313" s="33">
        <v>0</v>
      </c>
      <c r="M313" s="33">
        <v>0</v>
      </c>
      <c r="N313" s="34">
        <v>0</v>
      </c>
      <c r="O313" s="33">
        <v>0</v>
      </c>
      <c r="P313" s="33">
        <v>0</v>
      </c>
      <c r="Q313" s="33">
        <v>0</v>
      </c>
      <c r="R313" s="34">
        <v>0</v>
      </c>
      <c r="S313" s="34">
        <v>0</v>
      </c>
      <c r="T313" s="34">
        <v>0</v>
      </c>
      <c r="U313" s="34">
        <v>0</v>
      </c>
      <c r="V313" s="34">
        <v>0</v>
      </c>
      <c r="W313" s="34">
        <v>0</v>
      </c>
      <c r="X313" s="34">
        <v>0</v>
      </c>
      <c r="Y313" s="34">
        <v>0</v>
      </c>
      <c r="Z313" s="34">
        <v>0</v>
      </c>
      <c r="AA313" s="34">
        <v>0</v>
      </c>
      <c r="AB313" s="34">
        <v>0</v>
      </c>
      <c r="AC313" s="34">
        <v>0</v>
      </c>
      <c r="AD313" s="34">
        <v>0</v>
      </c>
      <c r="AE313" s="34">
        <f t="shared" si="99"/>
        <v>0</v>
      </c>
      <c r="AF313" s="35">
        <v>0</v>
      </c>
      <c r="AG313" s="34">
        <f t="shared" si="100"/>
        <v>0</v>
      </c>
      <c r="AH313" s="35">
        <v>0</v>
      </c>
      <c r="AI313" s="36" t="s">
        <v>34</v>
      </c>
      <c r="AJ313" s="8"/>
      <c r="BG313" s="8"/>
      <c r="BH313" s="8"/>
      <c r="BI313" s="8"/>
      <c r="BJ313" s="8"/>
      <c r="BK313" s="8"/>
      <c r="BL313" s="15"/>
      <c r="BO313" s="8"/>
      <c r="BV313" s="8"/>
      <c r="BW313" s="8"/>
      <c r="BX313" s="8"/>
      <c r="BY313" s="8"/>
      <c r="BZ313" s="8"/>
    </row>
    <row r="314" spans="1:78" ht="63" x14ac:dyDescent="0.25">
      <c r="A314" s="31" t="s">
        <v>607</v>
      </c>
      <c r="B314" s="40" t="s">
        <v>621</v>
      </c>
      <c r="C314" s="32" t="s">
        <v>622</v>
      </c>
      <c r="D314" s="33">
        <v>17.970763419999997</v>
      </c>
      <c r="E314" s="33">
        <v>0</v>
      </c>
      <c r="F314" s="33">
        <v>9.3373571999999996</v>
      </c>
      <c r="G314" s="34">
        <v>0</v>
      </c>
      <c r="H314" s="34">
        <v>0</v>
      </c>
      <c r="I314" s="33">
        <v>0.17899999999999999</v>
      </c>
      <c r="J314" s="34">
        <v>0</v>
      </c>
      <c r="K314" s="34">
        <v>0</v>
      </c>
      <c r="L314" s="33">
        <v>0</v>
      </c>
      <c r="M314" s="33">
        <v>0</v>
      </c>
      <c r="N314" s="34">
        <v>0</v>
      </c>
      <c r="O314" s="33">
        <v>0</v>
      </c>
      <c r="P314" s="33">
        <v>0</v>
      </c>
      <c r="Q314" s="33">
        <v>0</v>
      </c>
      <c r="R314" s="34">
        <v>0</v>
      </c>
      <c r="S314" s="34">
        <v>7.2277037100000001</v>
      </c>
      <c r="T314" s="34">
        <v>0</v>
      </c>
      <c r="U314" s="34">
        <v>0</v>
      </c>
      <c r="V314" s="34">
        <v>0.17899999999999999</v>
      </c>
      <c r="W314" s="34">
        <v>0</v>
      </c>
      <c r="X314" s="34">
        <v>0</v>
      </c>
      <c r="Y314" s="34">
        <v>0</v>
      </c>
      <c r="Z314" s="34">
        <v>0</v>
      </c>
      <c r="AA314" s="34">
        <v>0</v>
      </c>
      <c r="AB314" s="34">
        <v>0</v>
      </c>
      <c r="AC314" s="34">
        <v>0</v>
      </c>
      <c r="AD314" s="34">
        <v>0</v>
      </c>
      <c r="AE314" s="34">
        <f t="shared" si="99"/>
        <v>0</v>
      </c>
      <c r="AF314" s="35">
        <v>0</v>
      </c>
      <c r="AG314" s="34">
        <f t="shared" si="100"/>
        <v>-2.1096534899999995</v>
      </c>
      <c r="AH314" s="35">
        <f t="shared" si="91"/>
        <v>-0.22593689464937675</v>
      </c>
      <c r="AI314" s="36" t="s">
        <v>604</v>
      </c>
      <c r="AJ314" s="8"/>
      <c r="BG314" s="8"/>
      <c r="BH314" s="8"/>
      <c r="BI314" s="8"/>
      <c r="BJ314" s="8"/>
      <c r="BK314" s="8"/>
      <c r="BL314" s="15"/>
      <c r="BO314" s="8"/>
      <c r="BV314" s="8"/>
      <c r="BW314" s="8"/>
      <c r="BX314" s="8"/>
      <c r="BY314" s="8"/>
      <c r="BZ314" s="8"/>
    </row>
    <row r="315" spans="1:78" ht="78.75" x14ac:dyDescent="0.25">
      <c r="A315" s="31" t="s">
        <v>607</v>
      </c>
      <c r="B315" s="40" t="s">
        <v>623</v>
      </c>
      <c r="C315" s="32" t="s">
        <v>624</v>
      </c>
      <c r="D315" s="33">
        <v>10.565832020000002</v>
      </c>
      <c r="E315" s="34">
        <v>0</v>
      </c>
      <c r="F315" s="33">
        <v>0</v>
      </c>
      <c r="G315" s="34">
        <v>0</v>
      </c>
      <c r="H315" s="34">
        <v>0</v>
      </c>
      <c r="I315" s="34">
        <v>0</v>
      </c>
      <c r="J315" s="34">
        <v>0</v>
      </c>
      <c r="K315" s="34">
        <v>0</v>
      </c>
      <c r="L315" s="34">
        <v>0</v>
      </c>
      <c r="M315" s="34">
        <v>0</v>
      </c>
      <c r="N315" s="34">
        <v>0</v>
      </c>
      <c r="O315" s="34">
        <v>0</v>
      </c>
      <c r="P315" s="34">
        <v>0</v>
      </c>
      <c r="Q315" s="34">
        <v>0</v>
      </c>
      <c r="R315" s="34">
        <v>0</v>
      </c>
      <c r="S315" s="34">
        <v>0</v>
      </c>
      <c r="T315" s="34">
        <v>0</v>
      </c>
      <c r="U315" s="34">
        <v>0</v>
      </c>
      <c r="V315" s="34">
        <v>0</v>
      </c>
      <c r="W315" s="34">
        <v>0</v>
      </c>
      <c r="X315" s="34">
        <v>0</v>
      </c>
      <c r="Y315" s="34">
        <v>0</v>
      </c>
      <c r="Z315" s="34">
        <v>0</v>
      </c>
      <c r="AA315" s="34">
        <v>0</v>
      </c>
      <c r="AB315" s="34">
        <v>0</v>
      </c>
      <c r="AC315" s="34">
        <v>0</v>
      </c>
      <c r="AD315" s="34">
        <v>0</v>
      </c>
      <c r="AE315" s="34">
        <f t="shared" si="99"/>
        <v>0</v>
      </c>
      <c r="AF315" s="35">
        <v>0</v>
      </c>
      <c r="AG315" s="34">
        <f t="shared" si="100"/>
        <v>0</v>
      </c>
      <c r="AH315" s="35">
        <v>0</v>
      </c>
      <c r="AI315" s="36" t="s">
        <v>34</v>
      </c>
      <c r="AJ315" s="8"/>
      <c r="BG315" s="8"/>
      <c r="BH315" s="8"/>
      <c r="BI315" s="8"/>
      <c r="BJ315" s="8"/>
      <c r="BK315" s="8"/>
      <c r="BL315" s="15"/>
      <c r="BO315" s="8"/>
      <c r="BV315" s="8"/>
      <c r="BW315" s="8"/>
      <c r="BX315" s="8"/>
      <c r="BY315" s="8"/>
      <c r="BZ315" s="8"/>
    </row>
    <row r="316" spans="1:78" ht="47.25" x14ac:dyDescent="0.25">
      <c r="A316" s="55" t="s">
        <v>607</v>
      </c>
      <c r="B316" s="44" t="s">
        <v>625</v>
      </c>
      <c r="C316" s="38" t="s">
        <v>626</v>
      </c>
      <c r="D316" s="33">
        <v>18.84577079</v>
      </c>
      <c r="E316" s="34">
        <v>0</v>
      </c>
      <c r="F316" s="34">
        <v>0</v>
      </c>
      <c r="G316" s="34">
        <v>0</v>
      </c>
      <c r="H316" s="34">
        <v>0</v>
      </c>
      <c r="I316" s="34">
        <v>0</v>
      </c>
      <c r="J316" s="34">
        <v>0</v>
      </c>
      <c r="K316" s="34">
        <v>0</v>
      </c>
      <c r="L316" s="34">
        <v>0</v>
      </c>
      <c r="M316" s="34">
        <v>0</v>
      </c>
      <c r="N316" s="34">
        <v>0</v>
      </c>
      <c r="O316" s="34">
        <v>0</v>
      </c>
      <c r="P316" s="34">
        <v>0</v>
      </c>
      <c r="Q316" s="34">
        <v>0</v>
      </c>
      <c r="R316" s="34">
        <v>0</v>
      </c>
      <c r="S316" s="34">
        <v>0</v>
      </c>
      <c r="T316" s="34">
        <v>0</v>
      </c>
      <c r="U316" s="34">
        <v>0</v>
      </c>
      <c r="V316" s="34">
        <v>0</v>
      </c>
      <c r="W316" s="34">
        <v>0</v>
      </c>
      <c r="X316" s="34">
        <v>0</v>
      </c>
      <c r="Y316" s="34">
        <v>0</v>
      </c>
      <c r="Z316" s="34">
        <v>0</v>
      </c>
      <c r="AA316" s="34">
        <v>0</v>
      </c>
      <c r="AB316" s="34">
        <v>0</v>
      </c>
      <c r="AC316" s="34">
        <v>0</v>
      </c>
      <c r="AD316" s="34">
        <v>0</v>
      </c>
      <c r="AE316" s="34">
        <f t="shared" si="99"/>
        <v>0</v>
      </c>
      <c r="AF316" s="35">
        <v>0</v>
      </c>
      <c r="AG316" s="34">
        <f t="shared" si="100"/>
        <v>0</v>
      </c>
      <c r="AH316" s="35">
        <v>0</v>
      </c>
      <c r="AI316" s="36" t="s">
        <v>34</v>
      </c>
      <c r="AJ316" s="8"/>
      <c r="BG316" s="8"/>
      <c r="BH316" s="8"/>
      <c r="BI316" s="8"/>
      <c r="BJ316" s="8"/>
      <c r="BK316" s="8"/>
      <c r="BL316" s="15"/>
      <c r="BO316" s="8"/>
      <c r="BV316" s="8"/>
      <c r="BW316" s="8"/>
      <c r="BX316" s="8"/>
      <c r="BY316" s="8"/>
      <c r="BZ316" s="8"/>
    </row>
    <row r="317" spans="1:78" ht="47.25" x14ac:dyDescent="0.25">
      <c r="A317" s="55" t="s">
        <v>607</v>
      </c>
      <c r="B317" s="44" t="s">
        <v>627</v>
      </c>
      <c r="C317" s="38" t="s">
        <v>628</v>
      </c>
      <c r="D317" s="34">
        <v>24.124535869999999</v>
      </c>
      <c r="E317" s="34">
        <v>0</v>
      </c>
      <c r="F317" s="34">
        <v>2.8542640000000001</v>
      </c>
      <c r="G317" s="34">
        <v>0</v>
      </c>
      <c r="H317" s="34">
        <v>0</v>
      </c>
      <c r="I317" s="34">
        <v>6.3E-2</v>
      </c>
      <c r="J317" s="34">
        <v>0</v>
      </c>
      <c r="K317" s="34">
        <v>0</v>
      </c>
      <c r="L317" s="34">
        <v>0</v>
      </c>
      <c r="M317" s="34">
        <v>0</v>
      </c>
      <c r="N317" s="34">
        <v>0</v>
      </c>
      <c r="O317" s="34">
        <v>0</v>
      </c>
      <c r="P317" s="34">
        <v>0</v>
      </c>
      <c r="Q317" s="34">
        <v>0</v>
      </c>
      <c r="R317" s="34">
        <v>0</v>
      </c>
      <c r="S317" s="34">
        <v>2.80107573</v>
      </c>
      <c r="T317" s="34">
        <v>0</v>
      </c>
      <c r="U317" s="34">
        <v>0</v>
      </c>
      <c r="V317" s="34">
        <v>6.3E-2</v>
      </c>
      <c r="W317" s="34">
        <v>0</v>
      </c>
      <c r="X317" s="34">
        <v>0</v>
      </c>
      <c r="Y317" s="34">
        <v>0</v>
      </c>
      <c r="Z317" s="34">
        <v>0</v>
      </c>
      <c r="AA317" s="34">
        <v>0</v>
      </c>
      <c r="AB317" s="34">
        <v>0</v>
      </c>
      <c r="AC317" s="34">
        <v>0</v>
      </c>
      <c r="AD317" s="34">
        <v>0</v>
      </c>
      <c r="AE317" s="34">
        <f t="shared" si="99"/>
        <v>0</v>
      </c>
      <c r="AF317" s="35">
        <v>0</v>
      </c>
      <c r="AG317" s="34">
        <f t="shared" si="100"/>
        <v>-5.3188270000000148E-2</v>
      </c>
      <c r="AH317" s="35">
        <f t="shared" si="91"/>
        <v>-1.8634670794292381E-2</v>
      </c>
      <c r="AI317" s="36" t="s">
        <v>34</v>
      </c>
      <c r="AJ317" s="8"/>
      <c r="BG317" s="8"/>
      <c r="BH317" s="8"/>
      <c r="BI317" s="8"/>
      <c r="BJ317" s="8"/>
      <c r="BK317" s="8"/>
      <c r="BL317" s="15"/>
      <c r="BO317" s="8"/>
      <c r="BV317" s="8"/>
      <c r="BW317" s="8"/>
      <c r="BX317" s="8"/>
      <c r="BY317" s="8"/>
      <c r="BZ317" s="8"/>
    </row>
    <row r="318" spans="1:78" ht="63" x14ac:dyDescent="0.25">
      <c r="A318" s="55" t="s">
        <v>607</v>
      </c>
      <c r="B318" s="44" t="s">
        <v>629</v>
      </c>
      <c r="C318" s="38" t="s">
        <v>630</v>
      </c>
      <c r="D318" s="34">
        <v>10.156181</v>
      </c>
      <c r="E318" s="34">
        <v>0</v>
      </c>
      <c r="F318" s="34">
        <v>10.156181</v>
      </c>
      <c r="G318" s="34">
        <v>0</v>
      </c>
      <c r="H318" s="34">
        <v>0</v>
      </c>
      <c r="I318" s="34">
        <v>0.28999999999999998</v>
      </c>
      <c r="J318" s="34">
        <v>0</v>
      </c>
      <c r="K318" s="34">
        <v>0</v>
      </c>
      <c r="L318" s="34">
        <v>0</v>
      </c>
      <c r="M318" s="34">
        <v>0</v>
      </c>
      <c r="N318" s="34">
        <v>0</v>
      </c>
      <c r="O318" s="34">
        <v>0</v>
      </c>
      <c r="P318" s="34">
        <v>0</v>
      </c>
      <c r="Q318" s="34">
        <v>0</v>
      </c>
      <c r="R318" s="34">
        <v>0</v>
      </c>
      <c r="S318" s="34">
        <v>10.498178399999999</v>
      </c>
      <c r="T318" s="34">
        <v>0</v>
      </c>
      <c r="U318" s="34">
        <v>0</v>
      </c>
      <c r="V318" s="34">
        <v>0.28999999999999998</v>
      </c>
      <c r="W318" s="34">
        <v>0</v>
      </c>
      <c r="X318" s="34">
        <v>0</v>
      </c>
      <c r="Y318" s="34">
        <v>0</v>
      </c>
      <c r="Z318" s="34">
        <v>0</v>
      </c>
      <c r="AA318" s="34">
        <v>0</v>
      </c>
      <c r="AB318" s="34">
        <v>0</v>
      </c>
      <c r="AC318" s="34">
        <v>0</v>
      </c>
      <c r="AD318" s="34">
        <v>0</v>
      </c>
      <c r="AE318" s="34">
        <f t="shared" si="99"/>
        <v>0</v>
      </c>
      <c r="AF318" s="35">
        <v>0</v>
      </c>
      <c r="AG318" s="34">
        <f t="shared" si="100"/>
        <v>0.34199739999999856</v>
      </c>
      <c r="AH318" s="35">
        <f t="shared" si="91"/>
        <v>3.3673818928591226E-2</v>
      </c>
      <c r="AI318" s="36" t="s">
        <v>34</v>
      </c>
      <c r="AJ318" s="8"/>
      <c r="BG318" s="8"/>
      <c r="BH318" s="8"/>
      <c r="BI318" s="8"/>
      <c r="BJ318" s="8"/>
      <c r="BK318" s="8"/>
      <c r="BL318" s="15"/>
      <c r="BO318" s="8"/>
      <c r="BV318" s="8"/>
      <c r="BW318" s="8"/>
      <c r="BX318" s="8"/>
      <c r="BY318" s="8"/>
      <c r="BZ318" s="8"/>
    </row>
    <row r="319" spans="1:78" ht="63" x14ac:dyDescent="0.25">
      <c r="A319" s="55" t="s">
        <v>607</v>
      </c>
      <c r="B319" s="44" t="s">
        <v>631</v>
      </c>
      <c r="C319" s="38" t="s">
        <v>632</v>
      </c>
      <c r="D319" s="43">
        <v>4.7137839999999995</v>
      </c>
      <c r="E319" s="43">
        <v>0</v>
      </c>
      <c r="F319" s="43">
        <v>4.7137839999999995</v>
      </c>
      <c r="G319" s="34">
        <v>0</v>
      </c>
      <c r="H319" s="34">
        <v>0</v>
      </c>
      <c r="I319" s="43">
        <v>7.1999999999999995E-2</v>
      </c>
      <c r="J319" s="34">
        <v>0</v>
      </c>
      <c r="K319" s="34">
        <v>0</v>
      </c>
      <c r="L319" s="43">
        <v>0</v>
      </c>
      <c r="M319" s="43">
        <v>0</v>
      </c>
      <c r="N319" s="34">
        <v>0</v>
      </c>
      <c r="O319" s="43">
        <v>0</v>
      </c>
      <c r="P319" s="43">
        <v>0</v>
      </c>
      <c r="Q319" s="43">
        <v>0</v>
      </c>
      <c r="R319" s="34">
        <v>0</v>
      </c>
      <c r="S319" s="34">
        <v>5.0802859299999996</v>
      </c>
      <c r="T319" s="34">
        <v>0</v>
      </c>
      <c r="U319" s="34">
        <v>0</v>
      </c>
      <c r="V319" s="34">
        <v>7.1999999999999995E-2</v>
      </c>
      <c r="W319" s="34">
        <v>0</v>
      </c>
      <c r="X319" s="34">
        <v>0</v>
      </c>
      <c r="Y319" s="34">
        <v>0</v>
      </c>
      <c r="Z319" s="34">
        <v>0</v>
      </c>
      <c r="AA319" s="34">
        <v>0</v>
      </c>
      <c r="AB319" s="34">
        <v>0</v>
      </c>
      <c r="AC319" s="34">
        <v>0</v>
      </c>
      <c r="AD319" s="34">
        <v>0</v>
      </c>
      <c r="AE319" s="34">
        <f t="shared" si="99"/>
        <v>0</v>
      </c>
      <c r="AF319" s="35">
        <v>0</v>
      </c>
      <c r="AG319" s="34">
        <f t="shared" si="100"/>
        <v>0.36650193000000009</v>
      </c>
      <c r="AH319" s="35">
        <f t="shared" si="91"/>
        <v>7.7751108239155667E-2</v>
      </c>
      <c r="AI319" s="36" t="s">
        <v>34</v>
      </c>
      <c r="AJ319" s="8"/>
      <c r="BG319" s="8"/>
      <c r="BH319" s="8"/>
      <c r="BI319" s="8"/>
      <c r="BJ319" s="8"/>
      <c r="BK319" s="8"/>
      <c r="BL319" s="15"/>
      <c r="BO319" s="8"/>
      <c r="BV319" s="8"/>
      <c r="BW319" s="8"/>
      <c r="BX319" s="8"/>
      <c r="BY319" s="8"/>
      <c r="BZ319" s="8"/>
    </row>
    <row r="320" spans="1:78" ht="63" x14ac:dyDescent="0.25">
      <c r="A320" s="55" t="s">
        <v>607</v>
      </c>
      <c r="B320" s="44" t="s">
        <v>633</v>
      </c>
      <c r="C320" s="38" t="s">
        <v>634</v>
      </c>
      <c r="D320" s="33">
        <v>44.619228</v>
      </c>
      <c r="E320" s="33">
        <v>0</v>
      </c>
      <c r="F320" s="33">
        <v>44.619228</v>
      </c>
      <c r="G320" s="34">
        <v>0</v>
      </c>
      <c r="H320" s="34">
        <v>0</v>
      </c>
      <c r="I320" s="33">
        <v>0.72199999999999998</v>
      </c>
      <c r="J320" s="34">
        <v>0</v>
      </c>
      <c r="K320" s="34">
        <v>0</v>
      </c>
      <c r="L320" s="33">
        <v>0</v>
      </c>
      <c r="M320" s="33">
        <v>0</v>
      </c>
      <c r="N320" s="34">
        <v>0</v>
      </c>
      <c r="O320" s="33">
        <v>0</v>
      </c>
      <c r="P320" s="33">
        <v>0</v>
      </c>
      <c r="Q320" s="33">
        <v>0</v>
      </c>
      <c r="R320" s="34">
        <v>0</v>
      </c>
      <c r="S320" s="34">
        <v>31.703189930000001</v>
      </c>
      <c r="T320" s="34">
        <v>0</v>
      </c>
      <c r="U320" s="34">
        <v>0</v>
      </c>
      <c r="V320" s="34">
        <v>0.57399999999999995</v>
      </c>
      <c r="W320" s="34">
        <v>0</v>
      </c>
      <c r="X320" s="34">
        <v>0</v>
      </c>
      <c r="Y320" s="34">
        <v>0</v>
      </c>
      <c r="Z320" s="34">
        <v>0</v>
      </c>
      <c r="AA320" s="34">
        <v>0</v>
      </c>
      <c r="AB320" s="34">
        <v>0</v>
      </c>
      <c r="AC320" s="34">
        <v>0</v>
      </c>
      <c r="AD320" s="34">
        <v>0</v>
      </c>
      <c r="AE320" s="34">
        <f t="shared" si="99"/>
        <v>0</v>
      </c>
      <c r="AF320" s="35">
        <v>0</v>
      </c>
      <c r="AG320" s="34">
        <f t="shared" si="100"/>
        <v>-12.916038069999999</v>
      </c>
      <c r="AH320" s="35">
        <f t="shared" si="91"/>
        <v>-0.28947246846135483</v>
      </c>
      <c r="AI320" s="36" t="s">
        <v>635</v>
      </c>
      <c r="AJ320" s="8"/>
      <c r="BG320" s="8"/>
      <c r="BH320" s="8"/>
      <c r="BI320" s="8"/>
      <c r="BJ320" s="8"/>
      <c r="BK320" s="8"/>
      <c r="BL320" s="15"/>
      <c r="BO320" s="8"/>
      <c r="BV320" s="8"/>
      <c r="BW320" s="8"/>
      <c r="BX320" s="8"/>
      <c r="BY320" s="8"/>
      <c r="BZ320" s="8"/>
    </row>
    <row r="321" spans="1:78" ht="63" x14ac:dyDescent="0.25">
      <c r="A321" s="55" t="s">
        <v>607</v>
      </c>
      <c r="B321" s="44" t="s">
        <v>636</v>
      </c>
      <c r="C321" s="38" t="s">
        <v>637</v>
      </c>
      <c r="D321" s="33">
        <v>6.4936490000000004</v>
      </c>
      <c r="E321" s="33">
        <v>0</v>
      </c>
      <c r="F321" s="33">
        <v>6.4936490000000004</v>
      </c>
      <c r="G321" s="34">
        <v>0</v>
      </c>
      <c r="H321" s="34">
        <v>0</v>
      </c>
      <c r="I321" s="33">
        <v>5.1999999999999998E-2</v>
      </c>
      <c r="J321" s="34">
        <v>0</v>
      </c>
      <c r="K321" s="34">
        <v>0</v>
      </c>
      <c r="L321" s="33">
        <v>0</v>
      </c>
      <c r="M321" s="33">
        <v>0</v>
      </c>
      <c r="N321" s="34">
        <v>0</v>
      </c>
      <c r="O321" s="33">
        <v>0</v>
      </c>
      <c r="P321" s="33">
        <v>0</v>
      </c>
      <c r="Q321" s="33">
        <v>0</v>
      </c>
      <c r="R321" s="34">
        <v>0</v>
      </c>
      <c r="S321" s="34">
        <v>0</v>
      </c>
      <c r="T321" s="34">
        <v>0</v>
      </c>
      <c r="U321" s="34">
        <v>0</v>
      </c>
      <c r="V321" s="34">
        <v>0</v>
      </c>
      <c r="W321" s="34">
        <v>0</v>
      </c>
      <c r="X321" s="34">
        <v>0</v>
      </c>
      <c r="Y321" s="34">
        <v>0</v>
      </c>
      <c r="Z321" s="34">
        <v>0</v>
      </c>
      <c r="AA321" s="34">
        <v>0</v>
      </c>
      <c r="AB321" s="34">
        <v>0</v>
      </c>
      <c r="AC321" s="34">
        <v>0</v>
      </c>
      <c r="AD321" s="34">
        <v>0</v>
      </c>
      <c r="AE321" s="34">
        <f t="shared" si="99"/>
        <v>0</v>
      </c>
      <c r="AF321" s="35">
        <v>0</v>
      </c>
      <c r="AG321" s="34">
        <f t="shared" si="100"/>
        <v>-6.4936490000000004</v>
      </c>
      <c r="AH321" s="35">
        <f t="shared" si="91"/>
        <v>-1</v>
      </c>
      <c r="AI321" s="36" t="s">
        <v>638</v>
      </c>
      <c r="AJ321" s="8"/>
      <c r="BG321" s="8"/>
      <c r="BH321" s="8"/>
      <c r="BI321" s="8"/>
      <c r="BJ321" s="8"/>
      <c r="BK321" s="8"/>
      <c r="BL321" s="15"/>
      <c r="BO321" s="8"/>
      <c r="BV321" s="8"/>
      <c r="BW321" s="8"/>
      <c r="BX321" s="8"/>
      <c r="BY321" s="8"/>
      <c r="BZ321" s="8"/>
    </row>
    <row r="322" spans="1:78" ht="63" x14ac:dyDescent="0.25">
      <c r="A322" s="31" t="s">
        <v>607</v>
      </c>
      <c r="B322" s="40" t="s">
        <v>639</v>
      </c>
      <c r="C322" s="32" t="s">
        <v>640</v>
      </c>
      <c r="D322" s="33">
        <v>28.052439999999997</v>
      </c>
      <c r="E322" s="43">
        <v>0</v>
      </c>
      <c r="F322" s="33">
        <v>28.052439999999997</v>
      </c>
      <c r="G322" s="34">
        <v>0</v>
      </c>
      <c r="H322" s="34">
        <v>0</v>
      </c>
      <c r="I322" s="43">
        <v>0.376</v>
      </c>
      <c r="J322" s="34">
        <v>0</v>
      </c>
      <c r="K322" s="34">
        <v>0</v>
      </c>
      <c r="L322" s="43">
        <v>0</v>
      </c>
      <c r="M322" s="43">
        <v>0</v>
      </c>
      <c r="N322" s="34">
        <v>0</v>
      </c>
      <c r="O322" s="43">
        <v>0</v>
      </c>
      <c r="P322" s="43">
        <v>0</v>
      </c>
      <c r="Q322" s="43">
        <v>0</v>
      </c>
      <c r="R322" s="34">
        <v>0</v>
      </c>
      <c r="S322" s="34">
        <v>26.69804594</v>
      </c>
      <c r="T322" s="34">
        <v>0</v>
      </c>
      <c r="U322" s="34">
        <v>0</v>
      </c>
      <c r="V322" s="34">
        <v>0.4798</v>
      </c>
      <c r="W322" s="34">
        <v>0</v>
      </c>
      <c r="X322" s="34">
        <v>0</v>
      </c>
      <c r="Y322" s="34">
        <v>0</v>
      </c>
      <c r="Z322" s="34">
        <v>0</v>
      </c>
      <c r="AA322" s="34">
        <v>0</v>
      </c>
      <c r="AB322" s="34">
        <v>0</v>
      </c>
      <c r="AC322" s="34">
        <v>0</v>
      </c>
      <c r="AD322" s="34">
        <v>0</v>
      </c>
      <c r="AE322" s="34">
        <f t="shared" si="99"/>
        <v>0</v>
      </c>
      <c r="AF322" s="35">
        <v>0</v>
      </c>
      <c r="AG322" s="34">
        <f t="shared" si="100"/>
        <v>-1.3543940599999971</v>
      </c>
      <c r="AH322" s="35">
        <f t="shared" si="91"/>
        <v>-4.8280793399789725E-2</v>
      </c>
      <c r="AI322" s="36" t="s">
        <v>34</v>
      </c>
      <c r="AJ322" s="8"/>
      <c r="BG322" s="8"/>
      <c r="BH322" s="8"/>
      <c r="BI322" s="8"/>
      <c r="BJ322" s="8"/>
      <c r="BK322" s="8"/>
      <c r="BL322" s="15"/>
      <c r="BO322" s="8"/>
      <c r="BV322" s="8"/>
      <c r="BW322" s="8"/>
      <c r="BX322" s="8"/>
      <c r="BY322" s="8"/>
      <c r="BZ322" s="8"/>
    </row>
    <row r="323" spans="1:78" ht="47.25" x14ac:dyDescent="0.25">
      <c r="A323" s="31" t="s">
        <v>607</v>
      </c>
      <c r="B323" s="40" t="s">
        <v>641</v>
      </c>
      <c r="C323" s="32" t="s">
        <v>642</v>
      </c>
      <c r="D323" s="43">
        <v>18.751695999999999</v>
      </c>
      <c r="E323" s="43">
        <v>0</v>
      </c>
      <c r="F323" s="43">
        <v>18.751695999999999</v>
      </c>
      <c r="G323" s="34">
        <v>0</v>
      </c>
      <c r="H323" s="34">
        <v>0</v>
      </c>
      <c r="I323" s="43">
        <v>0.19400000000000001</v>
      </c>
      <c r="J323" s="34">
        <v>0</v>
      </c>
      <c r="K323" s="34">
        <v>0</v>
      </c>
      <c r="L323" s="43">
        <v>0</v>
      </c>
      <c r="M323" s="43">
        <v>0</v>
      </c>
      <c r="N323" s="34">
        <v>0</v>
      </c>
      <c r="O323" s="43">
        <v>0</v>
      </c>
      <c r="P323" s="43">
        <v>0</v>
      </c>
      <c r="Q323" s="43">
        <v>0</v>
      </c>
      <c r="R323" s="34">
        <v>0</v>
      </c>
      <c r="S323" s="34">
        <v>20.731415139999999</v>
      </c>
      <c r="T323" s="34">
        <v>0</v>
      </c>
      <c r="U323" s="34">
        <v>0</v>
      </c>
      <c r="V323" s="34">
        <v>0.18640000000000001</v>
      </c>
      <c r="W323" s="34">
        <v>0</v>
      </c>
      <c r="X323" s="34">
        <v>0</v>
      </c>
      <c r="Y323" s="34">
        <v>0</v>
      </c>
      <c r="Z323" s="34">
        <v>0</v>
      </c>
      <c r="AA323" s="34">
        <v>0</v>
      </c>
      <c r="AB323" s="34">
        <v>0</v>
      </c>
      <c r="AC323" s="34">
        <v>0</v>
      </c>
      <c r="AD323" s="34">
        <v>0</v>
      </c>
      <c r="AE323" s="34">
        <f t="shared" si="99"/>
        <v>0</v>
      </c>
      <c r="AF323" s="35">
        <v>0</v>
      </c>
      <c r="AG323" s="34">
        <f t="shared" si="100"/>
        <v>1.9797191400000003</v>
      </c>
      <c r="AH323" s="35">
        <f t="shared" si="91"/>
        <v>0.10557547114671656</v>
      </c>
      <c r="AI323" s="36" t="s">
        <v>566</v>
      </c>
      <c r="AJ323" s="8"/>
      <c r="BG323" s="8"/>
      <c r="BH323" s="8"/>
      <c r="BI323" s="8"/>
      <c r="BJ323" s="8"/>
      <c r="BK323" s="8"/>
      <c r="BL323" s="15"/>
      <c r="BO323" s="8"/>
      <c r="BV323" s="8"/>
      <c r="BW323" s="8"/>
      <c r="BX323" s="8"/>
      <c r="BY323" s="8"/>
      <c r="BZ323" s="8"/>
    </row>
    <row r="324" spans="1:78" ht="63" x14ac:dyDescent="0.25">
      <c r="A324" s="31" t="s">
        <v>607</v>
      </c>
      <c r="B324" s="40" t="s">
        <v>643</v>
      </c>
      <c r="C324" s="32" t="s">
        <v>644</v>
      </c>
      <c r="D324" s="33">
        <v>23.230915</v>
      </c>
      <c r="E324" s="34">
        <v>0</v>
      </c>
      <c r="F324" s="34">
        <v>23.230915</v>
      </c>
      <c r="G324" s="34">
        <v>0</v>
      </c>
      <c r="H324" s="34">
        <v>0</v>
      </c>
      <c r="I324" s="34">
        <v>0.35599999999999998</v>
      </c>
      <c r="J324" s="34">
        <v>0</v>
      </c>
      <c r="K324" s="34">
        <v>0</v>
      </c>
      <c r="L324" s="34">
        <v>0</v>
      </c>
      <c r="M324" s="34">
        <v>0</v>
      </c>
      <c r="N324" s="34">
        <v>0</v>
      </c>
      <c r="O324" s="34">
        <v>0</v>
      </c>
      <c r="P324" s="34">
        <v>0</v>
      </c>
      <c r="Q324" s="34">
        <v>0</v>
      </c>
      <c r="R324" s="34">
        <v>0</v>
      </c>
      <c r="S324" s="34">
        <v>14.61394095</v>
      </c>
      <c r="T324" s="34">
        <v>0</v>
      </c>
      <c r="U324" s="34">
        <v>0</v>
      </c>
      <c r="V324" s="34">
        <v>0.22700000000000001</v>
      </c>
      <c r="W324" s="34">
        <v>0</v>
      </c>
      <c r="X324" s="34">
        <v>0</v>
      </c>
      <c r="Y324" s="34">
        <v>0</v>
      </c>
      <c r="Z324" s="34">
        <v>0</v>
      </c>
      <c r="AA324" s="34">
        <v>0</v>
      </c>
      <c r="AB324" s="34">
        <v>0</v>
      </c>
      <c r="AC324" s="34">
        <v>0</v>
      </c>
      <c r="AD324" s="34">
        <v>0</v>
      </c>
      <c r="AE324" s="34">
        <f t="shared" si="99"/>
        <v>0</v>
      </c>
      <c r="AF324" s="35">
        <v>0</v>
      </c>
      <c r="AG324" s="34">
        <f t="shared" si="100"/>
        <v>-8.6169740499999996</v>
      </c>
      <c r="AH324" s="35">
        <f t="shared" si="91"/>
        <v>-0.37092701901754621</v>
      </c>
      <c r="AI324" s="36" t="s">
        <v>645</v>
      </c>
      <c r="AJ324" s="8"/>
      <c r="BG324" s="8"/>
      <c r="BH324" s="8"/>
      <c r="BI324" s="8"/>
      <c r="BJ324" s="8"/>
      <c r="BK324" s="8"/>
      <c r="BL324" s="15"/>
      <c r="BO324" s="8"/>
      <c r="BV324" s="8"/>
      <c r="BW324" s="8"/>
      <c r="BX324" s="8"/>
      <c r="BY324" s="8"/>
      <c r="BZ324" s="8"/>
    </row>
    <row r="325" spans="1:78" ht="63" x14ac:dyDescent="0.25">
      <c r="A325" s="31" t="s">
        <v>607</v>
      </c>
      <c r="B325" s="44" t="s">
        <v>646</v>
      </c>
      <c r="C325" s="34" t="s">
        <v>647</v>
      </c>
      <c r="D325" s="33">
        <v>11.782108000000001</v>
      </c>
      <c r="E325" s="34">
        <v>0</v>
      </c>
      <c r="F325" s="34">
        <v>11.782108000000001</v>
      </c>
      <c r="G325" s="34">
        <v>0</v>
      </c>
      <c r="H325" s="34">
        <v>0</v>
      </c>
      <c r="I325" s="34">
        <v>0.23200000000000001</v>
      </c>
      <c r="J325" s="34">
        <v>0</v>
      </c>
      <c r="K325" s="34">
        <v>0</v>
      </c>
      <c r="L325" s="34">
        <v>0</v>
      </c>
      <c r="M325" s="34">
        <v>0</v>
      </c>
      <c r="N325" s="34">
        <v>0</v>
      </c>
      <c r="O325" s="34">
        <v>0</v>
      </c>
      <c r="P325" s="34">
        <v>0</v>
      </c>
      <c r="Q325" s="34">
        <v>0</v>
      </c>
      <c r="R325" s="34">
        <v>0</v>
      </c>
      <c r="S325" s="34">
        <v>13.753293429999999</v>
      </c>
      <c r="T325" s="34">
        <v>0</v>
      </c>
      <c r="U325" s="34">
        <v>0</v>
      </c>
      <c r="V325" s="34">
        <v>0.23100000000000001</v>
      </c>
      <c r="W325" s="34">
        <v>0</v>
      </c>
      <c r="X325" s="34">
        <v>0</v>
      </c>
      <c r="Y325" s="34">
        <v>0</v>
      </c>
      <c r="Z325" s="34">
        <v>0</v>
      </c>
      <c r="AA325" s="34">
        <v>0</v>
      </c>
      <c r="AB325" s="34">
        <v>0</v>
      </c>
      <c r="AC325" s="34">
        <v>0</v>
      </c>
      <c r="AD325" s="34">
        <v>0</v>
      </c>
      <c r="AE325" s="34">
        <f t="shared" si="99"/>
        <v>0</v>
      </c>
      <c r="AF325" s="35">
        <v>0</v>
      </c>
      <c r="AG325" s="34">
        <f t="shared" si="100"/>
        <v>1.9711854299999985</v>
      </c>
      <c r="AH325" s="35">
        <f t="shared" si="91"/>
        <v>0.1673032898696904</v>
      </c>
      <c r="AI325" s="36" t="s">
        <v>566</v>
      </c>
      <c r="AJ325" s="8"/>
      <c r="BG325" s="8"/>
      <c r="BH325" s="8"/>
      <c r="BI325" s="8"/>
      <c r="BJ325" s="8"/>
      <c r="BK325" s="8"/>
      <c r="BL325" s="15"/>
      <c r="BO325" s="8"/>
      <c r="BV325" s="8"/>
      <c r="BW325" s="8"/>
      <c r="BX325" s="8"/>
      <c r="BY325" s="8"/>
      <c r="BZ325" s="8"/>
    </row>
    <row r="326" spans="1:78" ht="47.25" x14ac:dyDescent="0.25">
      <c r="A326" s="31" t="s">
        <v>607</v>
      </c>
      <c r="B326" s="44" t="s">
        <v>648</v>
      </c>
      <c r="C326" s="34" t="s">
        <v>649</v>
      </c>
      <c r="D326" s="43">
        <v>29.984803460000002</v>
      </c>
      <c r="E326" s="43">
        <v>0</v>
      </c>
      <c r="F326" s="43">
        <v>29.984803460000002</v>
      </c>
      <c r="G326" s="34">
        <v>0</v>
      </c>
      <c r="H326" s="34">
        <v>0</v>
      </c>
      <c r="I326" s="43">
        <v>0.52400000000000002</v>
      </c>
      <c r="J326" s="34">
        <v>0</v>
      </c>
      <c r="K326" s="34">
        <v>0</v>
      </c>
      <c r="L326" s="43">
        <v>0</v>
      </c>
      <c r="M326" s="43">
        <v>0</v>
      </c>
      <c r="N326" s="34">
        <v>0</v>
      </c>
      <c r="O326" s="43">
        <v>0</v>
      </c>
      <c r="P326" s="43">
        <v>0</v>
      </c>
      <c r="Q326" s="43">
        <v>0</v>
      </c>
      <c r="R326" s="34">
        <v>0</v>
      </c>
      <c r="S326" s="34">
        <v>27.77038057</v>
      </c>
      <c r="T326" s="34">
        <v>0</v>
      </c>
      <c r="U326" s="34">
        <v>0</v>
      </c>
      <c r="V326" s="34">
        <v>0.61599999999999999</v>
      </c>
      <c r="W326" s="34">
        <v>0</v>
      </c>
      <c r="X326" s="34">
        <v>0</v>
      </c>
      <c r="Y326" s="34">
        <v>0</v>
      </c>
      <c r="Z326" s="34">
        <v>0</v>
      </c>
      <c r="AA326" s="34">
        <v>0</v>
      </c>
      <c r="AB326" s="34">
        <v>0</v>
      </c>
      <c r="AC326" s="34">
        <v>0</v>
      </c>
      <c r="AD326" s="34">
        <v>0</v>
      </c>
      <c r="AE326" s="34">
        <f t="shared" si="99"/>
        <v>0</v>
      </c>
      <c r="AF326" s="35">
        <v>0</v>
      </c>
      <c r="AG326" s="34">
        <f t="shared" si="100"/>
        <v>-2.2144228900000016</v>
      </c>
      <c r="AH326" s="35">
        <f t="shared" si="91"/>
        <v>-7.3851505912121848E-2</v>
      </c>
      <c r="AI326" s="36" t="s">
        <v>34</v>
      </c>
      <c r="AJ326" s="8"/>
      <c r="BG326" s="8"/>
      <c r="BH326" s="8"/>
      <c r="BI326" s="8"/>
      <c r="BJ326" s="8"/>
      <c r="BK326" s="8"/>
      <c r="BL326" s="15"/>
      <c r="BO326" s="8"/>
      <c r="BV326" s="8"/>
      <c r="BW326" s="8"/>
      <c r="BX326" s="8"/>
      <c r="BY326" s="8"/>
      <c r="BZ326" s="8"/>
    </row>
    <row r="327" spans="1:78" ht="63" x14ac:dyDescent="0.25">
      <c r="A327" s="22" t="s">
        <v>650</v>
      </c>
      <c r="B327" s="23" t="s">
        <v>99</v>
      </c>
      <c r="C327" s="24" t="s">
        <v>33</v>
      </c>
      <c r="D327" s="25">
        <v>0</v>
      </c>
      <c r="E327" s="25">
        <v>0</v>
      </c>
      <c r="F327" s="25">
        <v>0</v>
      </c>
      <c r="G327" s="25">
        <v>0</v>
      </c>
      <c r="H327" s="25">
        <v>0</v>
      </c>
      <c r="I327" s="25">
        <v>0</v>
      </c>
      <c r="J327" s="25">
        <v>0</v>
      </c>
      <c r="K327" s="25">
        <v>0</v>
      </c>
      <c r="L327" s="25">
        <v>0</v>
      </c>
      <c r="M327" s="25">
        <v>0</v>
      </c>
      <c r="N327" s="25">
        <v>0</v>
      </c>
      <c r="O327" s="25">
        <v>0</v>
      </c>
      <c r="P327" s="25">
        <v>0</v>
      </c>
      <c r="Q327" s="25">
        <v>0</v>
      </c>
      <c r="R327" s="25">
        <v>0</v>
      </c>
      <c r="S327" s="25">
        <v>0</v>
      </c>
      <c r="T327" s="25">
        <v>0</v>
      </c>
      <c r="U327" s="25">
        <v>0</v>
      </c>
      <c r="V327" s="25">
        <v>0</v>
      </c>
      <c r="W327" s="25">
        <v>0</v>
      </c>
      <c r="X327" s="25">
        <v>0</v>
      </c>
      <c r="Y327" s="25">
        <v>0</v>
      </c>
      <c r="Z327" s="25">
        <v>0</v>
      </c>
      <c r="AA327" s="25">
        <v>0</v>
      </c>
      <c r="AB327" s="25">
        <v>0</v>
      </c>
      <c r="AC327" s="25">
        <v>0</v>
      </c>
      <c r="AD327" s="25">
        <v>0</v>
      </c>
      <c r="AE327" s="25">
        <v>0</v>
      </c>
      <c r="AF327" s="26">
        <v>0</v>
      </c>
      <c r="AG327" s="25">
        <v>0</v>
      </c>
      <c r="AH327" s="26">
        <v>0</v>
      </c>
      <c r="AI327" s="27" t="s">
        <v>34</v>
      </c>
      <c r="AJ327" s="8"/>
      <c r="BG327" s="8"/>
      <c r="BH327" s="8"/>
      <c r="BI327" s="8"/>
      <c r="BJ327" s="8"/>
      <c r="BK327" s="8"/>
      <c r="BL327" s="15"/>
      <c r="BO327" s="8"/>
      <c r="BV327" s="8"/>
      <c r="BW327" s="8"/>
      <c r="BX327" s="8"/>
      <c r="BY327" s="8"/>
      <c r="BZ327" s="8"/>
    </row>
    <row r="328" spans="1:78" ht="94.5" x14ac:dyDescent="0.25">
      <c r="A328" s="22" t="s">
        <v>651</v>
      </c>
      <c r="B328" s="23" t="s">
        <v>101</v>
      </c>
      <c r="C328" s="24" t="s">
        <v>33</v>
      </c>
      <c r="D328" s="25">
        <f t="shared" ref="D328:AG328" si="101">D329+D334+D332+D333</f>
        <v>522.94767902000001</v>
      </c>
      <c r="E328" s="25">
        <f t="shared" si="101"/>
        <v>0</v>
      </c>
      <c r="F328" s="25">
        <f t="shared" si="101"/>
        <v>187.74175152000001</v>
      </c>
      <c r="G328" s="25">
        <f t="shared" si="101"/>
        <v>0</v>
      </c>
      <c r="H328" s="25">
        <f t="shared" si="101"/>
        <v>0</v>
      </c>
      <c r="I328" s="25">
        <f t="shared" si="101"/>
        <v>0</v>
      </c>
      <c r="J328" s="25">
        <f t="shared" si="101"/>
        <v>0</v>
      </c>
      <c r="K328" s="25">
        <f t="shared" si="101"/>
        <v>0</v>
      </c>
      <c r="L328" s="25">
        <f t="shared" si="101"/>
        <v>4</v>
      </c>
      <c r="M328" s="25">
        <f t="shared" si="101"/>
        <v>0</v>
      </c>
      <c r="N328" s="25">
        <f t="shared" si="101"/>
        <v>0</v>
      </c>
      <c r="O328" s="25">
        <f t="shared" si="101"/>
        <v>0</v>
      </c>
      <c r="P328" s="25">
        <f t="shared" si="101"/>
        <v>0</v>
      </c>
      <c r="Q328" s="25">
        <f t="shared" si="101"/>
        <v>0.92400000000000004</v>
      </c>
      <c r="R328" s="25">
        <f t="shared" si="101"/>
        <v>0</v>
      </c>
      <c r="S328" s="25">
        <f t="shared" si="101"/>
        <v>178.40276272</v>
      </c>
      <c r="T328" s="25">
        <f t="shared" si="101"/>
        <v>0</v>
      </c>
      <c r="U328" s="25">
        <f t="shared" si="101"/>
        <v>0</v>
      </c>
      <c r="V328" s="25">
        <f t="shared" si="101"/>
        <v>0</v>
      </c>
      <c r="W328" s="25">
        <f t="shared" si="101"/>
        <v>0</v>
      </c>
      <c r="X328" s="25">
        <f t="shared" si="101"/>
        <v>0</v>
      </c>
      <c r="Y328" s="25">
        <f t="shared" si="101"/>
        <v>3</v>
      </c>
      <c r="Z328" s="25">
        <f t="shared" si="101"/>
        <v>0</v>
      </c>
      <c r="AA328" s="25">
        <f t="shared" si="101"/>
        <v>0</v>
      </c>
      <c r="AB328" s="25">
        <f t="shared" si="101"/>
        <v>0</v>
      </c>
      <c r="AC328" s="25">
        <f t="shared" si="101"/>
        <v>0</v>
      </c>
      <c r="AD328" s="25">
        <f t="shared" si="101"/>
        <v>0.92400000000000004</v>
      </c>
      <c r="AE328" s="25">
        <f t="shared" si="101"/>
        <v>0</v>
      </c>
      <c r="AF328" s="26">
        <v>0</v>
      </c>
      <c r="AG328" s="25">
        <f t="shared" si="101"/>
        <v>-9.338988800000001</v>
      </c>
      <c r="AH328" s="26">
        <f t="shared" si="91"/>
        <v>-4.9743803519405883E-2</v>
      </c>
      <c r="AI328" s="27" t="s">
        <v>34</v>
      </c>
      <c r="AJ328" s="8"/>
      <c r="BG328" s="8"/>
      <c r="BH328" s="8"/>
      <c r="BI328" s="8"/>
      <c r="BJ328" s="8"/>
      <c r="BK328" s="8"/>
      <c r="BL328" s="15"/>
      <c r="BO328" s="8"/>
      <c r="BV328" s="8"/>
      <c r="BW328" s="8"/>
      <c r="BX328" s="8"/>
      <c r="BY328" s="8"/>
      <c r="BZ328" s="8"/>
    </row>
    <row r="329" spans="1:78" ht="47.25" x14ac:dyDescent="0.25">
      <c r="A329" s="22" t="s">
        <v>652</v>
      </c>
      <c r="B329" s="23" t="s">
        <v>103</v>
      </c>
      <c r="C329" s="24" t="s">
        <v>33</v>
      </c>
      <c r="D329" s="25">
        <f t="shared" ref="D329:AD329" si="102">SUM(D330:D331)</f>
        <v>70.044181710000004</v>
      </c>
      <c r="E329" s="25">
        <f t="shared" si="102"/>
        <v>0</v>
      </c>
      <c r="F329" s="25">
        <f t="shared" si="102"/>
        <v>0</v>
      </c>
      <c r="G329" s="25">
        <f t="shared" si="102"/>
        <v>0</v>
      </c>
      <c r="H329" s="25">
        <f t="shared" si="102"/>
        <v>0</v>
      </c>
      <c r="I329" s="25">
        <f t="shared" si="102"/>
        <v>0</v>
      </c>
      <c r="J329" s="25">
        <f t="shared" si="102"/>
        <v>0</v>
      </c>
      <c r="K329" s="25">
        <f t="shared" si="102"/>
        <v>0</v>
      </c>
      <c r="L329" s="25">
        <f t="shared" si="102"/>
        <v>0</v>
      </c>
      <c r="M329" s="25">
        <f t="shared" si="102"/>
        <v>0</v>
      </c>
      <c r="N329" s="25">
        <f t="shared" si="102"/>
        <v>0</v>
      </c>
      <c r="O329" s="25">
        <f t="shared" si="102"/>
        <v>0</v>
      </c>
      <c r="P329" s="25">
        <f t="shared" si="102"/>
        <v>0</v>
      </c>
      <c r="Q329" s="25">
        <f t="shared" si="102"/>
        <v>0</v>
      </c>
      <c r="R329" s="25">
        <f t="shared" si="102"/>
        <v>0</v>
      </c>
      <c r="S329" s="25">
        <f t="shared" si="102"/>
        <v>0</v>
      </c>
      <c r="T329" s="25">
        <f t="shared" si="102"/>
        <v>0</v>
      </c>
      <c r="U329" s="25">
        <f t="shared" si="102"/>
        <v>0</v>
      </c>
      <c r="V329" s="25">
        <f t="shared" si="102"/>
        <v>0</v>
      </c>
      <c r="W329" s="25">
        <f t="shared" si="102"/>
        <v>0</v>
      </c>
      <c r="X329" s="25">
        <f t="shared" si="102"/>
        <v>0</v>
      </c>
      <c r="Y329" s="25">
        <f t="shared" si="102"/>
        <v>0</v>
      </c>
      <c r="Z329" s="25">
        <f t="shared" si="102"/>
        <v>0</v>
      </c>
      <c r="AA329" s="25">
        <f t="shared" si="102"/>
        <v>0</v>
      </c>
      <c r="AB329" s="25">
        <f t="shared" si="102"/>
        <v>0</v>
      </c>
      <c r="AC329" s="25">
        <f t="shared" si="102"/>
        <v>0</v>
      </c>
      <c r="AD329" s="25">
        <f t="shared" si="102"/>
        <v>0</v>
      </c>
      <c r="AE329" s="25">
        <f t="shared" ref="AE329:AG329" si="103">SUM(AE330:AE331)</f>
        <v>0</v>
      </c>
      <c r="AF329" s="26">
        <v>0</v>
      </c>
      <c r="AG329" s="25">
        <f t="shared" si="103"/>
        <v>0</v>
      </c>
      <c r="AH329" s="26">
        <v>0</v>
      </c>
      <c r="AI329" s="27" t="s">
        <v>34</v>
      </c>
      <c r="AJ329" s="8"/>
      <c r="BG329" s="8"/>
      <c r="BH329" s="8"/>
      <c r="BI329" s="8"/>
      <c r="BJ329" s="8"/>
      <c r="BK329" s="8"/>
      <c r="BL329" s="15"/>
      <c r="BO329" s="8"/>
      <c r="BV329" s="8"/>
      <c r="BW329" s="8"/>
      <c r="BX329" s="8"/>
      <c r="BY329" s="8"/>
      <c r="BZ329" s="8"/>
    </row>
    <row r="330" spans="1:78" ht="47.25" x14ac:dyDescent="0.25">
      <c r="A330" s="31" t="s">
        <v>652</v>
      </c>
      <c r="B330" s="44" t="s">
        <v>653</v>
      </c>
      <c r="C330" s="38" t="s">
        <v>654</v>
      </c>
      <c r="D330" s="34">
        <v>70.044181710000004</v>
      </c>
      <c r="E330" s="34">
        <v>0</v>
      </c>
      <c r="F330" s="34">
        <v>0</v>
      </c>
      <c r="G330" s="34">
        <v>0</v>
      </c>
      <c r="H330" s="34">
        <v>0</v>
      </c>
      <c r="I330" s="34">
        <v>0</v>
      </c>
      <c r="J330" s="34">
        <v>0</v>
      </c>
      <c r="K330" s="34">
        <v>0</v>
      </c>
      <c r="L330" s="34">
        <v>0</v>
      </c>
      <c r="M330" s="34">
        <v>0</v>
      </c>
      <c r="N330" s="34">
        <v>0</v>
      </c>
      <c r="O330" s="34">
        <v>0</v>
      </c>
      <c r="P330" s="34">
        <v>0</v>
      </c>
      <c r="Q330" s="34">
        <v>0</v>
      </c>
      <c r="R330" s="34">
        <v>0</v>
      </c>
      <c r="S330" s="34">
        <v>0</v>
      </c>
      <c r="T330" s="34">
        <v>0</v>
      </c>
      <c r="U330" s="34">
        <v>0</v>
      </c>
      <c r="V330" s="34">
        <v>0</v>
      </c>
      <c r="W330" s="34">
        <v>0</v>
      </c>
      <c r="X330" s="34">
        <v>0</v>
      </c>
      <c r="Y330" s="34">
        <v>0</v>
      </c>
      <c r="Z330" s="34">
        <v>0</v>
      </c>
      <c r="AA330" s="34">
        <v>0</v>
      </c>
      <c r="AB330" s="34">
        <v>0</v>
      </c>
      <c r="AC330" s="34">
        <v>0</v>
      </c>
      <c r="AD330" s="34">
        <v>0</v>
      </c>
      <c r="AE330" s="34">
        <f t="shared" ref="AE330:AE331" si="104">R330-E330</f>
        <v>0</v>
      </c>
      <c r="AF330" s="35">
        <v>0</v>
      </c>
      <c r="AG330" s="34">
        <f t="shared" ref="AG330:AG331" si="105">S330-F330</f>
        <v>0</v>
      </c>
      <c r="AH330" s="35">
        <v>0</v>
      </c>
      <c r="AI330" s="36" t="s">
        <v>34</v>
      </c>
      <c r="AJ330" s="8"/>
      <c r="BG330" s="8"/>
      <c r="BH330" s="8"/>
      <c r="BI330" s="8"/>
      <c r="BJ330" s="8"/>
      <c r="BK330" s="8"/>
      <c r="BL330" s="15"/>
      <c r="BO330" s="8"/>
      <c r="BV330" s="8"/>
      <c r="BW330" s="8"/>
      <c r="BX330" s="8"/>
      <c r="BY330" s="8"/>
      <c r="BZ330" s="8"/>
    </row>
    <row r="331" spans="1:78" ht="47.25" x14ac:dyDescent="0.25">
      <c r="A331" s="31" t="s">
        <v>652</v>
      </c>
      <c r="B331" s="44" t="s">
        <v>655</v>
      </c>
      <c r="C331" s="38" t="s">
        <v>656</v>
      </c>
      <c r="D331" s="43">
        <v>0</v>
      </c>
      <c r="E331" s="43">
        <v>0</v>
      </c>
      <c r="F331" s="43">
        <v>0</v>
      </c>
      <c r="G331" s="34">
        <v>0</v>
      </c>
      <c r="H331" s="34">
        <v>0</v>
      </c>
      <c r="I331" s="43">
        <v>0</v>
      </c>
      <c r="J331" s="34">
        <v>0</v>
      </c>
      <c r="K331" s="34">
        <v>0</v>
      </c>
      <c r="L331" s="43">
        <v>0</v>
      </c>
      <c r="M331" s="43">
        <v>0</v>
      </c>
      <c r="N331" s="34">
        <v>0</v>
      </c>
      <c r="O331" s="43">
        <v>0</v>
      </c>
      <c r="P331" s="43">
        <v>0</v>
      </c>
      <c r="Q331" s="43">
        <v>0</v>
      </c>
      <c r="R331" s="34">
        <v>0</v>
      </c>
      <c r="S331" s="34">
        <v>0</v>
      </c>
      <c r="T331" s="34">
        <v>0</v>
      </c>
      <c r="U331" s="34">
        <v>0</v>
      </c>
      <c r="V331" s="34">
        <v>0</v>
      </c>
      <c r="W331" s="34">
        <v>0</v>
      </c>
      <c r="X331" s="34">
        <v>0</v>
      </c>
      <c r="Y331" s="34">
        <v>0</v>
      </c>
      <c r="Z331" s="34">
        <v>0</v>
      </c>
      <c r="AA331" s="34">
        <v>0</v>
      </c>
      <c r="AB331" s="34">
        <v>0</v>
      </c>
      <c r="AC331" s="34">
        <v>0</v>
      </c>
      <c r="AD331" s="34">
        <v>0</v>
      </c>
      <c r="AE331" s="34">
        <f t="shared" si="104"/>
        <v>0</v>
      </c>
      <c r="AF331" s="35">
        <v>0</v>
      </c>
      <c r="AG331" s="34">
        <f t="shared" si="105"/>
        <v>0</v>
      </c>
      <c r="AH331" s="35">
        <v>0</v>
      </c>
      <c r="AI331" s="36" t="s">
        <v>34</v>
      </c>
      <c r="AJ331" s="8"/>
      <c r="BG331" s="8"/>
      <c r="BH331" s="8"/>
      <c r="BI331" s="8"/>
      <c r="BJ331" s="8"/>
      <c r="BK331" s="8"/>
      <c r="BL331" s="15"/>
      <c r="BO331" s="8"/>
      <c r="BV331" s="8"/>
      <c r="BW331" s="8"/>
      <c r="BX331" s="8"/>
      <c r="BY331" s="8"/>
      <c r="BZ331" s="8"/>
    </row>
    <row r="332" spans="1:78" ht="31.5" x14ac:dyDescent="0.25">
      <c r="A332" s="22" t="s">
        <v>657</v>
      </c>
      <c r="B332" s="23" t="s">
        <v>111</v>
      </c>
      <c r="C332" s="24" t="s">
        <v>33</v>
      </c>
      <c r="D332" s="25">
        <v>0</v>
      </c>
      <c r="E332" s="25">
        <v>0</v>
      </c>
      <c r="F332" s="25">
        <v>0</v>
      </c>
      <c r="G332" s="25">
        <v>0</v>
      </c>
      <c r="H332" s="25">
        <v>0</v>
      </c>
      <c r="I332" s="25">
        <v>0</v>
      </c>
      <c r="J332" s="25">
        <v>0</v>
      </c>
      <c r="K332" s="25">
        <v>0</v>
      </c>
      <c r="L332" s="25">
        <v>0</v>
      </c>
      <c r="M332" s="25">
        <v>0</v>
      </c>
      <c r="N332" s="25">
        <v>0</v>
      </c>
      <c r="O332" s="25">
        <v>0</v>
      </c>
      <c r="P332" s="25">
        <v>0</v>
      </c>
      <c r="Q332" s="25">
        <v>0</v>
      </c>
      <c r="R332" s="25">
        <v>0</v>
      </c>
      <c r="S332" s="25">
        <v>0</v>
      </c>
      <c r="T332" s="25">
        <v>0</v>
      </c>
      <c r="U332" s="25">
        <v>0</v>
      </c>
      <c r="V332" s="25">
        <v>0</v>
      </c>
      <c r="W332" s="25">
        <v>0</v>
      </c>
      <c r="X332" s="25">
        <v>0</v>
      </c>
      <c r="Y332" s="25">
        <v>0</v>
      </c>
      <c r="Z332" s="25">
        <v>0</v>
      </c>
      <c r="AA332" s="25">
        <v>0</v>
      </c>
      <c r="AB332" s="25">
        <v>0</v>
      </c>
      <c r="AC332" s="25">
        <v>0</v>
      </c>
      <c r="AD332" s="25">
        <v>0</v>
      </c>
      <c r="AE332" s="25">
        <v>0</v>
      </c>
      <c r="AF332" s="26">
        <v>0</v>
      </c>
      <c r="AG332" s="25">
        <v>0</v>
      </c>
      <c r="AH332" s="26">
        <v>0</v>
      </c>
      <c r="AI332" s="27" t="s">
        <v>34</v>
      </c>
      <c r="AJ332" s="8"/>
      <c r="BG332" s="8"/>
      <c r="BH332" s="8"/>
      <c r="BI332" s="8"/>
      <c r="BJ332" s="8"/>
      <c r="BK332" s="8"/>
      <c r="BL332" s="15"/>
      <c r="BO332" s="8"/>
      <c r="BV332" s="8"/>
      <c r="BW332" s="8"/>
      <c r="BX332" s="8"/>
      <c r="BY332" s="8"/>
      <c r="BZ332" s="8"/>
    </row>
    <row r="333" spans="1:78" ht="31.5" x14ac:dyDescent="0.25">
      <c r="A333" s="22" t="s">
        <v>658</v>
      </c>
      <c r="B333" s="23" t="s">
        <v>120</v>
      </c>
      <c r="C333" s="24" t="s">
        <v>33</v>
      </c>
      <c r="D333" s="25">
        <v>0</v>
      </c>
      <c r="E333" s="25">
        <v>0</v>
      </c>
      <c r="F333" s="25">
        <v>0</v>
      </c>
      <c r="G333" s="25">
        <v>0</v>
      </c>
      <c r="H333" s="25">
        <v>0</v>
      </c>
      <c r="I333" s="25">
        <v>0</v>
      </c>
      <c r="J333" s="25">
        <v>0</v>
      </c>
      <c r="K333" s="25">
        <v>0</v>
      </c>
      <c r="L333" s="25">
        <v>0</v>
      </c>
      <c r="M333" s="25">
        <v>0</v>
      </c>
      <c r="N333" s="25">
        <v>0</v>
      </c>
      <c r="O333" s="25">
        <v>0</v>
      </c>
      <c r="P333" s="25">
        <v>0</v>
      </c>
      <c r="Q333" s="25">
        <v>0</v>
      </c>
      <c r="R333" s="25">
        <v>0</v>
      </c>
      <c r="S333" s="25">
        <v>0</v>
      </c>
      <c r="T333" s="25">
        <v>0</v>
      </c>
      <c r="U333" s="25">
        <v>0</v>
      </c>
      <c r="V333" s="25">
        <v>0</v>
      </c>
      <c r="W333" s="25">
        <v>0</v>
      </c>
      <c r="X333" s="25">
        <v>0</v>
      </c>
      <c r="Y333" s="25">
        <v>0</v>
      </c>
      <c r="Z333" s="25">
        <v>0</v>
      </c>
      <c r="AA333" s="25">
        <v>0</v>
      </c>
      <c r="AB333" s="25">
        <v>0</v>
      </c>
      <c r="AC333" s="25">
        <v>0</v>
      </c>
      <c r="AD333" s="25">
        <v>0</v>
      </c>
      <c r="AE333" s="25">
        <v>0</v>
      </c>
      <c r="AF333" s="26">
        <v>0</v>
      </c>
      <c r="AG333" s="25">
        <v>0</v>
      </c>
      <c r="AH333" s="26">
        <v>0</v>
      </c>
      <c r="AI333" s="27" t="s">
        <v>34</v>
      </c>
      <c r="AJ333" s="8"/>
      <c r="BG333" s="8"/>
      <c r="BH333" s="8"/>
      <c r="BI333" s="8"/>
      <c r="BJ333" s="8"/>
      <c r="BK333" s="8"/>
      <c r="BL333" s="15"/>
      <c r="BO333" s="8"/>
      <c r="BV333" s="8"/>
      <c r="BW333" s="8"/>
      <c r="BX333" s="8"/>
      <c r="BY333" s="8"/>
      <c r="BZ333" s="8"/>
    </row>
    <row r="334" spans="1:78" ht="47.25" x14ac:dyDescent="0.25">
      <c r="A334" s="22" t="s">
        <v>659</v>
      </c>
      <c r="B334" s="23" t="s">
        <v>124</v>
      </c>
      <c r="C334" s="24" t="s">
        <v>33</v>
      </c>
      <c r="D334" s="25">
        <f>SUM(D335:D340)</f>
        <v>452.90349731000003</v>
      </c>
      <c r="E334" s="25">
        <f>SUM(E335:E340)</f>
        <v>0</v>
      </c>
      <c r="F334" s="25">
        <f>SUM(F335:F340)</f>
        <v>187.74175152000001</v>
      </c>
      <c r="G334" s="25">
        <f>SUM(G335:G340)</f>
        <v>0</v>
      </c>
      <c r="H334" s="25">
        <f>SUM(H335:H340)</f>
        <v>0</v>
      </c>
      <c r="I334" s="25">
        <f t="shared" ref="I334:AG334" si="106">SUM(I335:I340)</f>
        <v>0</v>
      </c>
      <c r="J334" s="25">
        <f t="shared" si="106"/>
        <v>0</v>
      </c>
      <c r="K334" s="25">
        <f t="shared" si="106"/>
        <v>0</v>
      </c>
      <c r="L334" s="25">
        <f t="shared" si="106"/>
        <v>4</v>
      </c>
      <c r="M334" s="25">
        <f t="shared" si="106"/>
        <v>0</v>
      </c>
      <c r="N334" s="25">
        <f t="shared" si="106"/>
        <v>0</v>
      </c>
      <c r="O334" s="25">
        <f t="shared" si="106"/>
        <v>0</v>
      </c>
      <c r="P334" s="25">
        <f t="shared" si="106"/>
        <v>0</v>
      </c>
      <c r="Q334" s="25">
        <f t="shared" si="106"/>
        <v>0.92400000000000004</v>
      </c>
      <c r="R334" s="25">
        <f t="shared" si="106"/>
        <v>0</v>
      </c>
      <c r="S334" s="25">
        <f t="shared" si="106"/>
        <v>178.40276272</v>
      </c>
      <c r="T334" s="25">
        <f t="shared" si="106"/>
        <v>0</v>
      </c>
      <c r="U334" s="25">
        <f t="shared" si="106"/>
        <v>0</v>
      </c>
      <c r="V334" s="25">
        <f t="shared" si="106"/>
        <v>0</v>
      </c>
      <c r="W334" s="25">
        <f t="shared" si="106"/>
        <v>0</v>
      </c>
      <c r="X334" s="25">
        <f t="shared" si="106"/>
        <v>0</v>
      </c>
      <c r="Y334" s="25">
        <f t="shared" si="106"/>
        <v>3</v>
      </c>
      <c r="Z334" s="25">
        <f t="shared" si="106"/>
        <v>0</v>
      </c>
      <c r="AA334" s="25">
        <f t="shared" si="106"/>
        <v>0</v>
      </c>
      <c r="AB334" s="25">
        <f t="shared" si="106"/>
        <v>0</v>
      </c>
      <c r="AC334" s="25">
        <f t="shared" si="106"/>
        <v>0</v>
      </c>
      <c r="AD334" s="25">
        <f t="shared" si="106"/>
        <v>0.92400000000000004</v>
      </c>
      <c r="AE334" s="25">
        <f t="shared" si="106"/>
        <v>0</v>
      </c>
      <c r="AF334" s="26">
        <v>0</v>
      </c>
      <c r="AG334" s="25">
        <f t="shared" si="106"/>
        <v>-9.338988800000001</v>
      </c>
      <c r="AH334" s="26">
        <f t="shared" si="91"/>
        <v>-4.9743803519405883E-2</v>
      </c>
      <c r="AI334" s="27" t="s">
        <v>34</v>
      </c>
      <c r="AJ334" s="8"/>
      <c r="BG334" s="8"/>
      <c r="BH334" s="8"/>
      <c r="BI334" s="8"/>
      <c r="BJ334" s="8"/>
      <c r="BK334" s="8"/>
      <c r="BL334" s="15"/>
      <c r="BO334" s="8"/>
      <c r="BV334" s="8"/>
      <c r="BW334" s="8"/>
      <c r="BX334" s="8"/>
      <c r="BY334" s="8"/>
      <c r="BZ334" s="8"/>
    </row>
    <row r="335" spans="1:78" ht="31.5" x14ac:dyDescent="0.25">
      <c r="A335" s="41" t="s">
        <v>659</v>
      </c>
      <c r="B335" s="42" t="s">
        <v>660</v>
      </c>
      <c r="C335" s="56" t="s">
        <v>661</v>
      </c>
      <c r="D335" s="33">
        <v>452.56149730999999</v>
      </c>
      <c r="E335" s="33">
        <v>0</v>
      </c>
      <c r="F335" s="33">
        <v>187.39975152</v>
      </c>
      <c r="G335" s="34">
        <v>0</v>
      </c>
      <c r="H335" s="34">
        <v>0</v>
      </c>
      <c r="I335" s="33">
        <v>0</v>
      </c>
      <c r="J335" s="34">
        <v>0</v>
      </c>
      <c r="K335" s="34">
        <v>0</v>
      </c>
      <c r="L335" s="33">
        <v>0</v>
      </c>
      <c r="M335" s="33">
        <v>0</v>
      </c>
      <c r="N335" s="34">
        <v>0</v>
      </c>
      <c r="O335" s="33">
        <v>0</v>
      </c>
      <c r="P335" s="33">
        <v>0</v>
      </c>
      <c r="Q335" s="33">
        <v>0.92400000000000004</v>
      </c>
      <c r="R335" s="34">
        <v>0</v>
      </c>
      <c r="S335" s="34">
        <v>178.15487992999999</v>
      </c>
      <c r="T335" s="34">
        <v>0</v>
      </c>
      <c r="U335" s="34">
        <v>0</v>
      </c>
      <c r="V335" s="34">
        <v>0</v>
      </c>
      <c r="W335" s="34">
        <v>0</v>
      </c>
      <c r="X335" s="34">
        <v>0</v>
      </c>
      <c r="Y335" s="34">
        <v>0</v>
      </c>
      <c r="Z335" s="34">
        <v>0</v>
      </c>
      <c r="AA335" s="34">
        <v>0</v>
      </c>
      <c r="AB335" s="34">
        <v>0</v>
      </c>
      <c r="AC335" s="34">
        <v>0</v>
      </c>
      <c r="AD335" s="34">
        <v>0.92400000000000004</v>
      </c>
      <c r="AE335" s="34">
        <f t="shared" ref="AE335:AE340" si="107">R335-E335</f>
        <v>0</v>
      </c>
      <c r="AF335" s="35">
        <v>0</v>
      </c>
      <c r="AG335" s="34">
        <f t="shared" ref="AG335:AG340" si="108">S335-F335</f>
        <v>-9.2448715900000025</v>
      </c>
      <c r="AH335" s="35">
        <f t="shared" si="91"/>
        <v>-4.9332357780705785E-2</v>
      </c>
      <c r="AI335" s="36" t="s">
        <v>34</v>
      </c>
      <c r="AJ335" s="8"/>
      <c r="BG335" s="8"/>
      <c r="BH335" s="8"/>
      <c r="BI335" s="8"/>
      <c r="BJ335" s="8"/>
      <c r="BK335" s="8"/>
      <c r="BL335" s="15"/>
      <c r="BO335" s="8"/>
      <c r="BV335" s="8"/>
      <c r="BW335" s="8"/>
      <c r="BX335" s="8"/>
      <c r="BY335" s="8"/>
      <c r="BZ335" s="8"/>
    </row>
    <row r="336" spans="1:78" ht="31.5" x14ac:dyDescent="0.25">
      <c r="A336" s="41" t="s">
        <v>659</v>
      </c>
      <c r="B336" s="42" t="s">
        <v>662</v>
      </c>
      <c r="C336" s="56" t="s">
        <v>663</v>
      </c>
      <c r="D336" s="33">
        <v>0</v>
      </c>
      <c r="E336" s="33">
        <v>0</v>
      </c>
      <c r="F336" s="33">
        <v>0</v>
      </c>
      <c r="G336" s="34">
        <v>0</v>
      </c>
      <c r="H336" s="34">
        <v>0</v>
      </c>
      <c r="I336" s="33">
        <v>0</v>
      </c>
      <c r="J336" s="34">
        <v>0</v>
      </c>
      <c r="K336" s="34">
        <v>0</v>
      </c>
      <c r="L336" s="33">
        <v>0</v>
      </c>
      <c r="M336" s="33">
        <v>0</v>
      </c>
      <c r="N336" s="34">
        <v>0</v>
      </c>
      <c r="O336" s="33">
        <v>0</v>
      </c>
      <c r="P336" s="33">
        <v>0</v>
      </c>
      <c r="Q336" s="33">
        <v>0</v>
      </c>
      <c r="R336" s="34">
        <v>0</v>
      </c>
      <c r="S336" s="34">
        <v>0</v>
      </c>
      <c r="T336" s="34">
        <v>0</v>
      </c>
      <c r="U336" s="34">
        <v>0</v>
      </c>
      <c r="V336" s="34">
        <v>0</v>
      </c>
      <c r="W336" s="34">
        <v>0</v>
      </c>
      <c r="X336" s="34">
        <v>0</v>
      </c>
      <c r="Y336" s="34">
        <v>0</v>
      </c>
      <c r="Z336" s="34">
        <v>0</v>
      </c>
      <c r="AA336" s="34">
        <v>0</v>
      </c>
      <c r="AB336" s="34">
        <v>0</v>
      </c>
      <c r="AC336" s="34">
        <v>0</v>
      </c>
      <c r="AD336" s="34">
        <v>0</v>
      </c>
      <c r="AE336" s="34">
        <f t="shared" si="107"/>
        <v>0</v>
      </c>
      <c r="AF336" s="35">
        <v>0</v>
      </c>
      <c r="AG336" s="34">
        <f t="shared" si="108"/>
        <v>0</v>
      </c>
      <c r="AH336" s="35">
        <v>0</v>
      </c>
      <c r="AI336" s="36" t="s">
        <v>34</v>
      </c>
      <c r="AJ336" s="8"/>
      <c r="BG336" s="8"/>
      <c r="BH336" s="8"/>
      <c r="BI336" s="8"/>
      <c r="BJ336" s="8"/>
      <c r="BK336" s="8"/>
      <c r="BL336" s="15"/>
      <c r="BO336" s="8"/>
      <c r="BV336" s="8"/>
      <c r="BW336" s="8"/>
      <c r="BX336" s="8"/>
      <c r="BY336" s="8"/>
      <c r="BZ336" s="8"/>
    </row>
    <row r="337" spans="1:78" ht="47.25" x14ac:dyDescent="0.25">
      <c r="A337" s="41" t="s">
        <v>659</v>
      </c>
      <c r="B337" s="42" t="s">
        <v>664</v>
      </c>
      <c r="C337" s="56" t="s">
        <v>665</v>
      </c>
      <c r="D337" s="33">
        <v>0.107</v>
      </c>
      <c r="E337" s="33">
        <v>0</v>
      </c>
      <c r="F337" s="33">
        <v>0.107</v>
      </c>
      <c r="G337" s="34">
        <v>0</v>
      </c>
      <c r="H337" s="34">
        <v>0</v>
      </c>
      <c r="I337" s="33">
        <v>0</v>
      </c>
      <c r="J337" s="34">
        <v>0</v>
      </c>
      <c r="K337" s="34">
        <v>0</v>
      </c>
      <c r="L337" s="33">
        <v>1</v>
      </c>
      <c r="M337" s="33">
        <v>0</v>
      </c>
      <c r="N337" s="34">
        <v>0</v>
      </c>
      <c r="O337" s="33">
        <v>0</v>
      </c>
      <c r="P337" s="33">
        <v>0</v>
      </c>
      <c r="Q337" s="33">
        <v>0</v>
      </c>
      <c r="R337" s="34">
        <v>0</v>
      </c>
      <c r="S337" s="34">
        <v>0</v>
      </c>
      <c r="T337" s="34">
        <v>0</v>
      </c>
      <c r="U337" s="34">
        <v>0</v>
      </c>
      <c r="V337" s="34">
        <v>0</v>
      </c>
      <c r="W337" s="34">
        <v>0</v>
      </c>
      <c r="X337" s="34">
        <v>0</v>
      </c>
      <c r="Y337" s="34">
        <v>0</v>
      </c>
      <c r="Z337" s="34">
        <v>0</v>
      </c>
      <c r="AA337" s="34">
        <v>0</v>
      </c>
      <c r="AB337" s="34">
        <v>0</v>
      </c>
      <c r="AC337" s="34">
        <v>0</v>
      </c>
      <c r="AD337" s="34">
        <v>0</v>
      </c>
      <c r="AE337" s="34">
        <f t="shared" si="107"/>
        <v>0</v>
      </c>
      <c r="AF337" s="35">
        <v>0</v>
      </c>
      <c r="AG337" s="34">
        <f t="shared" si="108"/>
        <v>-0.107</v>
      </c>
      <c r="AH337" s="35">
        <f t="shared" si="91"/>
        <v>-1</v>
      </c>
      <c r="AI337" s="36" t="s">
        <v>666</v>
      </c>
      <c r="AJ337" s="8"/>
      <c r="BG337" s="8"/>
      <c r="BH337" s="8"/>
      <c r="BI337" s="8"/>
      <c r="BJ337" s="8"/>
      <c r="BK337" s="8"/>
      <c r="BL337" s="15"/>
      <c r="BO337" s="8"/>
      <c r="BV337" s="8"/>
      <c r="BW337" s="8"/>
      <c r="BX337" s="8"/>
      <c r="BY337" s="8"/>
      <c r="BZ337" s="8"/>
    </row>
    <row r="338" spans="1:78" ht="47.25" x14ac:dyDescent="0.25">
      <c r="A338" s="31" t="s">
        <v>659</v>
      </c>
      <c r="B338" s="57" t="s">
        <v>667</v>
      </c>
      <c r="C338" s="38" t="s">
        <v>668</v>
      </c>
      <c r="D338" s="33">
        <v>0.11</v>
      </c>
      <c r="E338" s="33">
        <v>0</v>
      </c>
      <c r="F338" s="33">
        <v>0.11</v>
      </c>
      <c r="G338" s="34">
        <v>0</v>
      </c>
      <c r="H338" s="34">
        <v>0</v>
      </c>
      <c r="I338" s="33">
        <v>0</v>
      </c>
      <c r="J338" s="34">
        <v>0</v>
      </c>
      <c r="K338" s="34">
        <v>0</v>
      </c>
      <c r="L338" s="33">
        <v>1</v>
      </c>
      <c r="M338" s="33">
        <v>0</v>
      </c>
      <c r="N338" s="34">
        <v>0</v>
      </c>
      <c r="O338" s="33">
        <v>0</v>
      </c>
      <c r="P338" s="33">
        <v>0</v>
      </c>
      <c r="Q338" s="33">
        <v>0</v>
      </c>
      <c r="R338" s="34">
        <v>0</v>
      </c>
      <c r="S338" s="34">
        <v>9.818789E-2</v>
      </c>
      <c r="T338" s="34">
        <v>0</v>
      </c>
      <c r="U338" s="34">
        <v>0</v>
      </c>
      <c r="V338" s="34">
        <v>0</v>
      </c>
      <c r="W338" s="34">
        <v>0</v>
      </c>
      <c r="X338" s="34">
        <v>0</v>
      </c>
      <c r="Y338" s="34">
        <v>1</v>
      </c>
      <c r="Z338" s="34">
        <v>0</v>
      </c>
      <c r="AA338" s="34">
        <v>0</v>
      </c>
      <c r="AB338" s="34">
        <v>0</v>
      </c>
      <c r="AC338" s="34">
        <v>0</v>
      </c>
      <c r="AD338" s="34">
        <v>0</v>
      </c>
      <c r="AE338" s="34">
        <f t="shared" si="107"/>
        <v>0</v>
      </c>
      <c r="AF338" s="35">
        <v>0</v>
      </c>
      <c r="AG338" s="34">
        <f t="shared" si="108"/>
        <v>-1.1812110000000001E-2</v>
      </c>
      <c r="AH338" s="35">
        <f t="shared" si="91"/>
        <v>-0.10738281818181819</v>
      </c>
      <c r="AI338" s="36" t="s">
        <v>604</v>
      </c>
      <c r="AJ338" s="8"/>
      <c r="BG338" s="8"/>
      <c r="BH338" s="8"/>
      <c r="BI338" s="8"/>
      <c r="BJ338" s="8"/>
      <c r="BK338" s="8"/>
      <c r="BL338" s="15"/>
      <c r="BO338" s="8"/>
      <c r="BV338" s="8"/>
      <c r="BW338" s="8"/>
      <c r="BX338" s="8"/>
      <c r="BY338" s="8"/>
      <c r="BZ338" s="8"/>
    </row>
    <row r="339" spans="1:78" ht="47.25" x14ac:dyDescent="0.25">
      <c r="A339" s="31" t="s">
        <v>659</v>
      </c>
      <c r="B339" s="57" t="s">
        <v>669</v>
      </c>
      <c r="C339" s="38" t="s">
        <v>670</v>
      </c>
      <c r="D339" s="33">
        <v>9.4E-2</v>
      </c>
      <c r="E339" s="34">
        <v>0</v>
      </c>
      <c r="F339" s="33">
        <v>9.4E-2</v>
      </c>
      <c r="G339" s="34">
        <v>0</v>
      </c>
      <c r="H339" s="34">
        <v>0</v>
      </c>
      <c r="I339" s="34">
        <v>0</v>
      </c>
      <c r="J339" s="34">
        <v>0</v>
      </c>
      <c r="K339" s="34">
        <v>0</v>
      </c>
      <c r="L339" s="34">
        <v>1</v>
      </c>
      <c r="M339" s="34">
        <v>0</v>
      </c>
      <c r="N339" s="34">
        <v>0</v>
      </c>
      <c r="O339" s="34">
        <v>0</v>
      </c>
      <c r="P339" s="34">
        <v>0</v>
      </c>
      <c r="Q339" s="34">
        <v>0</v>
      </c>
      <c r="R339" s="34">
        <v>0</v>
      </c>
      <c r="S339" s="34">
        <v>0.11726572</v>
      </c>
      <c r="T339" s="34">
        <v>0</v>
      </c>
      <c r="U339" s="34">
        <v>0</v>
      </c>
      <c r="V339" s="34">
        <v>0</v>
      </c>
      <c r="W339" s="34">
        <v>0</v>
      </c>
      <c r="X339" s="34">
        <v>0</v>
      </c>
      <c r="Y339" s="34">
        <v>1</v>
      </c>
      <c r="Z339" s="34">
        <v>0</v>
      </c>
      <c r="AA339" s="34">
        <v>0</v>
      </c>
      <c r="AB339" s="34">
        <v>0</v>
      </c>
      <c r="AC339" s="34">
        <v>0</v>
      </c>
      <c r="AD339" s="34">
        <v>0</v>
      </c>
      <c r="AE339" s="34">
        <f t="shared" si="107"/>
        <v>0</v>
      </c>
      <c r="AF339" s="35">
        <v>0</v>
      </c>
      <c r="AG339" s="34">
        <f t="shared" si="108"/>
        <v>2.3265720000000004E-2</v>
      </c>
      <c r="AH339" s="35">
        <f t="shared" si="91"/>
        <v>0.24750765957446813</v>
      </c>
      <c r="AI339" s="36" t="s">
        <v>566</v>
      </c>
      <c r="AJ339" s="8"/>
      <c r="BG339" s="8"/>
      <c r="BH339" s="8"/>
      <c r="BI339" s="8"/>
      <c r="BJ339" s="8"/>
      <c r="BK339" s="8"/>
      <c r="BL339" s="15"/>
      <c r="BO339" s="8"/>
      <c r="BV339" s="8"/>
      <c r="BW339" s="8"/>
      <c r="BX339" s="8"/>
      <c r="BY339" s="8"/>
      <c r="BZ339" s="8"/>
    </row>
    <row r="340" spans="1:78" ht="31.5" x14ac:dyDescent="0.25">
      <c r="A340" s="31" t="s">
        <v>659</v>
      </c>
      <c r="B340" s="57" t="s">
        <v>671</v>
      </c>
      <c r="C340" s="38" t="s">
        <v>672</v>
      </c>
      <c r="D340" s="33">
        <v>3.1E-2</v>
      </c>
      <c r="E340" s="34">
        <v>0</v>
      </c>
      <c r="F340" s="33">
        <v>3.1E-2</v>
      </c>
      <c r="G340" s="34">
        <v>0</v>
      </c>
      <c r="H340" s="34">
        <v>0</v>
      </c>
      <c r="I340" s="34">
        <v>0</v>
      </c>
      <c r="J340" s="34">
        <v>0</v>
      </c>
      <c r="K340" s="34">
        <v>0</v>
      </c>
      <c r="L340" s="34">
        <v>1</v>
      </c>
      <c r="M340" s="34">
        <v>0</v>
      </c>
      <c r="N340" s="34">
        <v>0</v>
      </c>
      <c r="O340" s="34">
        <v>0</v>
      </c>
      <c r="P340" s="34">
        <v>0</v>
      </c>
      <c r="Q340" s="34">
        <v>0</v>
      </c>
      <c r="R340" s="34">
        <v>0</v>
      </c>
      <c r="S340" s="34">
        <v>3.2429179999999995E-2</v>
      </c>
      <c r="T340" s="34">
        <v>0</v>
      </c>
      <c r="U340" s="34">
        <v>0</v>
      </c>
      <c r="V340" s="34">
        <v>0</v>
      </c>
      <c r="W340" s="34">
        <v>0</v>
      </c>
      <c r="X340" s="34">
        <v>0</v>
      </c>
      <c r="Y340" s="34">
        <v>1</v>
      </c>
      <c r="Z340" s="34">
        <v>0</v>
      </c>
      <c r="AA340" s="34">
        <v>0</v>
      </c>
      <c r="AB340" s="34">
        <v>0</v>
      </c>
      <c r="AC340" s="34">
        <v>0</v>
      </c>
      <c r="AD340" s="34">
        <v>0</v>
      </c>
      <c r="AE340" s="34">
        <f t="shared" si="107"/>
        <v>0</v>
      </c>
      <c r="AF340" s="35">
        <v>0</v>
      </c>
      <c r="AG340" s="34">
        <f t="shared" si="108"/>
        <v>1.4291799999999952E-3</v>
      </c>
      <c r="AH340" s="35">
        <f t="shared" si="91"/>
        <v>4.6102580645161137E-2</v>
      </c>
      <c r="AI340" s="36" t="s">
        <v>34</v>
      </c>
      <c r="AJ340" s="8"/>
      <c r="BG340" s="8"/>
      <c r="BH340" s="8"/>
      <c r="BI340" s="8"/>
      <c r="BJ340" s="8"/>
      <c r="BK340" s="8"/>
      <c r="BL340" s="15"/>
      <c r="BO340" s="8"/>
      <c r="BV340" s="8"/>
      <c r="BW340" s="8"/>
      <c r="BX340" s="8"/>
      <c r="BY340" s="8"/>
      <c r="BZ340" s="8"/>
    </row>
    <row r="341" spans="1:78" ht="47.25" x14ac:dyDescent="0.25">
      <c r="A341" s="22" t="s">
        <v>673</v>
      </c>
      <c r="B341" s="23" t="s">
        <v>147</v>
      </c>
      <c r="C341" s="24" t="s">
        <v>33</v>
      </c>
      <c r="D341" s="25">
        <f t="shared" ref="D341:AG341" si="109">D342+D357+D359+D380</f>
        <v>3252.6071309467543</v>
      </c>
      <c r="E341" s="25">
        <f t="shared" si="109"/>
        <v>0</v>
      </c>
      <c r="F341" s="25">
        <f t="shared" si="109"/>
        <v>272.2608216438058</v>
      </c>
      <c r="G341" s="25">
        <f t="shared" si="109"/>
        <v>0</v>
      </c>
      <c r="H341" s="25">
        <f t="shared" si="109"/>
        <v>0</v>
      </c>
      <c r="I341" s="25">
        <f t="shared" si="109"/>
        <v>2.8709000000000007</v>
      </c>
      <c r="J341" s="25">
        <f t="shared" si="109"/>
        <v>0</v>
      </c>
      <c r="K341" s="25">
        <f t="shared" si="109"/>
        <v>0</v>
      </c>
      <c r="L341" s="25">
        <f t="shared" si="109"/>
        <v>24</v>
      </c>
      <c r="M341" s="25">
        <f t="shared" si="109"/>
        <v>5.1623999999999999</v>
      </c>
      <c r="N341" s="25">
        <f t="shared" si="109"/>
        <v>0</v>
      </c>
      <c r="O341" s="25">
        <f t="shared" si="109"/>
        <v>0</v>
      </c>
      <c r="P341" s="25">
        <f t="shared" si="109"/>
        <v>0</v>
      </c>
      <c r="Q341" s="25">
        <f t="shared" si="109"/>
        <v>0</v>
      </c>
      <c r="R341" s="25">
        <f t="shared" si="109"/>
        <v>0</v>
      </c>
      <c r="S341" s="25">
        <f t="shared" si="109"/>
        <v>230.15436440000002</v>
      </c>
      <c r="T341" s="25">
        <f t="shared" si="109"/>
        <v>0</v>
      </c>
      <c r="U341" s="25">
        <f t="shared" si="109"/>
        <v>0</v>
      </c>
      <c r="V341" s="25">
        <f t="shared" si="109"/>
        <v>2.9108000000000001</v>
      </c>
      <c r="W341" s="25">
        <f t="shared" si="109"/>
        <v>0</v>
      </c>
      <c r="X341" s="25">
        <f t="shared" si="109"/>
        <v>0</v>
      </c>
      <c r="Y341" s="25">
        <f t="shared" si="109"/>
        <v>8</v>
      </c>
      <c r="Z341" s="25">
        <f t="shared" si="109"/>
        <v>4.3269000000000002</v>
      </c>
      <c r="AA341" s="25">
        <f t="shared" si="109"/>
        <v>0</v>
      </c>
      <c r="AB341" s="25">
        <f t="shared" si="109"/>
        <v>0</v>
      </c>
      <c r="AC341" s="25">
        <f t="shared" si="109"/>
        <v>0</v>
      </c>
      <c r="AD341" s="25">
        <f t="shared" si="109"/>
        <v>0</v>
      </c>
      <c r="AE341" s="25">
        <f t="shared" si="109"/>
        <v>0</v>
      </c>
      <c r="AF341" s="26">
        <v>0</v>
      </c>
      <c r="AG341" s="25">
        <f t="shared" si="109"/>
        <v>-42.106457243805806</v>
      </c>
      <c r="AH341" s="26">
        <f t="shared" si="91"/>
        <v>-0.15465485261369324</v>
      </c>
      <c r="AI341" s="27" t="s">
        <v>34</v>
      </c>
      <c r="AJ341" s="8"/>
      <c r="BC341" s="14"/>
      <c r="BG341" s="8"/>
      <c r="BH341" s="8"/>
      <c r="BI341" s="8"/>
      <c r="BJ341" s="8"/>
      <c r="BK341" s="8"/>
      <c r="BL341" s="15"/>
      <c r="BO341" s="8"/>
      <c r="BV341" s="8"/>
      <c r="BW341" s="8"/>
      <c r="BX341" s="8"/>
      <c r="BY341" s="8"/>
      <c r="BZ341" s="8"/>
    </row>
    <row r="342" spans="1:78" ht="63" x14ac:dyDescent="0.25">
      <c r="A342" s="22" t="s">
        <v>674</v>
      </c>
      <c r="B342" s="23" t="s">
        <v>149</v>
      </c>
      <c r="C342" s="24" t="s">
        <v>33</v>
      </c>
      <c r="D342" s="25">
        <f t="shared" ref="D342:AD342" si="110">SUM(D343:D356)</f>
        <v>874.79673692000006</v>
      </c>
      <c r="E342" s="25">
        <f t="shared" si="110"/>
        <v>0</v>
      </c>
      <c r="F342" s="25">
        <f t="shared" si="110"/>
        <v>0</v>
      </c>
      <c r="G342" s="25">
        <f t="shared" si="110"/>
        <v>0</v>
      </c>
      <c r="H342" s="25">
        <f t="shared" si="110"/>
        <v>0</v>
      </c>
      <c r="I342" s="25">
        <f t="shared" si="110"/>
        <v>0</v>
      </c>
      <c r="J342" s="25">
        <f t="shared" si="110"/>
        <v>0</v>
      </c>
      <c r="K342" s="25">
        <f t="shared" si="110"/>
        <v>0</v>
      </c>
      <c r="L342" s="25">
        <f t="shared" si="110"/>
        <v>0</v>
      </c>
      <c r="M342" s="25">
        <f t="shared" si="110"/>
        <v>0</v>
      </c>
      <c r="N342" s="25">
        <f t="shared" si="110"/>
        <v>0</v>
      </c>
      <c r="O342" s="25">
        <f t="shared" si="110"/>
        <v>0</v>
      </c>
      <c r="P342" s="25">
        <f t="shared" si="110"/>
        <v>0</v>
      </c>
      <c r="Q342" s="25">
        <f t="shared" si="110"/>
        <v>0</v>
      </c>
      <c r="R342" s="25">
        <f t="shared" si="110"/>
        <v>0</v>
      </c>
      <c r="S342" s="25">
        <f t="shared" si="110"/>
        <v>0</v>
      </c>
      <c r="T342" s="25">
        <f t="shared" si="110"/>
        <v>0</v>
      </c>
      <c r="U342" s="25">
        <f t="shared" si="110"/>
        <v>0</v>
      </c>
      <c r="V342" s="25">
        <f t="shared" si="110"/>
        <v>0</v>
      </c>
      <c r="W342" s="25">
        <f t="shared" si="110"/>
        <v>0</v>
      </c>
      <c r="X342" s="25">
        <f t="shared" si="110"/>
        <v>0</v>
      </c>
      <c r="Y342" s="25">
        <f t="shared" si="110"/>
        <v>0</v>
      </c>
      <c r="Z342" s="25">
        <f t="shared" si="110"/>
        <v>0</v>
      </c>
      <c r="AA342" s="25">
        <f t="shared" si="110"/>
        <v>0</v>
      </c>
      <c r="AB342" s="25">
        <f t="shared" si="110"/>
        <v>0</v>
      </c>
      <c r="AC342" s="25">
        <f t="shared" si="110"/>
        <v>0</v>
      </c>
      <c r="AD342" s="25">
        <f t="shared" si="110"/>
        <v>0</v>
      </c>
      <c r="AE342" s="25">
        <f t="shared" ref="AE342:AG342" si="111">SUM(AE343:AE356)</f>
        <v>0</v>
      </c>
      <c r="AF342" s="26">
        <v>0</v>
      </c>
      <c r="AG342" s="25">
        <f t="shared" si="111"/>
        <v>0</v>
      </c>
      <c r="AH342" s="26">
        <v>0</v>
      </c>
      <c r="AI342" s="27" t="s">
        <v>34</v>
      </c>
      <c r="AJ342" s="8"/>
      <c r="BG342" s="8"/>
      <c r="BH342" s="8"/>
      <c r="BI342" s="8"/>
      <c r="BJ342" s="8"/>
      <c r="BK342" s="8"/>
      <c r="BL342" s="15"/>
      <c r="BO342" s="8"/>
      <c r="BV342" s="8"/>
      <c r="BW342" s="8"/>
      <c r="BX342" s="8"/>
      <c r="BY342" s="8"/>
      <c r="BZ342" s="8"/>
    </row>
    <row r="343" spans="1:78" ht="63" x14ac:dyDescent="0.25">
      <c r="A343" s="31" t="s">
        <v>674</v>
      </c>
      <c r="B343" s="57" t="s">
        <v>675</v>
      </c>
      <c r="C343" s="38" t="s">
        <v>676</v>
      </c>
      <c r="D343" s="33">
        <v>78.52007519</v>
      </c>
      <c r="E343" s="34">
        <v>0</v>
      </c>
      <c r="F343" s="33">
        <v>0</v>
      </c>
      <c r="G343" s="34">
        <v>0</v>
      </c>
      <c r="H343" s="34">
        <v>0</v>
      </c>
      <c r="I343" s="34">
        <v>0</v>
      </c>
      <c r="J343" s="34">
        <v>0</v>
      </c>
      <c r="K343" s="34">
        <v>0</v>
      </c>
      <c r="L343" s="34">
        <v>0</v>
      </c>
      <c r="M343" s="34">
        <v>0</v>
      </c>
      <c r="N343" s="34">
        <v>0</v>
      </c>
      <c r="O343" s="34">
        <v>0</v>
      </c>
      <c r="P343" s="34">
        <v>0</v>
      </c>
      <c r="Q343" s="34">
        <v>0</v>
      </c>
      <c r="R343" s="34">
        <v>0</v>
      </c>
      <c r="S343" s="34">
        <v>0</v>
      </c>
      <c r="T343" s="34">
        <v>0</v>
      </c>
      <c r="U343" s="34">
        <v>0</v>
      </c>
      <c r="V343" s="34">
        <v>0</v>
      </c>
      <c r="W343" s="34">
        <v>0</v>
      </c>
      <c r="X343" s="34">
        <v>0</v>
      </c>
      <c r="Y343" s="34">
        <v>0</v>
      </c>
      <c r="Z343" s="34">
        <v>0</v>
      </c>
      <c r="AA343" s="34">
        <v>0</v>
      </c>
      <c r="AB343" s="34">
        <v>0</v>
      </c>
      <c r="AC343" s="34">
        <v>0</v>
      </c>
      <c r="AD343" s="34">
        <v>0</v>
      </c>
      <c r="AE343" s="34">
        <f t="shared" ref="AE343:AE356" si="112">R343-E343</f>
        <v>0</v>
      </c>
      <c r="AF343" s="35">
        <v>0</v>
      </c>
      <c r="AG343" s="34">
        <f t="shared" ref="AG343:AG356" si="113">S343-F343</f>
        <v>0</v>
      </c>
      <c r="AH343" s="35">
        <v>0</v>
      </c>
      <c r="AI343" s="36" t="s">
        <v>34</v>
      </c>
      <c r="AJ343" s="8"/>
      <c r="BG343" s="8"/>
      <c r="BH343" s="8"/>
      <c r="BI343" s="8"/>
      <c r="BJ343" s="8"/>
      <c r="BK343" s="8"/>
      <c r="BL343" s="15"/>
      <c r="BO343" s="8"/>
      <c r="BV343" s="8"/>
      <c r="BW343" s="8"/>
      <c r="BX343" s="8"/>
      <c r="BY343" s="8"/>
      <c r="BZ343" s="8"/>
    </row>
    <row r="344" spans="1:78" x14ac:dyDescent="0.25">
      <c r="A344" s="56" t="s">
        <v>674</v>
      </c>
      <c r="B344" s="56" t="s">
        <v>677</v>
      </c>
      <c r="C344" s="56" t="s">
        <v>678</v>
      </c>
      <c r="D344" s="33">
        <v>69.8</v>
      </c>
      <c r="E344" s="34">
        <v>0</v>
      </c>
      <c r="F344" s="33">
        <v>0</v>
      </c>
      <c r="G344" s="34">
        <v>0</v>
      </c>
      <c r="H344" s="34">
        <v>0</v>
      </c>
      <c r="I344" s="34">
        <v>0</v>
      </c>
      <c r="J344" s="34">
        <v>0</v>
      </c>
      <c r="K344" s="34">
        <v>0</v>
      </c>
      <c r="L344" s="34">
        <v>0</v>
      </c>
      <c r="M344" s="34">
        <v>0</v>
      </c>
      <c r="N344" s="34">
        <v>0</v>
      </c>
      <c r="O344" s="34">
        <v>0</v>
      </c>
      <c r="P344" s="34">
        <v>0</v>
      </c>
      <c r="Q344" s="34">
        <v>0</v>
      </c>
      <c r="R344" s="34">
        <v>0</v>
      </c>
      <c r="S344" s="34">
        <v>0</v>
      </c>
      <c r="T344" s="34">
        <v>0</v>
      </c>
      <c r="U344" s="34">
        <v>0</v>
      </c>
      <c r="V344" s="34">
        <v>0</v>
      </c>
      <c r="W344" s="34">
        <v>0</v>
      </c>
      <c r="X344" s="34">
        <v>0</v>
      </c>
      <c r="Y344" s="34">
        <v>0</v>
      </c>
      <c r="Z344" s="34">
        <v>0</v>
      </c>
      <c r="AA344" s="34">
        <v>0</v>
      </c>
      <c r="AB344" s="34">
        <v>0</v>
      </c>
      <c r="AC344" s="34">
        <v>0</v>
      </c>
      <c r="AD344" s="34">
        <v>0</v>
      </c>
      <c r="AE344" s="34">
        <f t="shared" si="112"/>
        <v>0</v>
      </c>
      <c r="AF344" s="35">
        <v>0</v>
      </c>
      <c r="AG344" s="34">
        <f t="shared" si="113"/>
        <v>0</v>
      </c>
      <c r="AH344" s="35">
        <v>0</v>
      </c>
      <c r="AI344" s="36" t="s">
        <v>34</v>
      </c>
      <c r="AJ344" s="8"/>
      <c r="BG344" s="8"/>
      <c r="BH344" s="8"/>
      <c r="BI344" s="8"/>
      <c r="BJ344" s="8"/>
      <c r="BK344" s="8"/>
      <c r="BL344" s="15"/>
      <c r="BO344" s="8"/>
      <c r="BV344" s="8"/>
      <c r="BW344" s="8"/>
      <c r="BX344" s="8"/>
      <c r="BY344" s="8"/>
      <c r="BZ344" s="8"/>
    </row>
    <row r="345" spans="1:78" ht="47.25" x14ac:dyDescent="0.25">
      <c r="A345" s="31" t="s">
        <v>674</v>
      </c>
      <c r="B345" s="57" t="s">
        <v>679</v>
      </c>
      <c r="C345" s="38" t="s">
        <v>680</v>
      </c>
      <c r="D345" s="33">
        <v>30.6</v>
      </c>
      <c r="E345" s="43">
        <v>0</v>
      </c>
      <c r="F345" s="33">
        <v>0</v>
      </c>
      <c r="G345" s="34">
        <v>0</v>
      </c>
      <c r="H345" s="34">
        <v>0</v>
      </c>
      <c r="I345" s="43">
        <v>0</v>
      </c>
      <c r="J345" s="34">
        <v>0</v>
      </c>
      <c r="K345" s="34">
        <v>0</v>
      </c>
      <c r="L345" s="43">
        <v>0</v>
      </c>
      <c r="M345" s="43">
        <v>0</v>
      </c>
      <c r="N345" s="34">
        <v>0</v>
      </c>
      <c r="O345" s="43">
        <v>0</v>
      </c>
      <c r="P345" s="43">
        <v>0</v>
      </c>
      <c r="Q345" s="43">
        <v>0</v>
      </c>
      <c r="R345" s="34">
        <v>0</v>
      </c>
      <c r="S345" s="34">
        <v>0</v>
      </c>
      <c r="T345" s="34">
        <v>0</v>
      </c>
      <c r="U345" s="34">
        <v>0</v>
      </c>
      <c r="V345" s="34">
        <v>0</v>
      </c>
      <c r="W345" s="34">
        <v>0</v>
      </c>
      <c r="X345" s="34">
        <v>0</v>
      </c>
      <c r="Y345" s="34">
        <v>0</v>
      </c>
      <c r="Z345" s="34">
        <v>0</v>
      </c>
      <c r="AA345" s="34">
        <v>0</v>
      </c>
      <c r="AB345" s="34">
        <v>0</v>
      </c>
      <c r="AC345" s="34">
        <v>0</v>
      </c>
      <c r="AD345" s="34">
        <v>0</v>
      </c>
      <c r="AE345" s="34">
        <f t="shared" si="112"/>
        <v>0</v>
      </c>
      <c r="AF345" s="35">
        <v>0</v>
      </c>
      <c r="AG345" s="34">
        <f t="shared" si="113"/>
        <v>0</v>
      </c>
      <c r="AH345" s="35">
        <v>0</v>
      </c>
      <c r="AI345" s="36" t="s">
        <v>34</v>
      </c>
      <c r="AJ345" s="8"/>
      <c r="BG345" s="8"/>
      <c r="BH345" s="8"/>
      <c r="BI345" s="8"/>
      <c r="BJ345" s="8"/>
      <c r="BK345" s="8"/>
      <c r="BL345" s="15"/>
      <c r="BO345" s="8"/>
      <c r="BV345" s="8"/>
      <c r="BW345" s="8"/>
      <c r="BX345" s="8"/>
      <c r="BY345" s="8"/>
      <c r="BZ345" s="8"/>
    </row>
    <row r="346" spans="1:78" ht="31.5" x14ac:dyDescent="0.25">
      <c r="A346" s="31" t="s">
        <v>674</v>
      </c>
      <c r="B346" s="57" t="s">
        <v>681</v>
      </c>
      <c r="C346" s="38" t="s">
        <v>682</v>
      </c>
      <c r="D346" s="33">
        <v>652.1715332</v>
      </c>
      <c r="E346" s="43">
        <v>0</v>
      </c>
      <c r="F346" s="33">
        <v>0</v>
      </c>
      <c r="G346" s="34">
        <v>0</v>
      </c>
      <c r="H346" s="34">
        <v>0</v>
      </c>
      <c r="I346" s="43">
        <v>0</v>
      </c>
      <c r="J346" s="34">
        <v>0</v>
      </c>
      <c r="K346" s="34">
        <v>0</v>
      </c>
      <c r="L346" s="43">
        <v>0</v>
      </c>
      <c r="M346" s="43">
        <v>0</v>
      </c>
      <c r="N346" s="34">
        <v>0</v>
      </c>
      <c r="O346" s="43">
        <v>0</v>
      </c>
      <c r="P346" s="43">
        <v>0</v>
      </c>
      <c r="Q346" s="43">
        <v>0</v>
      </c>
      <c r="R346" s="34">
        <v>0</v>
      </c>
      <c r="S346" s="34">
        <v>0</v>
      </c>
      <c r="T346" s="34">
        <v>0</v>
      </c>
      <c r="U346" s="34">
        <v>0</v>
      </c>
      <c r="V346" s="34">
        <v>0</v>
      </c>
      <c r="W346" s="34">
        <v>0</v>
      </c>
      <c r="X346" s="34">
        <v>0</v>
      </c>
      <c r="Y346" s="34">
        <v>0</v>
      </c>
      <c r="Z346" s="34">
        <v>0</v>
      </c>
      <c r="AA346" s="34">
        <v>0</v>
      </c>
      <c r="AB346" s="34">
        <v>0</v>
      </c>
      <c r="AC346" s="34">
        <v>0</v>
      </c>
      <c r="AD346" s="34">
        <v>0</v>
      </c>
      <c r="AE346" s="34">
        <f t="shared" si="112"/>
        <v>0</v>
      </c>
      <c r="AF346" s="35">
        <v>0</v>
      </c>
      <c r="AG346" s="34">
        <f t="shared" si="113"/>
        <v>0</v>
      </c>
      <c r="AH346" s="35">
        <v>0</v>
      </c>
      <c r="AI346" s="36" t="s">
        <v>34</v>
      </c>
      <c r="AJ346" s="8"/>
      <c r="BG346" s="8"/>
      <c r="BH346" s="8"/>
      <c r="BI346" s="8"/>
      <c r="BJ346" s="8"/>
      <c r="BK346" s="8"/>
      <c r="BL346" s="15"/>
      <c r="BO346" s="8"/>
      <c r="BV346" s="8"/>
      <c r="BW346" s="8"/>
      <c r="BX346" s="8"/>
      <c r="BY346" s="8"/>
      <c r="BZ346" s="8"/>
    </row>
    <row r="347" spans="1:78" ht="31.5" x14ac:dyDescent="0.25">
      <c r="A347" s="41" t="s">
        <v>674</v>
      </c>
      <c r="B347" s="58" t="s">
        <v>683</v>
      </c>
      <c r="C347" s="59" t="s">
        <v>684</v>
      </c>
      <c r="D347" s="33">
        <v>0</v>
      </c>
      <c r="E347" s="43">
        <v>0</v>
      </c>
      <c r="F347" s="33">
        <v>0</v>
      </c>
      <c r="G347" s="34">
        <v>0</v>
      </c>
      <c r="H347" s="34">
        <v>0</v>
      </c>
      <c r="I347" s="43">
        <v>0</v>
      </c>
      <c r="J347" s="34">
        <v>0</v>
      </c>
      <c r="K347" s="34">
        <v>0</v>
      </c>
      <c r="L347" s="43">
        <v>0</v>
      </c>
      <c r="M347" s="43">
        <v>0</v>
      </c>
      <c r="N347" s="34">
        <v>0</v>
      </c>
      <c r="O347" s="43">
        <v>0</v>
      </c>
      <c r="P347" s="43">
        <v>0</v>
      </c>
      <c r="Q347" s="43">
        <v>0</v>
      </c>
      <c r="R347" s="34">
        <v>0</v>
      </c>
      <c r="S347" s="34">
        <v>0</v>
      </c>
      <c r="T347" s="34">
        <v>0</v>
      </c>
      <c r="U347" s="34">
        <v>0</v>
      </c>
      <c r="V347" s="34">
        <v>0</v>
      </c>
      <c r="W347" s="34">
        <v>0</v>
      </c>
      <c r="X347" s="34">
        <v>0</v>
      </c>
      <c r="Y347" s="34">
        <v>0</v>
      </c>
      <c r="Z347" s="34">
        <v>0</v>
      </c>
      <c r="AA347" s="34">
        <v>0</v>
      </c>
      <c r="AB347" s="34">
        <v>0</v>
      </c>
      <c r="AC347" s="34">
        <v>0</v>
      </c>
      <c r="AD347" s="34">
        <v>0</v>
      </c>
      <c r="AE347" s="34">
        <f t="shared" si="112"/>
        <v>0</v>
      </c>
      <c r="AF347" s="35">
        <v>0</v>
      </c>
      <c r="AG347" s="34">
        <f t="shared" si="113"/>
        <v>0</v>
      </c>
      <c r="AH347" s="35">
        <v>0</v>
      </c>
      <c r="AI347" s="36" t="s">
        <v>34</v>
      </c>
      <c r="AJ347" s="8"/>
      <c r="BG347" s="8"/>
      <c r="BH347" s="8"/>
      <c r="BI347" s="8"/>
      <c r="BJ347" s="8"/>
      <c r="BK347" s="8"/>
      <c r="BL347" s="15"/>
      <c r="BO347" s="8"/>
      <c r="BV347" s="8"/>
      <c r="BW347" s="8"/>
      <c r="BX347" s="8"/>
      <c r="BY347" s="8"/>
      <c r="BZ347" s="8"/>
    </row>
    <row r="348" spans="1:78" ht="31.5" x14ac:dyDescent="0.25">
      <c r="A348" s="31" t="s">
        <v>674</v>
      </c>
      <c r="B348" s="57" t="s">
        <v>685</v>
      </c>
      <c r="C348" s="38" t="s">
        <v>686</v>
      </c>
      <c r="D348" s="33">
        <v>0</v>
      </c>
      <c r="E348" s="34">
        <v>0</v>
      </c>
      <c r="F348" s="33">
        <v>0</v>
      </c>
      <c r="G348" s="34">
        <v>0</v>
      </c>
      <c r="H348" s="34">
        <v>0</v>
      </c>
      <c r="I348" s="34">
        <v>0</v>
      </c>
      <c r="J348" s="34">
        <v>0</v>
      </c>
      <c r="K348" s="34">
        <v>0</v>
      </c>
      <c r="L348" s="34">
        <v>0</v>
      </c>
      <c r="M348" s="34">
        <v>0</v>
      </c>
      <c r="N348" s="34">
        <v>0</v>
      </c>
      <c r="O348" s="34">
        <v>0</v>
      </c>
      <c r="P348" s="34">
        <v>0</v>
      </c>
      <c r="Q348" s="34">
        <v>0</v>
      </c>
      <c r="R348" s="34">
        <v>0</v>
      </c>
      <c r="S348" s="34">
        <v>0</v>
      </c>
      <c r="T348" s="34">
        <v>0</v>
      </c>
      <c r="U348" s="34">
        <v>0</v>
      </c>
      <c r="V348" s="34">
        <v>0</v>
      </c>
      <c r="W348" s="34">
        <v>0</v>
      </c>
      <c r="X348" s="34">
        <v>0</v>
      </c>
      <c r="Y348" s="34">
        <v>0</v>
      </c>
      <c r="Z348" s="34">
        <v>0</v>
      </c>
      <c r="AA348" s="34">
        <v>0</v>
      </c>
      <c r="AB348" s="34">
        <v>0</v>
      </c>
      <c r="AC348" s="34">
        <v>0</v>
      </c>
      <c r="AD348" s="34">
        <v>0</v>
      </c>
      <c r="AE348" s="34">
        <f t="shared" si="112"/>
        <v>0</v>
      </c>
      <c r="AF348" s="35">
        <v>0</v>
      </c>
      <c r="AG348" s="34">
        <f t="shared" si="113"/>
        <v>0</v>
      </c>
      <c r="AH348" s="35">
        <v>0</v>
      </c>
      <c r="AI348" s="36" t="s">
        <v>34</v>
      </c>
      <c r="AJ348" s="8"/>
      <c r="BG348" s="8"/>
      <c r="BH348" s="8"/>
      <c r="BI348" s="8"/>
      <c r="BJ348" s="8"/>
      <c r="BK348" s="8"/>
      <c r="BL348" s="15"/>
      <c r="BO348" s="8"/>
      <c r="BV348" s="8"/>
      <c r="BW348" s="8"/>
      <c r="BX348" s="8"/>
      <c r="BY348" s="8"/>
      <c r="BZ348" s="8"/>
    </row>
    <row r="349" spans="1:78" ht="31.5" x14ac:dyDescent="0.25">
      <c r="A349" s="31" t="s">
        <v>674</v>
      </c>
      <c r="B349" s="57" t="s">
        <v>687</v>
      </c>
      <c r="C349" s="38" t="s">
        <v>688</v>
      </c>
      <c r="D349" s="33">
        <v>43.705128530000003</v>
      </c>
      <c r="E349" s="34">
        <v>0</v>
      </c>
      <c r="F349" s="33">
        <v>0</v>
      </c>
      <c r="G349" s="34">
        <v>0</v>
      </c>
      <c r="H349" s="34">
        <v>0</v>
      </c>
      <c r="I349" s="34">
        <v>0</v>
      </c>
      <c r="J349" s="34">
        <v>0</v>
      </c>
      <c r="K349" s="34">
        <v>0</v>
      </c>
      <c r="L349" s="34">
        <v>0</v>
      </c>
      <c r="M349" s="34">
        <v>0</v>
      </c>
      <c r="N349" s="34">
        <v>0</v>
      </c>
      <c r="O349" s="34">
        <v>0</v>
      </c>
      <c r="P349" s="34">
        <v>0</v>
      </c>
      <c r="Q349" s="34">
        <v>0</v>
      </c>
      <c r="R349" s="34">
        <v>0</v>
      </c>
      <c r="S349" s="34">
        <v>0</v>
      </c>
      <c r="T349" s="34">
        <v>0</v>
      </c>
      <c r="U349" s="34">
        <v>0</v>
      </c>
      <c r="V349" s="34">
        <v>0</v>
      </c>
      <c r="W349" s="34">
        <v>0</v>
      </c>
      <c r="X349" s="34">
        <v>0</v>
      </c>
      <c r="Y349" s="34">
        <v>0</v>
      </c>
      <c r="Z349" s="34">
        <v>0</v>
      </c>
      <c r="AA349" s="34">
        <v>0</v>
      </c>
      <c r="AB349" s="34">
        <v>0</v>
      </c>
      <c r="AC349" s="34">
        <v>0</v>
      </c>
      <c r="AD349" s="34">
        <v>0</v>
      </c>
      <c r="AE349" s="34">
        <f t="shared" si="112"/>
        <v>0</v>
      </c>
      <c r="AF349" s="35">
        <v>0</v>
      </c>
      <c r="AG349" s="34">
        <f t="shared" si="113"/>
        <v>0</v>
      </c>
      <c r="AH349" s="35">
        <v>0</v>
      </c>
      <c r="AI349" s="36" t="s">
        <v>34</v>
      </c>
      <c r="AJ349" s="8"/>
      <c r="BG349" s="8"/>
      <c r="BH349" s="8"/>
      <c r="BI349" s="8"/>
      <c r="BJ349" s="8"/>
      <c r="BK349" s="8"/>
      <c r="BL349" s="15"/>
      <c r="BO349" s="8"/>
      <c r="BV349" s="8"/>
      <c r="BW349" s="8"/>
      <c r="BX349" s="8"/>
      <c r="BY349" s="8"/>
      <c r="BZ349" s="8"/>
    </row>
    <row r="350" spans="1:78" ht="31.5" x14ac:dyDescent="0.25">
      <c r="A350" s="31" t="s">
        <v>674</v>
      </c>
      <c r="B350" s="57" t="s">
        <v>689</v>
      </c>
      <c r="C350" s="38" t="s">
        <v>690</v>
      </c>
      <c r="D350" s="33">
        <v>0</v>
      </c>
      <c r="E350" s="34">
        <v>0</v>
      </c>
      <c r="F350" s="33">
        <v>0</v>
      </c>
      <c r="G350" s="34">
        <v>0</v>
      </c>
      <c r="H350" s="34">
        <v>0</v>
      </c>
      <c r="I350" s="34">
        <v>0</v>
      </c>
      <c r="J350" s="34">
        <v>0</v>
      </c>
      <c r="K350" s="34">
        <v>0</v>
      </c>
      <c r="L350" s="34">
        <v>0</v>
      </c>
      <c r="M350" s="34">
        <v>0</v>
      </c>
      <c r="N350" s="34">
        <v>0</v>
      </c>
      <c r="O350" s="34">
        <v>0</v>
      </c>
      <c r="P350" s="34">
        <v>0</v>
      </c>
      <c r="Q350" s="34">
        <v>0</v>
      </c>
      <c r="R350" s="34">
        <v>0</v>
      </c>
      <c r="S350" s="34">
        <v>0</v>
      </c>
      <c r="T350" s="34">
        <v>0</v>
      </c>
      <c r="U350" s="34">
        <v>0</v>
      </c>
      <c r="V350" s="34">
        <v>0</v>
      </c>
      <c r="W350" s="34">
        <v>0</v>
      </c>
      <c r="X350" s="34">
        <v>0</v>
      </c>
      <c r="Y350" s="34">
        <v>0</v>
      </c>
      <c r="Z350" s="34">
        <v>0</v>
      </c>
      <c r="AA350" s="34">
        <v>0</v>
      </c>
      <c r="AB350" s="34">
        <v>0</v>
      </c>
      <c r="AC350" s="34">
        <v>0</v>
      </c>
      <c r="AD350" s="34">
        <v>0</v>
      </c>
      <c r="AE350" s="34">
        <f t="shared" si="112"/>
        <v>0</v>
      </c>
      <c r="AF350" s="35">
        <v>0</v>
      </c>
      <c r="AG350" s="34">
        <f t="shared" si="113"/>
        <v>0</v>
      </c>
      <c r="AH350" s="35">
        <v>0</v>
      </c>
      <c r="AI350" s="36" t="s">
        <v>34</v>
      </c>
      <c r="AJ350" s="8"/>
      <c r="BG350" s="8"/>
      <c r="BH350" s="8"/>
      <c r="BI350" s="8"/>
      <c r="BJ350" s="8"/>
      <c r="BK350" s="8"/>
      <c r="BL350" s="15"/>
      <c r="BO350" s="8"/>
      <c r="BV350" s="8"/>
      <c r="BW350" s="8"/>
      <c r="BX350" s="8"/>
      <c r="BY350" s="8"/>
      <c r="BZ350" s="8"/>
    </row>
    <row r="351" spans="1:78" ht="31.5" x14ac:dyDescent="0.25">
      <c r="A351" s="31" t="s">
        <v>674</v>
      </c>
      <c r="B351" s="57" t="s">
        <v>691</v>
      </c>
      <c r="C351" s="38" t="s">
        <v>692</v>
      </c>
      <c r="D351" s="33">
        <v>0</v>
      </c>
      <c r="E351" s="43">
        <v>0</v>
      </c>
      <c r="F351" s="33">
        <v>0</v>
      </c>
      <c r="G351" s="34">
        <v>0</v>
      </c>
      <c r="H351" s="34">
        <v>0</v>
      </c>
      <c r="I351" s="43">
        <v>0</v>
      </c>
      <c r="J351" s="34">
        <v>0</v>
      </c>
      <c r="K351" s="34">
        <v>0</v>
      </c>
      <c r="L351" s="43">
        <v>0</v>
      </c>
      <c r="M351" s="43">
        <v>0</v>
      </c>
      <c r="N351" s="34">
        <v>0</v>
      </c>
      <c r="O351" s="43">
        <v>0</v>
      </c>
      <c r="P351" s="43">
        <v>0</v>
      </c>
      <c r="Q351" s="43">
        <v>0</v>
      </c>
      <c r="R351" s="34">
        <v>0</v>
      </c>
      <c r="S351" s="34">
        <v>0</v>
      </c>
      <c r="T351" s="34">
        <v>0</v>
      </c>
      <c r="U351" s="34">
        <v>0</v>
      </c>
      <c r="V351" s="34">
        <v>0</v>
      </c>
      <c r="W351" s="34">
        <v>0</v>
      </c>
      <c r="X351" s="34">
        <v>0</v>
      </c>
      <c r="Y351" s="34">
        <v>0</v>
      </c>
      <c r="Z351" s="34">
        <v>0</v>
      </c>
      <c r="AA351" s="34">
        <v>0</v>
      </c>
      <c r="AB351" s="34">
        <v>0</v>
      </c>
      <c r="AC351" s="34">
        <v>0</v>
      </c>
      <c r="AD351" s="34">
        <v>0</v>
      </c>
      <c r="AE351" s="34">
        <f t="shared" si="112"/>
        <v>0</v>
      </c>
      <c r="AF351" s="35">
        <v>0</v>
      </c>
      <c r="AG351" s="34">
        <f t="shared" si="113"/>
        <v>0</v>
      </c>
      <c r="AH351" s="35">
        <v>0</v>
      </c>
      <c r="AI351" s="36" t="s">
        <v>34</v>
      </c>
      <c r="AJ351" s="8"/>
      <c r="BG351" s="8"/>
      <c r="BH351" s="8"/>
      <c r="BI351" s="8"/>
      <c r="BJ351" s="8"/>
      <c r="BK351" s="8"/>
      <c r="BL351" s="15"/>
      <c r="BO351" s="8"/>
      <c r="BV351" s="8"/>
      <c r="BW351" s="8"/>
      <c r="BX351" s="8"/>
      <c r="BY351" s="8"/>
      <c r="BZ351" s="8"/>
    </row>
    <row r="352" spans="1:78" ht="31.5" x14ac:dyDescent="0.25">
      <c r="A352" s="31" t="s">
        <v>674</v>
      </c>
      <c r="B352" s="57" t="s">
        <v>693</v>
      </c>
      <c r="C352" s="38" t="s">
        <v>694</v>
      </c>
      <c r="D352" s="43">
        <v>0</v>
      </c>
      <c r="E352" s="43">
        <v>0</v>
      </c>
      <c r="F352" s="43">
        <v>0</v>
      </c>
      <c r="G352" s="34">
        <v>0</v>
      </c>
      <c r="H352" s="34">
        <v>0</v>
      </c>
      <c r="I352" s="43">
        <v>0</v>
      </c>
      <c r="J352" s="34">
        <v>0</v>
      </c>
      <c r="K352" s="34">
        <v>0</v>
      </c>
      <c r="L352" s="43">
        <v>0</v>
      </c>
      <c r="M352" s="43">
        <v>0</v>
      </c>
      <c r="N352" s="34">
        <v>0</v>
      </c>
      <c r="O352" s="43">
        <v>0</v>
      </c>
      <c r="P352" s="43">
        <v>0</v>
      </c>
      <c r="Q352" s="43">
        <v>0</v>
      </c>
      <c r="R352" s="34">
        <v>0</v>
      </c>
      <c r="S352" s="34">
        <v>0</v>
      </c>
      <c r="T352" s="34">
        <v>0</v>
      </c>
      <c r="U352" s="34">
        <v>0</v>
      </c>
      <c r="V352" s="34">
        <v>0</v>
      </c>
      <c r="W352" s="34">
        <v>0</v>
      </c>
      <c r="X352" s="34">
        <v>0</v>
      </c>
      <c r="Y352" s="34">
        <v>0</v>
      </c>
      <c r="Z352" s="34">
        <v>0</v>
      </c>
      <c r="AA352" s="34">
        <v>0</v>
      </c>
      <c r="AB352" s="34">
        <v>0</v>
      </c>
      <c r="AC352" s="34">
        <v>0</v>
      </c>
      <c r="AD352" s="34">
        <v>0</v>
      </c>
      <c r="AE352" s="34">
        <f t="shared" si="112"/>
        <v>0</v>
      </c>
      <c r="AF352" s="35">
        <v>0</v>
      </c>
      <c r="AG352" s="34">
        <f t="shared" si="113"/>
        <v>0</v>
      </c>
      <c r="AH352" s="35">
        <v>0</v>
      </c>
      <c r="AI352" s="36" t="s">
        <v>34</v>
      </c>
      <c r="AJ352" s="8"/>
      <c r="BG352" s="8"/>
      <c r="BH352" s="8"/>
      <c r="BI352" s="8"/>
      <c r="BJ352" s="8"/>
      <c r="BK352" s="8"/>
      <c r="BL352" s="15"/>
      <c r="BO352" s="8"/>
      <c r="BV352" s="8"/>
      <c r="BW352" s="8"/>
      <c r="BX352" s="8"/>
      <c r="BY352" s="8"/>
      <c r="BZ352" s="8"/>
    </row>
    <row r="353" spans="1:78" ht="31.5" x14ac:dyDescent="0.25">
      <c r="A353" s="31" t="s">
        <v>674</v>
      </c>
      <c r="B353" s="57" t="s">
        <v>695</v>
      </c>
      <c r="C353" s="38" t="s">
        <v>696</v>
      </c>
      <c r="D353" s="43">
        <v>0</v>
      </c>
      <c r="E353" s="43">
        <v>0</v>
      </c>
      <c r="F353" s="43">
        <v>0</v>
      </c>
      <c r="G353" s="34">
        <v>0</v>
      </c>
      <c r="H353" s="34">
        <v>0</v>
      </c>
      <c r="I353" s="43">
        <v>0</v>
      </c>
      <c r="J353" s="34">
        <v>0</v>
      </c>
      <c r="K353" s="34">
        <v>0</v>
      </c>
      <c r="L353" s="43">
        <v>0</v>
      </c>
      <c r="M353" s="43">
        <v>0</v>
      </c>
      <c r="N353" s="34">
        <v>0</v>
      </c>
      <c r="O353" s="43">
        <v>0</v>
      </c>
      <c r="P353" s="43">
        <v>0</v>
      </c>
      <c r="Q353" s="43">
        <v>0</v>
      </c>
      <c r="R353" s="34">
        <v>0</v>
      </c>
      <c r="S353" s="34">
        <v>0</v>
      </c>
      <c r="T353" s="34">
        <v>0</v>
      </c>
      <c r="U353" s="34">
        <v>0</v>
      </c>
      <c r="V353" s="34">
        <v>0</v>
      </c>
      <c r="W353" s="34">
        <v>0</v>
      </c>
      <c r="X353" s="34">
        <v>0</v>
      </c>
      <c r="Y353" s="34">
        <v>0</v>
      </c>
      <c r="Z353" s="34">
        <v>0</v>
      </c>
      <c r="AA353" s="34">
        <v>0</v>
      </c>
      <c r="AB353" s="34">
        <v>0</v>
      </c>
      <c r="AC353" s="34">
        <v>0</v>
      </c>
      <c r="AD353" s="34">
        <v>0</v>
      </c>
      <c r="AE353" s="34">
        <f t="shared" si="112"/>
        <v>0</v>
      </c>
      <c r="AF353" s="35">
        <v>0</v>
      </c>
      <c r="AG353" s="34">
        <f t="shared" si="113"/>
        <v>0</v>
      </c>
      <c r="AH353" s="35">
        <v>0</v>
      </c>
      <c r="AI353" s="36" t="s">
        <v>34</v>
      </c>
      <c r="AJ353" s="8"/>
      <c r="BG353" s="8"/>
      <c r="BH353" s="8"/>
      <c r="BI353" s="8"/>
      <c r="BJ353" s="8"/>
      <c r="BK353" s="8"/>
      <c r="BL353" s="15"/>
      <c r="BO353" s="8"/>
      <c r="BV353" s="8"/>
      <c r="BW353" s="8"/>
      <c r="BX353" s="8"/>
      <c r="BY353" s="8"/>
      <c r="BZ353" s="8"/>
    </row>
    <row r="354" spans="1:78" ht="31.5" x14ac:dyDescent="0.25">
      <c r="A354" s="31" t="s">
        <v>674</v>
      </c>
      <c r="B354" s="57" t="s">
        <v>697</v>
      </c>
      <c r="C354" s="38" t="s">
        <v>698</v>
      </c>
      <c r="D354" s="33">
        <v>0</v>
      </c>
      <c r="E354" s="34">
        <v>0</v>
      </c>
      <c r="F354" s="33">
        <v>0</v>
      </c>
      <c r="G354" s="34">
        <v>0</v>
      </c>
      <c r="H354" s="34">
        <v>0</v>
      </c>
      <c r="I354" s="34">
        <v>0</v>
      </c>
      <c r="J354" s="34">
        <v>0</v>
      </c>
      <c r="K354" s="34">
        <v>0</v>
      </c>
      <c r="L354" s="34">
        <v>0</v>
      </c>
      <c r="M354" s="34">
        <v>0</v>
      </c>
      <c r="N354" s="34">
        <v>0</v>
      </c>
      <c r="O354" s="34">
        <v>0</v>
      </c>
      <c r="P354" s="34">
        <v>0</v>
      </c>
      <c r="Q354" s="34">
        <v>0</v>
      </c>
      <c r="R354" s="34">
        <v>0</v>
      </c>
      <c r="S354" s="34">
        <v>0</v>
      </c>
      <c r="T354" s="34">
        <v>0</v>
      </c>
      <c r="U354" s="34">
        <v>0</v>
      </c>
      <c r="V354" s="34">
        <v>0</v>
      </c>
      <c r="W354" s="34">
        <v>0</v>
      </c>
      <c r="X354" s="34">
        <v>0</v>
      </c>
      <c r="Y354" s="34">
        <v>0</v>
      </c>
      <c r="Z354" s="34">
        <v>0</v>
      </c>
      <c r="AA354" s="34">
        <v>0</v>
      </c>
      <c r="AB354" s="34">
        <v>0</v>
      </c>
      <c r="AC354" s="34">
        <v>0</v>
      </c>
      <c r="AD354" s="34">
        <v>0</v>
      </c>
      <c r="AE354" s="34">
        <f t="shared" si="112"/>
        <v>0</v>
      </c>
      <c r="AF354" s="35">
        <v>0</v>
      </c>
      <c r="AG354" s="34">
        <f t="shared" si="113"/>
        <v>0</v>
      </c>
      <c r="AH354" s="35">
        <v>0</v>
      </c>
      <c r="AI354" s="36" t="s">
        <v>34</v>
      </c>
      <c r="AJ354" s="8"/>
      <c r="BG354" s="8"/>
      <c r="BH354" s="8"/>
      <c r="BI354" s="8"/>
      <c r="BJ354" s="8"/>
      <c r="BK354" s="8"/>
      <c r="BL354" s="15"/>
      <c r="BO354" s="8"/>
      <c r="BV354" s="8"/>
      <c r="BW354" s="8"/>
      <c r="BX354" s="8"/>
      <c r="BY354" s="8"/>
      <c r="BZ354" s="8"/>
    </row>
    <row r="355" spans="1:78" ht="63" x14ac:dyDescent="0.25">
      <c r="A355" s="31" t="s">
        <v>674</v>
      </c>
      <c r="B355" s="57" t="s">
        <v>699</v>
      </c>
      <c r="C355" s="38" t="s">
        <v>700</v>
      </c>
      <c r="D355" s="33">
        <v>0</v>
      </c>
      <c r="E355" s="34">
        <v>0</v>
      </c>
      <c r="F355" s="33">
        <v>0</v>
      </c>
      <c r="G355" s="34">
        <v>0</v>
      </c>
      <c r="H355" s="34">
        <v>0</v>
      </c>
      <c r="I355" s="34">
        <v>0</v>
      </c>
      <c r="J355" s="34">
        <v>0</v>
      </c>
      <c r="K355" s="34">
        <v>0</v>
      </c>
      <c r="L355" s="34">
        <v>0</v>
      </c>
      <c r="M355" s="34">
        <v>0</v>
      </c>
      <c r="N355" s="34">
        <v>0</v>
      </c>
      <c r="O355" s="34">
        <v>0</v>
      </c>
      <c r="P355" s="34">
        <v>0</v>
      </c>
      <c r="Q355" s="34">
        <v>0</v>
      </c>
      <c r="R355" s="34">
        <v>0</v>
      </c>
      <c r="S355" s="34">
        <v>0</v>
      </c>
      <c r="T355" s="34">
        <v>0</v>
      </c>
      <c r="U355" s="34">
        <v>0</v>
      </c>
      <c r="V355" s="34">
        <v>0</v>
      </c>
      <c r="W355" s="34">
        <v>0</v>
      </c>
      <c r="X355" s="34">
        <v>0</v>
      </c>
      <c r="Y355" s="34">
        <v>0</v>
      </c>
      <c r="Z355" s="34">
        <v>0</v>
      </c>
      <c r="AA355" s="34">
        <v>0</v>
      </c>
      <c r="AB355" s="34">
        <v>0</v>
      </c>
      <c r="AC355" s="34">
        <v>0</v>
      </c>
      <c r="AD355" s="34">
        <v>0</v>
      </c>
      <c r="AE355" s="34">
        <f t="shared" si="112"/>
        <v>0</v>
      </c>
      <c r="AF355" s="35">
        <v>0</v>
      </c>
      <c r="AG355" s="34">
        <f t="shared" si="113"/>
        <v>0</v>
      </c>
      <c r="AH355" s="35">
        <v>0</v>
      </c>
      <c r="AI355" s="36" t="s">
        <v>34</v>
      </c>
      <c r="AJ355" s="8"/>
      <c r="BG355" s="8"/>
      <c r="BH355" s="8"/>
      <c r="BI355" s="8"/>
      <c r="BJ355" s="8"/>
      <c r="BK355" s="8"/>
      <c r="BL355" s="15"/>
      <c r="BO355" s="8"/>
      <c r="BV355" s="8"/>
      <c r="BW355" s="8"/>
      <c r="BX355" s="8"/>
      <c r="BY355" s="8"/>
      <c r="BZ355" s="8"/>
    </row>
    <row r="356" spans="1:78" ht="31.5" x14ac:dyDescent="0.25">
      <c r="A356" s="31" t="s">
        <v>674</v>
      </c>
      <c r="B356" s="57" t="s">
        <v>701</v>
      </c>
      <c r="C356" s="38" t="s">
        <v>702</v>
      </c>
      <c r="D356" s="33">
        <v>0</v>
      </c>
      <c r="E356" s="34">
        <v>0</v>
      </c>
      <c r="F356" s="33">
        <v>0</v>
      </c>
      <c r="G356" s="34">
        <v>0</v>
      </c>
      <c r="H356" s="34">
        <v>0</v>
      </c>
      <c r="I356" s="34">
        <v>0</v>
      </c>
      <c r="J356" s="34">
        <v>0</v>
      </c>
      <c r="K356" s="34">
        <v>0</v>
      </c>
      <c r="L356" s="34">
        <v>0</v>
      </c>
      <c r="M356" s="34">
        <v>0</v>
      </c>
      <c r="N356" s="34">
        <v>0</v>
      </c>
      <c r="O356" s="34">
        <v>0</v>
      </c>
      <c r="P356" s="34">
        <v>0</v>
      </c>
      <c r="Q356" s="34">
        <v>0</v>
      </c>
      <c r="R356" s="34">
        <v>0</v>
      </c>
      <c r="S356" s="34">
        <v>0</v>
      </c>
      <c r="T356" s="34">
        <v>0</v>
      </c>
      <c r="U356" s="34">
        <v>0</v>
      </c>
      <c r="V356" s="34">
        <v>0</v>
      </c>
      <c r="W356" s="34">
        <v>0</v>
      </c>
      <c r="X356" s="34">
        <v>0</v>
      </c>
      <c r="Y356" s="34">
        <v>0</v>
      </c>
      <c r="Z356" s="34">
        <v>0</v>
      </c>
      <c r="AA356" s="34">
        <v>0</v>
      </c>
      <c r="AB356" s="34">
        <v>0</v>
      </c>
      <c r="AC356" s="34">
        <v>0</v>
      </c>
      <c r="AD356" s="34">
        <v>0</v>
      </c>
      <c r="AE356" s="34">
        <f t="shared" si="112"/>
        <v>0</v>
      </c>
      <c r="AF356" s="35">
        <v>0</v>
      </c>
      <c r="AG356" s="34">
        <f t="shared" si="113"/>
        <v>0</v>
      </c>
      <c r="AH356" s="35">
        <v>0</v>
      </c>
      <c r="AI356" s="36" t="s">
        <v>34</v>
      </c>
      <c r="AJ356" s="8"/>
      <c r="BG356" s="8"/>
      <c r="BH356" s="8"/>
      <c r="BI356" s="8"/>
      <c r="BJ356" s="8"/>
      <c r="BK356" s="8"/>
      <c r="BL356" s="15"/>
      <c r="BO356" s="8"/>
      <c r="BV356" s="8"/>
      <c r="BW356" s="8"/>
      <c r="BX356" s="8"/>
      <c r="BY356" s="8"/>
      <c r="BZ356" s="8"/>
    </row>
    <row r="357" spans="1:78" ht="47.25" x14ac:dyDescent="0.25">
      <c r="A357" s="22" t="s">
        <v>703</v>
      </c>
      <c r="B357" s="23" t="s">
        <v>180</v>
      </c>
      <c r="C357" s="24" t="s">
        <v>33</v>
      </c>
      <c r="D357" s="25">
        <f>SUM(D358)</f>
        <v>48</v>
      </c>
      <c r="E357" s="25">
        <f t="shared" ref="E357:AG357" si="114">SUM(E358)</f>
        <v>0</v>
      </c>
      <c r="F357" s="25">
        <f t="shared" si="114"/>
        <v>0</v>
      </c>
      <c r="G357" s="25">
        <f t="shared" si="114"/>
        <v>0</v>
      </c>
      <c r="H357" s="25">
        <f t="shared" si="114"/>
        <v>0</v>
      </c>
      <c r="I357" s="25">
        <f t="shared" si="114"/>
        <v>0</v>
      </c>
      <c r="J357" s="25">
        <f t="shared" si="114"/>
        <v>0</v>
      </c>
      <c r="K357" s="25">
        <f t="shared" si="114"/>
        <v>0</v>
      </c>
      <c r="L357" s="25">
        <f t="shared" si="114"/>
        <v>0</v>
      </c>
      <c r="M357" s="25">
        <f t="shared" si="114"/>
        <v>0</v>
      </c>
      <c r="N357" s="25">
        <f t="shared" si="114"/>
        <v>0</v>
      </c>
      <c r="O357" s="25">
        <f t="shared" si="114"/>
        <v>0</v>
      </c>
      <c r="P357" s="25">
        <f t="shared" si="114"/>
        <v>0</v>
      </c>
      <c r="Q357" s="25">
        <f t="shared" si="114"/>
        <v>0</v>
      </c>
      <c r="R357" s="25">
        <f t="shared" si="114"/>
        <v>0</v>
      </c>
      <c r="S357" s="25">
        <f t="shared" si="114"/>
        <v>0</v>
      </c>
      <c r="T357" s="25">
        <f t="shared" si="114"/>
        <v>0</v>
      </c>
      <c r="U357" s="25">
        <f t="shared" si="114"/>
        <v>0</v>
      </c>
      <c r="V357" s="25">
        <f t="shared" si="114"/>
        <v>0</v>
      </c>
      <c r="W357" s="25">
        <f t="shared" si="114"/>
        <v>0</v>
      </c>
      <c r="X357" s="25">
        <f t="shared" si="114"/>
        <v>0</v>
      </c>
      <c r="Y357" s="25">
        <f t="shared" si="114"/>
        <v>0</v>
      </c>
      <c r="Z357" s="25">
        <f t="shared" si="114"/>
        <v>0</v>
      </c>
      <c r="AA357" s="25">
        <f t="shared" si="114"/>
        <v>0</v>
      </c>
      <c r="AB357" s="25">
        <f t="shared" si="114"/>
        <v>0</v>
      </c>
      <c r="AC357" s="25">
        <f t="shared" si="114"/>
        <v>0</v>
      </c>
      <c r="AD357" s="25">
        <f t="shared" si="114"/>
        <v>0</v>
      </c>
      <c r="AE357" s="25">
        <f t="shared" si="114"/>
        <v>0</v>
      </c>
      <c r="AF357" s="26">
        <v>0</v>
      </c>
      <c r="AG357" s="25">
        <f t="shared" si="114"/>
        <v>0</v>
      </c>
      <c r="AH357" s="26">
        <v>0</v>
      </c>
      <c r="AI357" s="27" t="s">
        <v>34</v>
      </c>
      <c r="AJ357" s="8"/>
      <c r="BG357" s="8"/>
      <c r="BH357" s="8"/>
      <c r="BI357" s="8"/>
      <c r="BJ357" s="8"/>
      <c r="BK357" s="8"/>
      <c r="BL357" s="15"/>
      <c r="BO357" s="8"/>
      <c r="BV357" s="8"/>
      <c r="BW357" s="8"/>
      <c r="BX357" s="8"/>
      <c r="BY357" s="8"/>
      <c r="BZ357" s="8"/>
    </row>
    <row r="358" spans="1:78" ht="47.25" x14ac:dyDescent="0.25">
      <c r="A358" s="31" t="s">
        <v>703</v>
      </c>
      <c r="B358" s="37" t="s">
        <v>704</v>
      </c>
      <c r="C358" s="38" t="s">
        <v>705</v>
      </c>
      <c r="D358" s="34">
        <v>48</v>
      </c>
      <c r="E358" s="34">
        <v>0</v>
      </c>
      <c r="F358" s="34">
        <v>0</v>
      </c>
      <c r="G358" s="34">
        <v>0</v>
      </c>
      <c r="H358" s="34">
        <v>0</v>
      </c>
      <c r="I358" s="34">
        <v>0</v>
      </c>
      <c r="J358" s="34">
        <v>0</v>
      </c>
      <c r="K358" s="34">
        <v>0</v>
      </c>
      <c r="L358" s="34">
        <v>0</v>
      </c>
      <c r="M358" s="34">
        <v>0</v>
      </c>
      <c r="N358" s="34">
        <v>0</v>
      </c>
      <c r="O358" s="34">
        <v>0</v>
      </c>
      <c r="P358" s="34">
        <v>0</v>
      </c>
      <c r="Q358" s="34">
        <v>0</v>
      </c>
      <c r="R358" s="34">
        <v>0</v>
      </c>
      <c r="S358" s="34">
        <v>0</v>
      </c>
      <c r="T358" s="34">
        <v>0</v>
      </c>
      <c r="U358" s="34">
        <v>0</v>
      </c>
      <c r="V358" s="34">
        <v>0</v>
      </c>
      <c r="W358" s="34">
        <v>0</v>
      </c>
      <c r="X358" s="34">
        <v>0</v>
      </c>
      <c r="Y358" s="34">
        <v>0</v>
      </c>
      <c r="Z358" s="34">
        <v>0</v>
      </c>
      <c r="AA358" s="34">
        <v>0</v>
      </c>
      <c r="AB358" s="34">
        <v>0</v>
      </c>
      <c r="AC358" s="34">
        <v>0</v>
      </c>
      <c r="AD358" s="34">
        <v>0</v>
      </c>
      <c r="AE358" s="34">
        <f>R358-E358</f>
        <v>0</v>
      </c>
      <c r="AF358" s="35">
        <v>0</v>
      </c>
      <c r="AG358" s="34">
        <f>S358-F358</f>
        <v>0</v>
      </c>
      <c r="AH358" s="35">
        <v>0</v>
      </c>
      <c r="AI358" s="36" t="s">
        <v>34</v>
      </c>
      <c r="AJ358" s="8"/>
      <c r="BG358" s="8"/>
      <c r="BH358" s="8"/>
      <c r="BI358" s="8"/>
      <c r="BJ358" s="8"/>
      <c r="BK358" s="8"/>
      <c r="BL358" s="15"/>
      <c r="BO358" s="8"/>
      <c r="BV358" s="8"/>
      <c r="BW358" s="8"/>
      <c r="BX358" s="8"/>
      <c r="BY358" s="8"/>
      <c r="BZ358" s="8"/>
    </row>
    <row r="359" spans="1:78" ht="47.25" x14ac:dyDescent="0.25">
      <c r="A359" s="22" t="s">
        <v>706</v>
      </c>
      <c r="B359" s="23" t="s">
        <v>182</v>
      </c>
      <c r="C359" s="24" t="s">
        <v>33</v>
      </c>
      <c r="D359" s="25">
        <f t="shared" ref="D359:AG359" si="115">SUM(D360:D379)</f>
        <v>391.14933371380585</v>
      </c>
      <c r="E359" s="25">
        <f t="shared" si="115"/>
        <v>0</v>
      </c>
      <c r="F359" s="25">
        <f t="shared" si="115"/>
        <v>212.20555864380577</v>
      </c>
      <c r="G359" s="25">
        <f t="shared" si="115"/>
        <v>0</v>
      </c>
      <c r="H359" s="25">
        <f t="shared" si="115"/>
        <v>0</v>
      </c>
      <c r="I359" s="25">
        <f t="shared" si="115"/>
        <v>2.8709000000000007</v>
      </c>
      <c r="J359" s="25">
        <f t="shared" si="115"/>
        <v>0</v>
      </c>
      <c r="K359" s="25">
        <f t="shared" si="115"/>
        <v>0</v>
      </c>
      <c r="L359" s="25">
        <f t="shared" si="115"/>
        <v>0</v>
      </c>
      <c r="M359" s="25">
        <f t="shared" si="115"/>
        <v>2.4474</v>
      </c>
      <c r="N359" s="25">
        <f t="shared" si="115"/>
        <v>0</v>
      </c>
      <c r="O359" s="25">
        <f t="shared" si="115"/>
        <v>0</v>
      </c>
      <c r="P359" s="25">
        <f t="shared" si="115"/>
        <v>0</v>
      </c>
      <c r="Q359" s="25">
        <f t="shared" si="115"/>
        <v>0</v>
      </c>
      <c r="R359" s="25">
        <f t="shared" si="115"/>
        <v>0</v>
      </c>
      <c r="S359" s="25">
        <f t="shared" si="115"/>
        <v>194.24173441000002</v>
      </c>
      <c r="T359" s="25">
        <f t="shared" si="115"/>
        <v>0</v>
      </c>
      <c r="U359" s="25">
        <f t="shared" si="115"/>
        <v>0</v>
      </c>
      <c r="V359" s="25">
        <f t="shared" si="115"/>
        <v>2.9108000000000001</v>
      </c>
      <c r="W359" s="25">
        <f t="shared" si="115"/>
        <v>0</v>
      </c>
      <c r="X359" s="25">
        <f t="shared" si="115"/>
        <v>0</v>
      </c>
      <c r="Y359" s="25">
        <f t="shared" si="115"/>
        <v>0</v>
      </c>
      <c r="Z359" s="25">
        <f t="shared" si="115"/>
        <v>2.4474</v>
      </c>
      <c r="AA359" s="25">
        <f t="shared" si="115"/>
        <v>0</v>
      </c>
      <c r="AB359" s="25">
        <f t="shared" si="115"/>
        <v>0</v>
      </c>
      <c r="AC359" s="25">
        <f t="shared" si="115"/>
        <v>0</v>
      </c>
      <c r="AD359" s="25">
        <f t="shared" si="115"/>
        <v>0</v>
      </c>
      <c r="AE359" s="25">
        <f t="shared" si="115"/>
        <v>0</v>
      </c>
      <c r="AF359" s="26">
        <v>0</v>
      </c>
      <c r="AG359" s="25">
        <f t="shared" si="115"/>
        <v>-17.963824233805802</v>
      </c>
      <c r="AH359" s="26">
        <f t="shared" ref="AH359:AH398" si="116">AG359/F359</f>
        <v>-8.4652939105891611E-2</v>
      </c>
      <c r="AI359" s="27" t="s">
        <v>34</v>
      </c>
      <c r="AJ359" s="8"/>
      <c r="BC359" s="14"/>
      <c r="BG359" s="8"/>
      <c r="BH359" s="8"/>
      <c r="BI359" s="8"/>
      <c r="BJ359" s="8"/>
      <c r="BK359" s="8"/>
      <c r="BL359" s="15"/>
      <c r="BO359" s="8"/>
      <c r="BV359" s="8"/>
      <c r="BW359" s="8"/>
      <c r="BX359" s="8"/>
      <c r="BY359" s="8"/>
      <c r="BZ359" s="8"/>
    </row>
    <row r="360" spans="1:78" ht="63" x14ac:dyDescent="0.25">
      <c r="A360" s="31" t="s">
        <v>706</v>
      </c>
      <c r="B360" s="44" t="s">
        <v>707</v>
      </c>
      <c r="C360" s="38" t="s">
        <v>708</v>
      </c>
      <c r="D360" s="33">
        <v>7.8475654299999995</v>
      </c>
      <c r="E360" s="34">
        <v>0</v>
      </c>
      <c r="F360" s="33">
        <v>0</v>
      </c>
      <c r="G360" s="34">
        <v>0</v>
      </c>
      <c r="H360" s="34">
        <v>0</v>
      </c>
      <c r="I360" s="34">
        <v>0</v>
      </c>
      <c r="J360" s="34">
        <v>0</v>
      </c>
      <c r="K360" s="34">
        <v>0</v>
      </c>
      <c r="L360" s="34">
        <v>0</v>
      </c>
      <c r="M360" s="34">
        <v>0</v>
      </c>
      <c r="N360" s="34">
        <v>0</v>
      </c>
      <c r="O360" s="34">
        <v>0</v>
      </c>
      <c r="P360" s="34">
        <v>0</v>
      </c>
      <c r="Q360" s="34">
        <v>0</v>
      </c>
      <c r="R360" s="34">
        <v>0</v>
      </c>
      <c r="S360" s="34">
        <v>0</v>
      </c>
      <c r="T360" s="34">
        <v>0</v>
      </c>
      <c r="U360" s="34">
        <v>0</v>
      </c>
      <c r="V360" s="34">
        <v>0</v>
      </c>
      <c r="W360" s="34">
        <v>0</v>
      </c>
      <c r="X360" s="34">
        <v>0</v>
      </c>
      <c r="Y360" s="34">
        <v>0</v>
      </c>
      <c r="Z360" s="34">
        <v>0</v>
      </c>
      <c r="AA360" s="34">
        <v>0</v>
      </c>
      <c r="AB360" s="34">
        <v>0</v>
      </c>
      <c r="AC360" s="34">
        <v>0</v>
      </c>
      <c r="AD360" s="34">
        <v>0</v>
      </c>
      <c r="AE360" s="34">
        <f t="shared" ref="AE360:AE379" si="117">R360-E360</f>
        <v>0</v>
      </c>
      <c r="AF360" s="35">
        <v>0</v>
      </c>
      <c r="AG360" s="34">
        <f t="shared" ref="AG360:AG379" si="118">S360-F360</f>
        <v>0</v>
      </c>
      <c r="AH360" s="35">
        <v>0</v>
      </c>
      <c r="AI360" s="36" t="s">
        <v>34</v>
      </c>
      <c r="AJ360" s="8"/>
      <c r="BG360" s="8"/>
      <c r="BH360" s="8"/>
      <c r="BI360" s="8"/>
      <c r="BJ360" s="8"/>
      <c r="BK360" s="8"/>
      <c r="BL360" s="15"/>
      <c r="BO360" s="8"/>
      <c r="BV360" s="8"/>
      <c r="BW360" s="8"/>
      <c r="BX360" s="8"/>
      <c r="BY360" s="8"/>
      <c r="BZ360" s="8"/>
    </row>
    <row r="361" spans="1:78" ht="63" x14ac:dyDescent="0.25">
      <c r="A361" s="31" t="s">
        <v>706</v>
      </c>
      <c r="B361" s="44" t="s">
        <v>709</v>
      </c>
      <c r="C361" s="38" t="s">
        <v>710</v>
      </c>
      <c r="D361" s="33">
        <v>20.858240249999998</v>
      </c>
      <c r="E361" s="34">
        <v>0</v>
      </c>
      <c r="F361" s="33">
        <v>13.921986809999998</v>
      </c>
      <c r="G361" s="34">
        <v>0</v>
      </c>
      <c r="H361" s="34">
        <v>0</v>
      </c>
      <c r="I361" s="34">
        <v>0.17860000000000001</v>
      </c>
      <c r="J361" s="34">
        <v>0</v>
      </c>
      <c r="K361" s="34">
        <v>0</v>
      </c>
      <c r="L361" s="34">
        <v>0</v>
      </c>
      <c r="M361" s="34">
        <v>0</v>
      </c>
      <c r="N361" s="34">
        <v>0</v>
      </c>
      <c r="O361" s="34">
        <v>0</v>
      </c>
      <c r="P361" s="34">
        <v>0</v>
      </c>
      <c r="Q361" s="34">
        <v>0</v>
      </c>
      <c r="R361" s="34">
        <v>0</v>
      </c>
      <c r="S361" s="34">
        <v>11.918434450000001</v>
      </c>
      <c r="T361" s="34">
        <v>0</v>
      </c>
      <c r="U361" s="34">
        <v>0</v>
      </c>
      <c r="V361" s="34">
        <v>0.17860000000000001</v>
      </c>
      <c r="W361" s="34">
        <v>0</v>
      </c>
      <c r="X361" s="34">
        <v>0</v>
      </c>
      <c r="Y361" s="34">
        <v>0</v>
      </c>
      <c r="Z361" s="34">
        <v>0</v>
      </c>
      <c r="AA361" s="34">
        <v>0</v>
      </c>
      <c r="AB361" s="34">
        <v>0</v>
      </c>
      <c r="AC361" s="34">
        <v>0</v>
      </c>
      <c r="AD361" s="34">
        <v>0</v>
      </c>
      <c r="AE361" s="34">
        <f t="shared" si="117"/>
        <v>0</v>
      </c>
      <c r="AF361" s="35">
        <v>0</v>
      </c>
      <c r="AG361" s="34">
        <f t="shared" si="118"/>
        <v>-2.0035523599999969</v>
      </c>
      <c r="AH361" s="35">
        <f t="shared" si="116"/>
        <v>-0.14391281843198336</v>
      </c>
      <c r="AI361" s="36" t="s">
        <v>711</v>
      </c>
      <c r="AJ361" s="8"/>
      <c r="BG361" s="8"/>
      <c r="BH361" s="8"/>
      <c r="BI361" s="8"/>
      <c r="BJ361" s="8"/>
      <c r="BK361" s="8"/>
      <c r="BL361" s="15"/>
      <c r="BO361" s="8"/>
      <c r="BV361" s="8"/>
      <c r="BW361" s="8"/>
      <c r="BX361" s="8"/>
      <c r="BY361" s="8"/>
      <c r="BZ361" s="8"/>
    </row>
    <row r="362" spans="1:78" ht="63" x14ac:dyDescent="0.25">
      <c r="A362" s="31" t="s">
        <v>706</v>
      </c>
      <c r="B362" s="44" t="s">
        <v>712</v>
      </c>
      <c r="C362" s="38" t="s">
        <v>713</v>
      </c>
      <c r="D362" s="33">
        <v>5.6360721800000002</v>
      </c>
      <c r="E362" s="34">
        <v>0</v>
      </c>
      <c r="F362" s="33">
        <v>0</v>
      </c>
      <c r="G362" s="34">
        <v>0</v>
      </c>
      <c r="H362" s="34">
        <v>0</v>
      </c>
      <c r="I362" s="34">
        <v>0</v>
      </c>
      <c r="J362" s="34">
        <v>0</v>
      </c>
      <c r="K362" s="34">
        <v>0</v>
      </c>
      <c r="L362" s="34">
        <v>0</v>
      </c>
      <c r="M362" s="34">
        <v>0</v>
      </c>
      <c r="N362" s="34">
        <v>0</v>
      </c>
      <c r="O362" s="34">
        <v>0</v>
      </c>
      <c r="P362" s="34">
        <v>0</v>
      </c>
      <c r="Q362" s="34">
        <v>0</v>
      </c>
      <c r="R362" s="34">
        <v>0</v>
      </c>
      <c r="S362" s="34">
        <v>0</v>
      </c>
      <c r="T362" s="34">
        <v>0</v>
      </c>
      <c r="U362" s="34">
        <v>0</v>
      </c>
      <c r="V362" s="34">
        <v>0</v>
      </c>
      <c r="W362" s="34">
        <v>0</v>
      </c>
      <c r="X362" s="34">
        <v>0</v>
      </c>
      <c r="Y362" s="34">
        <v>0</v>
      </c>
      <c r="Z362" s="34">
        <v>0</v>
      </c>
      <c r="AA362" s="34">
        <v>0</v>
      </c>
      <c r="AB362" s="34">
        <v>0</v>
      </c>
      <c r="AC362" s="34">
        <v>0</v>
      </c>
      <c r="AD362" s="34">
        <v>0</v>
      </c>
      <c r="AE362" s="34">
        <f t="shared" si="117"/>
        <v>0</v>
      </c>
      <c r="AF362" s="35">
        <v>0</v>
      </c>
      <c r="AG362" s="34">
        <f t="shared" si="118"/>
        <v>0</v>
      </c>
      <c r="AH362" s="35">
        <v>0</v>
      </c>
      <c r="AI362" s="36" t="s">
        <v>34</v>
      </c>
      <c r="AJ362" s="8"/>
      <c r="BG362" s="8"/>
      <c r="BH362" s="8"/>
      <c r="BI362" s="8"/>
      <c r="BJ362" s="8"/>
      <c r="BK362" s="8"/>
      <c r="BL362" s="15"/>
      <c r="BO362" s="8"/>
      <c r="BV362" s="8"/>
      <c r="BW362" s="8"/>
      <c r="BX362" s="8"/>
      <c r="BY362" s="8"/>
      <c r="BZ362" s="8"/>
    </row>
    <row r="363" spans="1:78" ht="63" x14ac:dyDescent="0.25">
      <c r="A363" s="31" t="s">
        <v>706</v>
      </c>
      <c r="B363" s="44" t="s">
        <v>714</v>
      </c>
      <c r="C363" s="38" t="s">
        <v>715</v>
      </c>
      <c r="D363" s="33">
        <v>11.50985285</v>
      </c>
      <c r="E363" s="34">
        <v>0</v>
      </c>
      <c r="F363" s="33">
        <v>0</v>
      </c>
      <c r="G363" s="34">
        <v>0</v>
      </c>
      <c r="H363" s="34">
        <v>0</v>
      </c>
      <c r="I363" s="34">
        <v>0</v>
      </c>
      <c r="J363" s="34">
        <v>0</v>
      </c>
      <c r="K363" s="34">
        <v>0</v>
      </c>
      <c r="L363" s="34">
        <v>0</v>
      </c>
      <c r="M363" s="34">
        <v>0</v>
      </c>
      <c r="N363" s="34">
        <v>0</v>
      </c>
      <c r="O363" s="34">
        <v>0</v>
      </c>
      <c r="P363" s="34">
        <v>0</v>
      </c>
      <c r="Q363" s="34">
        <v>0</v>
      </c>
      <c r="R363" s="34">
        <v>0</v>
      </c>
      <c r="S363" s="34">
        <v>0</v>
      </c>
      <c r="T363" s="34">
        <v>0</v>
      </c>
      <c r="U363" s="34">
        <v>0</v>
      </c>
      <c r="V363" s="34">
        <v>0</v>
      </c>
      <c r="W363" s="34">
        <v>0</v>
      </c>
      <c r="X363" s="34">
        <v>0</v>
      </c>
      <c r="Y363" s="34">
        <v>0</v>
      </c>
      <c r="Z363" s="34">
        <v>0</v>
      </c>
      <c r="AA363" s="34">
        <v>0</v>
      </c>
      <c r="AB363" s="34">
        <v>0</v>
      </c>
      <c r="AC363" s="34">
        <v>0</v>
      </c>
      <c r="AD363" s="34">
        <v>0</v>
      </c>
      <c r="AE363" s="34">
        <f t="shared" si="117"/>
        <v>0</v>
      </c>
      <c r="AF363" s="35">
        <v>0</v>
      </c>
      <c r="AG363" s="34">
        <f t="shared" si="118"/>
        <v>0</v>
      </c>
      <c r="AH363" s="35">
        <v>0</v>
      </c>
      <c r="AI363" s="36" t="s">
        <v>34</v>
      </c>
      <c r="AJ363" s="8"/>
      <c r="BG363" s="8"/>
      <c r="BH363" s="8"/>
      <c r="BI363" s="8"/>
      <c r="BJ363" s="8"/>
      <c r="BK363" s="8"/>
      <c r="BL363" s="15"/>
      <c r="BO363" s="8"/>
      <c r="BV363" s="8"/>
      <c r="BW363" s="8"/>
      <c r="BX363" s="8"/>
      <c r="BY363" s="8"/>
      <c r="BZ363" s="8"/>
    </row>
    <row r="364" spans="1:78" ht="47.25" x14ac:dyDescent="0.25">
      <c r="A364" s="31" t="s">
        <v>706</v>
      </c>
      <c r="B364" s="44" t="s">
        <v>716</v>
      </c>
      <c r="C364" s="38" t="s">
        <v>717</v>
      </c>
      <c r="D364" s="33">
        <v>26.584896290000003</v>
      </c>
      <c r="E364" s="34">
        <v>0</v>
      </c>
      <c r="F364" s="33">
        <v>0</v>
      </c>
      <c r="G364" s="34">
        <v>0</v>
      </c>
      <c r="H364" s="34">
        <v>0</v>
      </c>
      <c r="I364" s="34">
        <v>0</v>
      </c>
      <c r="J364" s="34">
        <v>0</v>
      </c>
      <c r="K364" s="34">
        <v>0</v>
      </c>
      <c r="L364" s="34">
        <v>0</v>
      </c>
      <c r="M364" s="34">
        <v>0</v>
      </c>
      <c r="N364" s="34">
        <v>0</v>
      </c>
      <c r="O364" s="34">
        <v>0</v>
      </c>
      <c r="P364" s="34">
        <v>0</v>
      </c>
      <c r="Q364" s="34">
        <v>0</v>
      </c>
      <c r="R364" s="34">
        <v>0</v>
      </c>
      <c r="S364" s="34">
        <v>0</v>
      </c>
      <c r="T364" s="34">
        <v>0</v>
      </c>
      <c r="U364" s="34">
        <v>0</v>
      </c>
      <c r="V364" s="34">
        <v>0</v>
      </c>
      <c r="W364" s="34">
        <v>0</v>
      </c>
      <c r="X364" s="34">
        <v>0</v>
      </c>
      <c r="Y364" s="34">
        <v>0</v>
      </c>
      <c r="Z364" s="34">
        <v>0</v>
      </c>
      <c r="AA364" s="34">
        <v>0</v>
      </c>
      <c r="AB364" s="34">
        <v>0</v>
      </c>
      <c r="AC364" s="34">
        <v>0</v>
      </c>
      <c r="AD364" s="34">
        <v>0</v>
      </c>
      <c r="AE364" s="34">
        <f t="shared" si="117"/>
        <v>0</v>
      </c>
      <c r="AF364" s="35">
        <v>0</v>
      </c>
      <c r="AG364" s="34">
        <f t="shared" si="118"/>
        <v>0</v>
      </c>
      <c r="AH364" s="35">
        <v>0</v>
      </c>
      <c r="AI364" s="36" t="s">
        <v>34</v>
      </c>
      <c r="AJ364" s="8"/>
      <c r="BG364" s="8"/>
      <c r="BH364" s="8"/>
      <c r="BI364" s="8"/>
      <c r="BJ364" s="8"/>
      <c r="BK364" s="8"/>
      <c r="BL364" s="15"/>
      <c r="BO364" s="8"/>
      <c r="BV364" s="8"/>
      <c r="BW364" s="8"/>
      <c r="BX364" s="8"/>
      <c r="BY364" s="8"/>
      <c r="BZ364" s="8"/>
    </row>
    <row r="365" spans="1:78" ht="47.25" x14ac:dyDescent="0.25">
      <c r="A365" s="31" t="s">
        <v>706</v>
      </c>
      <c r="B365" s="44" t="s">
        <v>718</v>
      </c>
      <c r="C365" s="38" t="s">
        <v>719</v>
      </c>
      <c r="D365" s="33">
        <v>16.408856329999999</v>
      </c>
      <c r="E365" s="34">
        <v>0</v>
      </c>
      <c r="F365" s="33">
        <v>0</v>
      </c>
      <c r="G365" s="34">
        <v>0</v>
      </c>
      <c r="H365" s="34">
        <v>0</v>
      </c>
      <c r="I365" s="34">
        <v>0</v>
      </c>
      <c r="J365" s="34">
        <v>0</v>
      </c>
      <c r="K365" s="34">
        <v>0</v>
      </c>
      <c r="L365" s="34">
        <v>0</v>
      </c>
      <c r="M365" s="34">
        <v>0</v>
      </c>
      <c r="N365" s="34">
        <v>0</v>
      </c>
      <c r="O365" s="34">
        <v>0</v>
      </c>
      <c r="P365" s="34">
        <v>0</v>
      </c>
      <c r="Q365" s="34">
        <v>0</v>
      </c>
      <c r="R365" s="34">
        <v>0</v>
      </c>
      <c r="S365" s="34">
        <v>0</v>
      </c>
      <c r="T365" s="34">
        <v>0</v>
      </c>
      <c r="U365" s="34">
        <v>0</v>
      </c>
      <c r="V365" s="34">
        <v>0</v>
      </c>
      <c r="W365" s="34">
        <v>0</v>
      </c>
      <c r="X365" s="34">
        <v>0</v>
      </c>
      <c r="Y365" s="34">
        <v>0</v>
      </c>
      <c r="Z365" s="34">
        <v>0</v>
      </c>
      <c r="AA365" s="34">
        <v>0</v>
      </c>
      <c r="AB365" s="34">
        <v>0</v>
      </c>
      <c r="AC365" s="34">
        <v>0</v>
      </c>
      <c r="AD365" s="34">
        <v>0</v>
      </c>
      <c r="AE365" s="34">
        <f t="shared" si="117"/>
        <v>0</v>
      </c>
      <c r="AF365" s="35">
        <v>0</v>
      </c>
      <c r="AG365" s="34">
        <f t="shared" si="118"/>
        <v>0</v>
      </c>
      <c r="AH365" s="35">
        <v>0</v>
      </c>
      <c r="AI365" s="36" t="s">
        <v>34</v>
      </c>
      <c r="AJ365" s="8"/>
      <c r="BG365" s="8"/>
      <c r="BH365" s="8"/>
      <c r="BI365" s="8"/>
      <c r="BJ365" s="8"/>
      <c r="BK365" s="8"/>
      <c r="BL365" s="15"/>
      <c r="BO365" s="8"/>
      <c r="BV365" s="8"/>
      <c r="BW365" s="8"/>
      <c r="BX365" s="8"/>
      <c r="BY365" s="8"/>
      <c r="BZ365" s="8"/>
    </row>
    <row r="366" spans="1:78" ht="63" x14ac:dyDescent="0.25">
      <c r="A366" s="31" t="s">
        <v>706</v>
      </c>
      <c r="B366" s="44" t="s">
        <v>720</v>
      </c>
      <c r="C366" s="38" t="s">
        <v>721</v>
      </c>
      <c r="D366" s="33">
        <v>8.0404785299999997</v>
      </c>
      <c r="E366" s="34">
        <v>0</v>
      </c>
      <c r="F366" s="33">
        <v>0</v>
      </c>
      <c r="G366" s="34">
        <v>0</v>
      </c>
      <c r="H366" s="34">
        <v>0</v>
      </c>
      <c r="I366" s="34">
        <v>0</v>
      </c>
      <c r="J366" s="34">
        <v>0</v>
      </c>
      <c r="K366" s="34">
        <v>0</v>
      </c>
      <c r="L366" s="34">
        <v>0</v>
      </c>
      <c r="M366" s="34">
        <v>0</v>
      </c>
      <c r="N366" s="34">
        <v>0</v>
      </c>
      <c r="O366" s="34">
        <v>0</v>
      </c>
      <c r="P366" s="34">
        <v>0</v>
      </c>
      <c r="Q366" s="34">
        <v>0</v>
      </c>
      <c r="R366" s="34">
        <v>0</v>
      </c>
      <c r="S366" s="34">
        <v>0</v>
      </c>
      <c r="T366" s="34">
        <v>0</v>
      </c>
      <c r="U366" s="34">
        <v>0</v>
      </c>
      <c r="V366" s="34">
        <v>0</v>
      </c>
      <c r="W366" s="34">
        <v>0</v>
      </c>
      <c r="X366" s="34">
        <v>0</v>
      </c>
      <c r="Y366" s="34">
        <v>0</v>
      </c>
      <c r="Z366" s="34">
        <v>0</v>
      </c>
      <c r="AA366" s="34">
        <v>0</v>
      </c>
      <c r="AB366" s="34">
        <v>0</v>
      </c>
      <c r="AC366" s="34">
        <v>0</v>
      </c>
      <c r="AD366" s="34">
        <v>0</v>
      </c>
      <c r="AE366" s="34">
        <f t="shared" si="117"/>
        <v>0</v>
      </c>
      <c r="AF366" s="35">
        <v>0</v>
      </c>
      <c r="AG366" s="34">
        <f t="shared" si="118"/>
        <v>0</v>
      </c>
      <c r="AH366" s="35">
        <v>0</v>
      </c>
      <c r="AI366" s="36" t="s">
        <v>34</v>
      </c>
      <c r="AJ366" s="8"/>
      <c r="BG366" s="8"/>
      <c r="BH366" s="8"/>
      <c r="BI366" s="8"/>
      <c r="BJ366" s="8"/>
      <c r="BK366" s="8"/>
      <c r="BL366" s="15"/>
      <c r="BO366" s="8"/>
      <c r="BV366" s="8"/>
      <c r="BW366" s="8"/>
      <c r="BX366" s="8"/>
      <c r="BY366" s="8"/>
      <c r="BZ366" s="8"/>
    </row>
    <row r="367" spans="1:78" ht="94.5" x14ac:dyDescent="0.25">
      <c r="A367" s="31" t="s">
        <v>706</v>
      </c>
      <c r="B367" s="44" t="s">
        <v>722</v>
      </c>
      <c r="C367" s="38" t="s">
        <v>723</v>
      </c>
      <c r="D367" s="33">
        <v>49.202182853805795</v>
      </c>
      <c r="E367" s="34">
        <v>0</v>
      </c>
      <c r="F367" s="33">
        <v>49.202182853805795</v>
      </c>
      <c r="G367" s="34">
        <v>0</v>
      </c>
      <c r="H367" s="34">
        <v>0</v>
      </c>
      <c r="I367" s="34">
        <v>0.75600000000000001</v>
      </c>
      <c r="J367" s="34">
        <v>0</v>
      </c>
      <c r="K367" s="34">
        <v>0</v>
      </c>
      <c r="L367" s="34">
        <v>0</v>
      </c>
      <c r="M367" s="34">
        <v>0</v>
      </c>
      <c r="N367" s="34">
        <v>0</v>
      </c>
      <c r="O367" s="34">
        <v>0</v>
      </c>
      <c r="P367" s="34">
        <v>0</v>
      </c>
      <c r="Q367" s="34">
        <v>0</v>
      </c>
      <c r="R367" s="34">
        <v>0</v>
      </c>
      <c r="S367" s="34">
        <v>45.268753259999997</v>
      </c>
      <c r="T367" s="34">
        <v>0</v>
      </c>
      <c r="U367" s="34">
        <v>0</v>
      </c>
      <c r="V367" s="34">
        <v>0.8</v>
      </c>
      <c r="W367" s="34">
        <v>0</v>
      </c>
      <c r="X367" s="34">
        <v>0</v>
      </c>
      <c r="Y367" s="34">
        <v>0</v>
      </c>
      <c r="Z367" s="34">
        <v>0</v>
      </c>
      <c r="AA367" s="34">
        <v>0</v>
      </c>
      <c r="AB367" s="34">
        <v>0</v>
      </c>
      <c r="AC367" s="34">
        <v>0</v>
      </c>
      <c r="AD367" s="34">
        <v>0</v>
      </c>
      <c r="AE367" s="34">
        <f t="shared" si="117"/>
        <v>0</v>
      </c>
      <c r="AF367" s="35">
        <v>0</v>
      </c>
      <c r="AG367" s="34">
        <f t="shared" si="118"/>
        <v>-3.9334295938057977</v>
      </c>
      <c r="AH367" s="35">
        <f t="shared" si="116"/>
        <v>-7.9944209091153087E-2</v>
      </c>
      <c r="AI367" s="36" t="s">
        <v>34</v>
      </c>
      <c r="AJ367" s="8"/>
      <c r="BG367" s="8"/>
      <c r="BH367" s="8"/>
      <c r="BI367" s="8"/>
      <c r="BJ367" s="8"/>
      <c r="BK367" s="8"/>
      <c r="BL367" s="15"/>
      <c r="BO367" s="8"/>
      <c r="BV367" s="8"/>
      <c r="BW367" s="8"/>
      <c r="BX367" s="8"/>
      <c r="BY367" s="8"/>
      <c r="BZ367" s="8"/>
    </row>
    <row r="368" spans="1:78" ht="63" x14ac:dyDescent="0.25">
      <c r="A368" s="31" t="s">
        <v>706</v>
      </c>
      <c r="B368" s="44" t="s">
        <v>724</v>
      </c>
      <c r="C368" s="38" t="s">
        <v>725</v>
      </c>
      <c r="D368" s="33">
        <v>35.798262700000002</v>
      </c>
      <c r="E368" s="34">
        <v>0</v>
      </c>
      <c r="F368" s="33">
        <v>35.798262700000002</v>
      </c>
      <c r="G368" s="34">
        <v>0</v>
      </c>
      <c r="H368" s="34">
        <v>0</v>
      </c>
      <c r="I368" s="34">
        <v>0.5</v>
      </c>
      <c r="J368" s="34">
        <v>0</v>
      </c>
      <c r="K368" s="34">
        <v>0</v>
      </c>
      <c r="L368" s="34">
        <v>0</v>
      </c>
      <c r="M368" s="34">
        <v>0</v>
      </c>
      <c r="N368" s="34">
        <v>0</v>
      </c>
      <c r="O368" s="34">
        <v>0</v>
      </c>
      <c r="P368" s="34">
        <v>0</v>
      </c>
      <c r="Q368" s="34">
        <v>0</v>
      </c>
      <c r="R368" s="34">
        <v>0</v>
      </c>
      <c r="S368" s="34">
        <v>32.916095599999998</v>
      </c>
      <c r="T368" s="34">
        <v>0</v>
      </c>
      <c r="U368" s="34">
        <v>0</v>
      </c>
      <c r="V368" s="34">
        <v>0.53</v>
      </c>
      <c r="W368" s="34">
        <v>0</v>
      </c>
      <c r="X368" s="34">
        <v>0</v>
      </c>
      <c r="Y368" s="34">
        <v>0</v>
      </c>
      <c r="Z368" s="34">
        <v>0</v>
      </c>
      <c r="AA368" s="34">
        <v>0</v>
      </c>
      <c r="AB368" s="34">
        <v>0</v>
      </c>
      <c r="AC368" s="34">
        <v>0</v>
      </c>
      <c r="AD368" s="34">
        <v>0</v>
      </c>
      <c r="AE368" s="34">
        <f t="shared" si="117"/>
        <v>0</v>
      </c>
      <c r="AF368" s="35">
        <v>0</v>
      </c>
      <c r="AG368" s="34">
        <f t="shared" si="118"/>
        <v>-2.8821671000000038</v>
      </c>
      <c r="AH368" s="35">
        <f t="shared" si="116"/>
        <v>-8.0511367944121032E-2</v>
      </c>
      <c r="AI368" s="36" t="s">
        <v>34</v>
      </c>
      <c r="AJ368" s="8"/>
      <c r="BG368" s="8"/>
      <c r="BH368" s="8"/>
      <c r="BI368" s="8"/>
      <c r="BJ368" s="8"/>
      <c r="BK368" s="8"/>
      <c r="BL368" s="15"/>
      <c r="BO368" s="8"/>
      <c r="BV368" s="8"/>
      <c r="BW368" s="8"/>
      <c r="BX368" s="8"/>
      <c r="BY368" s="8"/>
      <c r="BZ368" s="8"/>
    </row>
    <row r="369" spans="1:78" ht="63" x14ac:dyDescent="0.25">
      <c r="A369" s="31" t="s">
        <v>706</v>
      </c>
      <c r="B369" s="44" t="s">
        <v>726</v>
      </c>
      <c r="C369" s="38" t="s">
        <v>727</v>
      </c>
      <c r="D369" s="33">
        <v>5.4290000000000003</v>
      </c>
      <c r="E369" s="34">
        <v>0</v>
      </c>
      <c r="F369" s="33">
        <v>5.4290000000000003</v>
      </c>
      <c r="G369" s="34">
        <v>0</v>
      </c>
      <c r="H369" s="34">
        <v>0</v>
      </c>
      <c r="I369" s="34">
        <v>0.12</v>
      </c>
      <c r="J369" s="34">
        <v>0</v>
      </c>
      <c r="K369" s="34">
        <v>0</v>
      </c>
      <c r="L369" s="34">
        <v>0</v>
      </c>
      <c r="M369" s="34">
        <v>0</v>
      </c>
      <c r="N369" s="34">
        <v>0</v>
      </c>
      <c r="O369" s="34">
        <v>0</v>
      </c>
      <c r="P369" s="34">
        <v>0</v>
      </c>
      <c r="Q369" s="34">
        <v>0</v>
      </c>
      <c r="R369" s="34">
        <v>0</v>
      </c>
      <c r="S369" s="34">
        <v>5.0769866199999996</v>
      </c>
      <c r="T369" s="34">
        <v>0</v>
      </c>
      <c r="U369" s="34">
        <v>0</v>
      </c>
      <c r="V369" s="34">
        <v>0.12</v>
      </c>
      <c r="W369" s="34">
        <v>0</v>
      </c>
      <c r="X369" s="34">
        <v>0</v>
      </c>
      <c r="Y369" s="34">
        <v>0</v>
      </c>
      <c r="Z369" s="34">
        <v>0</v>
      </c>
      <c r="AA369" s="34">
        <v>0</v>
      </c>
      <c r="AB369" s="34">
        <v>0</v>
      </c>
      <c r="AC369" s="34">
        <v>0</v>
      </c>
      <c r="AD369" s="34">
        <v>0</v>
      </c>
      <c r="AE369" s="34">
        <f t="shared" si="117"/>
        <v>0</v>
      </c>
      <c r="AF369" s="35">
        <v>0</v>
      </c>
      <c r="AG369" s="34">
        <f t="shared" si="118"/>
        <v>-0.35201338000000071</v>
      </c>
      <c r="AH369" s="35">
        <f t="shared" si="116"/>
        <v>-6.4839451095966241E-2</v>
      </c>
      <c r="AI369" s="36" t="s">
        <v>34</v>
      </c>
      <c r="AJ369" s="8"/>
      <c r="BG369" s="8"/>
      <c r="BH369" s="8"/>
      <c r="BI369" s="8"/>
      <c r="BJ369" s="8"/>
      <c r="BK369" s="8"/>
      <c r="BL369" s="15"/>
      <c r="BO369" s="8"/>
      <c r="BV369" s="8"/>
      <c r="BW369" s="8"/>
      <c r="BX369" s="8"/>
      <c r="BY369" s="8"/>
      <c r="BZ369" s="8"/>
    </row>
    <row r="370" spans="1:78" ht="63" x14ac:dyDescent="0.25">
      <c r="A370" s="31" t="s">
        <v>706</v>
      </c>
      <c r="B370" s="44" t="s">
        <v>728</v>
      </c>
      <c r="C370" s="38" t="s">
        <v>729</v>
      </c>
      <c r="D370" s="33">
        <v>11.55</v>
      </c>
      <c r="E370" s="33">
        <v>0</v>
      </c>
      <c r="F370" s="33">
        <v>11.55</v>
      </c>
      <c r="G370" s="34">
        <v>0</v>
      </c>
      <c r="H370" s="34">
        <v>0</v>
      </c>
      <c r="I370" s="33">
        <v>0.12959999999999999</v>
      </c>
      <c r="J370" s="34">
        <v>0</v>
      </c>
      <c r="K370" s="34">
        <v>0</v>
      </c>
      <c r="L370" s="33">
        <v>0</v>
      </c>
      <c r="M370" s="33">
        <v>0</v>
      </c>
      <c r="N370" s="34">
        <v>0</v>
      </c>
      <c r="O370" s="33">
        <v>0</v>
      </c>
      <c r="P370" s="33">
        <v>0</v>
      </c>
      <c r="Q370" s="33">
        <v>0</v>
      </c>
      <c r="R370" s="34">
        <v>0</v>
      </c>
      <c r="S370" s="34">
        <v>11.43194147</v>
      </c>
      <c r="T370" s="34">
        <v>0</v>
      </c>
      <c r="U370" s="34">
        <v>0</v>
      </c>
      <c r="V370" s="34">
        <v>0.15</v>
      </c>
      <c r="W370" s="34">
        <v>0</v>
      </c>
      <c r="X370" s="34">
        <v>0</v>
      </c>
      <c r="Y370" s="34">
        <v>0</v>
      </c>
      <c r="Z370" s="34">
        <v>0</v>
      </c>
      <c r="AA370" s="34">
        <v>0</v>
      </c>
      <c r="AB370" s="34">
        <v>0</v>
      </c>
      <c r="AC370" s="34">
        <v>0</v>
      </c>
      <c r="AD370" s="34">
        <v>0</v>
      </c>
      <c r="AE370" s="34">
        <f t="shared" si="117"/>
        <v>0</v>
      </c>
      <c r="AF370" s="35">
        <v>0</v>
      </c>
      <c r="AG370" s="34">
        <f t="shared" si="118"/>
        <v>-0.11805853000000077</v>
      </c>
      <c r="AH370" s="35">
        <f t="shared" si="116"/>
        <v>-1.0221517748917814E-2</v>
      </c>
      <c r="AI370" s="36" t="s">
        <v>34</v>
      </c>
      <c r="AJ370" s="8"/>
      <c r="BG370" s="8"/>
      <c r="BH370" s="8"/>
      <c r="BI370" s="8"/>
      <c r="BJ370" s="8"/>
      <c r="BK370" s="8"/>
      <c r="BL370" s="15"/>
      <c r="BO370" s="8"/>
      <c r="BV370" s="8"/>
      <c r="BW370" s="8"/>
      <c r="BX370" s="8"/>
      <c r="BY370" s="8"/>
      <c r="BZ370" s="8"/>
    </row>
    <row r="371" spans="1:78" ht="63" x14ac:dyDescent="0.25">
      <c r="A371" s="31" t="s">
        <v>706</v>
      </c>
      <c r="B371" s="44" t="s">
        <v>730</v>
      </c>
      <c r="C371" s="38" t="s">
        <v>731</v>
      </c>
      <c r="D371" s="33">
        <v>14.417</v>
      </c>
      <c r="E371" s="34">
        <v>0</v>
      </c>
      <c r="F371" s="33">
        <v>14.417</v>
      </c>
      <c r="G371" s="34">
        <v>0</v>
      </c>
      <c r="H371" s="34">
        <v>0</v>
      </c>
      <c r="I371" s="34">
        <v>0.224</v>
      </c>
      <c r="J371" s="34">
        <v>0</v>
      </c>
      <c r="K371" s="34">
        <v>0</v>
      </c>
      <c r="L371" s="34">
        <v>0</v>
      </c>
      <c r="M371" s="34">
        <v>0</v>
      </c>
      <c r="N371" s="34">
        <v>0</v>
      </c>
      <c r="O371" s="34">
        <v>0</v>
      </c>
      <c r="P371" s="34">
        <v>0</v>
      </c>
      <c r="Q371" s="34">
        <v>0</v>
      </c>
      <c r="R371" s="34">
        <v>0</v>
      </c>
      <c r="S371" s="34">
        <v>13.200755129999999</v>
      </c>
      <c r="T371" s="34">
        <v>0</v>
      </c>
      <c r="U371" s="34">
        <v>0</v>
      </c>
      <c r="V371" s="34">
        <v>0.2329</v>
      </c>
      <c r="W371" s="34">
        <v>0</v>
      </c>
      <c r="X371" s="34">
        <v>0</v>
      </c>
      <c r="Y371" s="34">
        <v>0</v>
      </c>
      <c r="Z371" s="34">
        <v>0</v>
      </c>
      <c r="AA371" s="34">
        <v>0</v>
      </c>
      <c r="AB371" s="34">
        <v>0</v>
      </c>
      <c r="AC371" s="34">
        <v>0</v>
      </c>
      <c r="AD371" s="34">
        <v>0</v>
      </c>
      <c r="AE371" s="34">
        <f t="shared" si="117"/>
        <v>0</v>
      </c>
      <c r="AF371" s="35">
        <v>0</v>
      </c>
      <c r="AG371" s="34">
        <f t="shared" si="118"/>
        <v>-1.2162448700000006</v>
      </c>
      <c r="AH371" s="35">
        <f t="shared" si="116"/>
        <v>-8.4361855448428974E-2</v>
      </c>
      <c r="AI371" s="36" t="s">
        <v>34</v>
      </c>
      <c r="AJ371" s="8"/>
      <c r="BG371" s="8"/>
      <c r="BH371" s="8"/>
      <c r="BI371" s="8"/>
      <c r="BJ371" s="8"/>
      <c r="BK371" s="8"/>
      <c r="BL371" s="15"/>
      <c r="BO371" s="8"/>
      <c r="BV371" s="8"/>
      <c r="BW371" s="8"/>
      <c r="BX371" s="8"/>
      <c r="BY371" s="8"/>
      <c r="BZ371" s="8"/>
    </row>
    <row r="372" spans="1:78" ht="63" x14ac:dyDescent="0.25">
      <c r="A372" s="31" t="s">
        <v>706</v>
      </c>
      <c r="B372" s="60" t="s">
        <v>732</v>
      </c>
      <c r="C372" s="38" t="s">
        <v>733</v>
      </c>
      <c r="D372" s="34">
        <v>16.63</v>
      </c>
      <c r="E372" s="34">
        <v>0</v>
      </c>
      <c r="F372" s="34">
        <v>16.63</v>
      </c>
      <c r="G372" s="34">
        <v>0</v>
      </c>
      <c r="H372" s="34">
        <v>0</v>
      </c>
      <c r="I372" s="34">
        <v>0.218</v>
      </c>
      <c r="J372" s="34">
        <v>0</v>
      </c>
      <c r="K372" s="34">
        <v>0</v>
      </c>
      <c r="L372" s="34">
        <v>0</v>
      </c>
      <c r="M372" s="34">
        <v>0</v>
      </c>
      <c r="N372" s="34">
        <v>0</v>
      </c>
      <c r="O372" s="34">
        <v>0</v>
      </c>
      <c r="P372" s="34">
        <v>0</v>
      </c>
      <c r="Q372" s="34">
        <v>0</v>
      </c>
      <c r="R372" s="34">
        <v>0</v>
      </c>
      <c r="S372" s="34">
        <v>15.920490139999998</v>
      </c>
      <c r="T372" s="34">
        <v>0</v>
      </c>
      <c r="U372" s="34">
        <v>0</v>
      </c>
      <c r="V372" s="34">
        <v>0.3</v>
      </c>
      <c r="W372" s="34">
        <v>0</v>
      </c>
      <c r="X372" s="34">
        <v>0</v>
      </c>
      <c r="Y372" s="34">
        <v>0</v>
      </c>
      <c r="Z372" s="34">
        <v>0</v>
      </c>
      <c r="AA372" s="34">
        <v>0</v>
      </c>
      <c r="AB372" s="34">
        <v>0</v>
      </c>
      <c r="AC372" s="34">
        <v>0</v>
      </c>
      <c r="AD372" s="34">
        <v>0</v>
      </c>
      <c r="AE372" s="34">
        <f t="shared" si="117"/>
        <v>0</v>
      </c>
      <c r="AF372" s="35">
        <v>0</v>
      </c>
      <c r="AG372" s="34">
        <f t="shared" si="118"/>
        <v>-0.70950986000000071</v>
      </c>
      <c r="AH372" s="35">
        <f t="shared" si="116"/>
        <v>-4.2664453397474489E-2</v>
      </c>
      <c r="AI372" s="36" t="s">
        <v>34</v>
      </c>
      <c r="AJ372" s="8"/>
      <c r="BG372" s="8"/>
      <c r="BH372" s="8"/>
      <c r="BI372" s="8"/>
      <c r="BJ372" s="8"/>
      <c r="BK372" s="8"/>
      <c r="BL372" s="15"/>
      <c r="BO372" s="8"/>
      <c r="BV372" s="8"/>
      <c r="BW372" s="8"/>
      <c r="BX372" s="8"/>
      <c r="BY372" s="8"/>
      <c r="BZ372" s="8"/>
    </row>
    <row r="373" spans="1:78" ht="63" x14ac:dyDescent="0.25">
      <c r="A373" s="31" t="s">
        <v>706</v>
      </c>
      <c r="B373" s="44" t="s">
        <v>734</v>
      </c>
      <c r="C373" s="38" t="s">
        <v>735</v>
      </c>
      <c r="D373" s="33">
        <v>15.815</v>
      </c>
      <c r="E373" s="34">
        <v>0</v>
      </c>
      <c r="F373" s="33">
        <v>15.815</v>
      </c>
      <c r="G373" s="34">
        <v>0</v>
      </c>
      <c r="H373" s="34">
        <v>0</v>
      </c>
      <c r="I373" s="34">
        <v>0.22</v>
      </c>
      <c r="J373" s="34">
        <v>0</v>
      </c>
      <c r="K373" s="34">
        <v>0</v>
      </c>
      <c r="L373" s="34">
        <v>0</v>
      </c>
      <c r="M373" s="34">
        <v>0</v>
      </c>
      <c r="N373" s="34">
        <v>0</v>
      </c>
      <c r="O373" s="34">
        <v>0</v>
      </c>
      <c r="P373" s="34">
        <v>0</v>
      </c>
      <c r="Q373" s="34">
        <v>0</v>
      </c>
      <c r="R373" s="34">
        <v>0</v>
      </c>
      <c r="S373" s="34">
        <v>14.71615471</v>
      </c>
      <c r="T373" s="34">
        <v>0</v>
      </c>
      <c r="U373" s="34">
        <v>0</v>
      </c>
      <c r="V373" s="34">
        <v>0.22500000000000001</v>
      </c>
      <c r="W373" s="34">
        <v>0</v>
      </c>
      <c r="X373" s="34">
        <v>0</v>
      </c>
      <c r="Y373" s="34">
        <v>0</v>
      </c>
      <c r="Z373" s="34">
        <v>0</v>
      </c>
      <c r="AA373" s="34">
        <v>0</v>
      </c>
      <c r="AB373" s="34">
        <v>0</v>
      </c>
      <c r="AC373" s="34">
        <v>0</v>
      </c>
      <c r="AD373" s="34">
        <v>0</v>
      </c>
      <c r="AE373" s="34">
        <f t="shared" si="117"/>
        <v>0</v>
      </c>
      <c r="AF373" s="35">
        <v>0</v>
      </c>
      <c r="AG373" s="34">
        <f t="shared" si="118"/>
        <v>-1.0988452899999999</v>
      </c>
      <c r="AH373" s="35">
        <f t="shared" si="116"/>
        <v>-6.948120708188428E-2</v>
      </c>
      <c r="AI373" s="36" t="s">
        <v>34</v>
      </c>
      <c r="AJ373" s="8"/>
      <c r="BG373" s="8"/>
      <c r="BH373" s="8"/>
      <c r="BI373" s="8"/>
      <c r="BJ373" s="8"/>
      <c r="BK373" s="8"/>
      <c r="BL373" s="15"/>
      <c r="BO373" s="8"/>
      <c r="BV373" s="8"/>
      <c r="BW373" s="8"/>
      <c r="BX373" s="8"/>
      <c r="BY373" s="8"/>
      <c r="BZ373" s="8"/>
    </row>
    <row r="374" spans="1:78" ht="47.25" x14ac:dyDescent="0.25">
      <c r="A374" s="31" t="s">
        <v>706</v>
      </c>
      <c r="B374" s="44" t="s">
        <v>736</v>
      </c>
      <c r="C374" s="38" t="s">
        <v>737</v>
      </c>
      <c r="D374" s="33">
        <v>7.48184</v>
      </c>
      <c r="E374" s="34">
        <v>0</v>
      </c>
      <c r="F374" s="33">
        <v>7.48184</v>
      </c>
      <c r="G374" s="34">
        <v>0</v>
      </c>
      <c r="H374" s="34">
        <v>0</v>
      </c>
      <c r="I374" s="34">
        <v>0.3</v>
      </c>
      <c r="J374" s="34">
        <v>0</v>
      </c>
      <c r="K374" s="34">
        <v>0</v>
      </c>
      <c r="L374" s="34">
        <v>0</v>
      </c>
      <c r="M374" s="34">
        <v>0</v>
      </c>
      <c r="N374" s="34">
        <v>0</v>
      </c>
      <c r="O374" s="34">
        <v>0</v>
      </c>
      <c r="P374" s="34">
        <v>0</v>
      </c>
      <c r="Q374" s="34">
        <v>0</v>
      </c>
      <c r="R374" s="34">
        <v>0</v>
      </c>
      <c r="S374" s="34">
        <v>7.29749187</v>
      </c>
      <c r="T374" s="34">
        <v>0</v>
      </c>
      <c r="U374" s="34">
        <v>0</v>
      </c>
      <c r="V374" s="34">
        <v>0.14960000000000001</v>
      </c>
      <c r="W374" s="34">
        <v>0</v>
      </c>
      <c r="X374" s="34">
        <v>0</v>
      </c>
      <c r="Y374" s="34">
        <v>0</v>
      </c>
      <c r="Z374" s="34">
        <v>0</v>
      </c>
      <c r="AA374" s="34">
        <v>0</v>
      </c>
      <c r="AB374" s="34">
        <v>0</v>
      </c>
      <c r="AC374" s="34">
        <v>0</v>
      </c>
      <c r="AD374" s="34">
        <v>0</v>
      </c>
      <c r="AE374" s="34">
        <f t="shared" si="117"/>
        <v>0</v>
      </c>
      <c r="AF374" s="35">
        <v>0</v>
      </c>
      <c r="AG374" s="34">
        <f t="shared" si="118"/>
        <v>-0.18434813000000005</v>
      </c>
      <c r="AH374" s="35">
        <f t="shared" si="116"/>
        <v>-2.4639410893576987E-2</v>
      </c>
      <c r="AI374" s="36" t="s">
        <v>34</v>
      </c>
      <c r="AJ374" s="8"/>
      <c r="BG374" s="8"/>
      <c r="BH374" s="8"/>
      <c r="BI374" s="8"/>
      <c r="BJ374" s="8"/>
      <c r="BK374" s="8"/>
      <c r="BL374" s="15"/>
      <c r="BO374" s="8"/>
      <c r="BV374" s="8"/>
      <c r="BW374" s="8"/>
      <c r="BX374" s="8"/>
      <c r="BY374" s="8"/>
      <c r="BZ374" s="8"/>
    </row>
    <row r="375" spans="1:78" ht="63" x14ac:dyDescent="0.25">
      <c r="A375" s="31" t="s">
        <v>706</v>
      </c>
      <c r="B375" s="44" t="s">
        <v>738</v>
      </c>
      <c r="C375" s="38" t="s">
        <v>739</v>
      </c>
      <c r="D375" s="33">
        <v>12.213512039999999</v>
      </c>
      <c r="E375" s="34">
        <v>0</v>
      </c>
      <c r="F375" s="33">
        <v>0</v>
      </c>
      <c r="G375" s="34">
        <v>0</v>
      </c>
      <c r="H375" s="34">
        <v>0</v>
      </c>
      <c r="I375" s="34">
        <v>0</v>
      </c>
      <c r="J375" s="34">
        <v>0</v>
      </c>
      <c r="K375" s="34">
        <v>0</v>
      </c>
      <c r="L375" s="34">
        <v>0</v>
      </c>
      <c r="M375" s="34">
        <v>0</v>
      </c>
      <c r="N375" s="34">
        <v>0</v>
      </c>
      <c r="O375" s="34">
        <v>0</v>
      </c>
      <c r="P375" s="34">
        <v>0</v>
      </c>
      <c r="Q375" s="34">
        <v>0</v>
      </c>
      <c r="R375" s="34">
        <v>0</v>
      </c>
      <c r="S375" s="34">
        <v>0</v>
      </c>
      <c r="T375" s="34">
        <v>0</v>
      </c>
      <c r="U375" s="34">
        <v>0</v>
      </c>
      <c r="V375" s="34">
        <v>0</v>
      </c>
      <c r="W375" s="34">
        <v>0</v>
      </c>
      <c r="X375" s="34">
        <v>0</v>
      </c>
      <c r="Y375" s="34">
        <v>0</v>
      </c>
      <c r="Z375" s="34">
        <v>0</v>
      </c>
      <c r="AA375" s="34">
        <v>0</v>
      </c>
      <c r="AB375" s="34">
        <v>0</v>
      </c>
      <c r="AC375" s="34">
        <v>0</v>
      </c>
      <c r="AD375" s="34">
        <v>0</v>
      </c>
      <c r="AE375" s="34">
        <f t="shared" si="117"/>
        <v>0</v>
      </c>
      <c r="AF375" s="35">
        <v>0</v>
      </c>
      <c r="AG375" s="34">
        <f t="shared" si="118"/>
        <v>0</v>
      </c>
      <c r="AH375" s="35">
        <v>0</v>
      </c>
      <c r="AI375" s="36" t="s">
        <v>34</v>
      </c>
      <c r="AJ375" s="8"/>
      <c r="BG375" s="8"/>
      <c r="BH375" s="8"/>
      <c r="BI375" s="8"/>
      <c r="BJ375" s="8"/>
      <c r="BK375" s="8"/>
      <c r="BL375" s="15"/>
      <c r="BO375" s="8"/>
      <c r="BV375" s="8"/>
      <c r="BW375" s="8"/>
      <c r="BX375" s="8"/>
      <c r="BY375" s="8"/>
      <c r="BZ375" s="8"/>
    </row>
    <row r="376" spans="1:78" ht="47.25" x14ac:dyDescent="0.25">
      <c r="A376" s="31" t="s">
        <v>706</v>
      </c>
      <c r="B376" s="44" t="s">
        <v>740</v>
      </c>
      <c r="C376" s="38" t="s">
        <v>741</v>
      </c>
      <c r="D376" s="33">
        <v>8.4794016799999987</v>
      </c>
      <c r="E376" s="34">
        <v>0</v>
      </c>
      <c r="F376" s="33">
        <v>8.4794016799999987</v>
      </c>
      <c r="G376" s="34">
        <v>0</v>
      </c>
      <c r="H376" s="34">
        <v>0</v>
      </c>
      <c r="I376" s="34">
        <v>0.2137</v>
      </c>
      <c r="J376" s="34">
        <v>0</v>
      </c>
      <c r="K376" s="34">
        <v>0</v>
      </c>
      <c r="L376" s="34">
        <v>0</v>
      </c>
      <c r="M376" s="34">
        <v>0</v>
      </c>
      <c r="N376" s="34">
        <v>0</v>
      </c>
      <c r="O376" s="34">
        <v>0</v>
      </c>
      <c r="P376" s="34">
        <v>0</v>
      </c>
      <c r="Q376" s="34">
        <v>0</v>
      </c>
      <c r="R376" s="34">
        <v>0</v>
      </c>
      <c r="S376" s="34">
        <v>8.2841034600000008</v>
      </c>
      <c r="T376" s="34">
        <v>0</v>
      </c>
      <c r="U376" s="34">
        <v>0</v>
      </c>
      <c r="V376" s="34">
        <v>0.2137</v>
      </c>
      <c r="W376" s="34">
        <v>0</v>
      </c>
      <c r="X376" s="34">
        <v>0</v>
      </c>
      <c r="Y376" s="34">
        <v>0</v>
      </c>
      <c r="Z376" s="34">
        <v>0</v>
      </c>
      <c r="AA376" s="34">
        <v>0</v>
      </c>
      <c r="AB376" s="34">
        <v>0</v>
      </c>
      <c r="AC376" s="34">
        <v>0</v>
      </c>
      <c r="AD376" s="34">
        <v>0</v>
      </c>
      <c r="AE376" s="34">
        <f t="shared" si="117"/>
        <v>0</v>
      </c>
      <c r="AF376" s="35">
        <v>0</v>
      </c>
      <c r="AG376" s="34">
        <f t="shared" si="118"/>
        <v>-0.19529821999999797</v>
      </c>
      <c r="AH376" s="35">
        <f t="shared" si="116"/>
        <v>-2.3032075536725604E-2</v>
      </c>
      <c r="AI376" s="36" t="s">
        <v>34</v>
      </c>
      <c r="AJ376" s="8"/>
      <c r="BG376" s="8"/>
      <c r="BH376" s="8"/>
      <c r="BI376" s="8"/>
      <c r="BJ376" s="8"/>
      <c r="BK376" s="8"/>
      <c r="BL376" s="15"/>
      <c r="BO376" s="8"/>
      <c r="BV376" s="8"/>
      <c r="BW376" s="8"/>
      <c r="BX376" s="8"/>
      <c r="BY376" s="8"/>
      <c r="BZ376" s="8"/>
    </row>
    <row r="377" spans="1:78" ht="47.25" x14ac:dyDescent="0.25">
      <c r="A377" s="31" t="s">
        <v>706</v>
      </c>
      <c r="B377" s="44" t="s">
        <v>742</v>
      </c>
      <c r="C377" s="38" t="s">
        <v>743</v>
      </c>
      <c r="D377" s="33">
        <v>13.410698200000001</v>
      </c>
      <c r="E377" s="34">
        <v>0</v>
      </c>
      <c r="F377" s="34">
        <v>0</v>
      </c>
      <c r="G377" s="34">
        <v>0</v>
      </c>
      <c r="H377" s="34">
        <v>0</v>
      </c>
      <c r="I377" s="34">
        <v>0</v>
      </c>
      <c r="J377" s="34">
        <v>0</v>
      </c>
      <c r="K377" s="34">
        <v>0</v>
      </c>
      <c r="L377" s="34">
        <v>0</v>
      </c>
      <c r="M377" s="34">
        <v>0</v>
      </c>
      <c r="N377" s="34">
        <v>0</v>
      </c>
      <c r="O377" s="34">
        <v>0</v>
      </c>
      <c r="P377" s="34">
        <v>0</v>
      </c>
      <c r="Q377" s="34">
        <v>0</v>
      </c>
      <c r="R377" s="34">
        <v>0</v>
      </c>
      <c r="S377" s="34">
        <v>0</v>
      </c>
      <c r="T377" s="34">
        <v>0</v>
      </c>
      <c r="U377" s="34">
        <v>0</v>
      </c>
      <c r="V377" s="34">
        <v>0</v>
      </c>
      <c r="W377" s="34">
        <v>0</v>
      </c>
      <c r="X377" s="34">
        <v>0</v>
      </c>
      <c r="Y377" s="34">
        <v>0</v>
      </c>
      <c r="Z377" s="34">
        <v>0</v>
      </c>
      <c r="AA377" s="34">
        <v>0</v>
      </c>
      <c r="AB377" s="34">
        <v>0</v>
      </c>
      <c r="AC377" s="34">
        <v>0</v>
      </c>
      <c r="AD377" s="34">
        <v>0</v>
      </c>
      <c r="AE377" s="34">
        <f t="shared" si="117"/>
        <v>0</v>
      </c>
      <c r="AF377" s="35">
        <v>0</v>
      </c>
      <c r="AG377" s="34">
        <f t="shared" si="118"/>
        <v>0</v>
      </c>
      <c r="AH377" s="35">
        <v>0</v>
      </c>
      <c r="AI377" s="36" t="s">
        <v>34</v>
      </c>
      <c r="AJ377" s="8"/>
      <c r="BG377" s="8"/>
      <c r="BH377" s="8"/>
      <c r="BI377" s="8"/>
      <c r="BJ377" s="8"/>
      <c r="BK377" s="8"/>
      <c r="BL377" s="15"/>
      <c r="BO377" s="8"/>
      <c r="BV377" s="8"/>
      <c r="BW377" s="8"/>
      <c r="BX377" s="8"/>
      <c r="BY377" s="8"/>
      <c r="BZ377" s="8"/>
    </row>
    <row r="378" spans="1:78" ht="47.25" x14ac:dyDescent="0.25">
      <c r="A378" s="31" t="s">
        <v>706</v>
      </c>
      <c r="B378" s="44" t="s">
        <v>744</v>
      </c>
      <c r="C378" s="38" t="s">
        <v>745</v>
      </c>
      <c r="D378" s="33">
        <v>7.4994743799999997</v>
      </c>
      <c r="E378" s="34">
        <v>0</v>
      </c>
      <c r="F378" s="34">
        <v>1.5</v>
      </c>
      <c r="G378" s="34">
        <v>0</v>
      </c>
      <c r="H378" s="34">
        <v>0</v>
      </c>
      <c r="I378" s="34">
        <v>1.0999999999999999E-2</v>
      </c>
      <c r="J378" s="34">
        <v>0</v>
      </c>
      <c r="K378" s="34">
        <v>0</v>
      </c>
      <c r="L378" s="34">
        <v>0</v>
      </c>
      <c r="M378" s="34">
        <v>0</v>
      </c>
      <c r="N378" s="34">
        <v>0</v>
      </c>
      <c r="O378" s="34">
        <v>0</v>
      </c>
      <c r="P378" s="34">
        <v>0</v>
      </c>
      <c r="Q378" s="34">
        <v>0</v>
      </c>
      <c r="R378" s="34">
        <v>0</v>
      </c>
      <c r="S378" s="34">
        <v>1.5043557400000001</v>
      </c>
      <c r="T378" s="34">
        <v>0</v>
      </c>
      <c r="U378" s="34">
        <v>0</v>
      </c>
      <c r="V378" s="34">
        <v>1.0999999999999999E-2</v>
      </c>
      <c r="W378" s="34">
        <v>0</v>
      </c>
      <c r="X378" s="34">
        <v>0</v>
      </c>
      <c r="Y378" s="34">
        <v>0</v>
      </c>
      <c r="Z378" s="34">
        <v>0</v>
      </c>
      <c r="AA378" s="34">
        <v>0</v>
      </c>
      <c r="AB378" s="34">
        <v>0</v>
      </c>
      <c r="AC378" s="34">
        <v>0</v>
      </c>
      <c r="AD378" s="34">
        <v>0</v>
      </c>
      <c r="AE378" s="34">
        <f t="shared" si="117"/>
        <v>0</v>
      </c>
      <c r="AF378" s="35">
        <v>0</v>
      </c>
      <c r="AG378" s="34">
        <f t="shared" si="118"/>
        <v>4.3557400000000523E-3</v>
      </c>
      <c r="AH378" s="35">
        <f t="shared" si="116"/>
        <v>2.9038266666667014E-3</v>
      </c>
      <c r="AI378" s="36" t="s">
        <v>34</v>
      </c>
      <c r="AJ378" s="8"/>
      <c r="BG378" s="8"/>
      <c r="BH378" s="8"/>
      <c r="BI378" s="8"/>
      <c r="BJ378" s="8"/>
      <c r="BK378" s="8"/>
      <c r="BL378" s="15"/>
      <c r="BO378" s="8"/>
      <c r="BV378" s="8"/>
      <c r="BW378" s="8"/>
      <c r="BX378" s="8"/>
      <c r="BY378" s="8"/>
      <c r="BZ378" s="8"/>
    </row>
    <row r="379" spans="1:78" ht="78.75" x14ac:dyDescent="0.25">
      <c r="A379" s="31" t="s">
        <v>706</v>
      </c>
      <c r="B379" s="60" t="s">
        <v>746</v>
      </c>
      <c r="C379" s="38" t="s">
        <v>747</v>
      </c>
      <c r="D379" s="33">
        <v>96.336999999999989</v>
      </c>
      <c r="E379" s="34">
        <v>0</v>
      </c>
      <c r="F379" s="34">
        <v>31.9808846</v>
      </c>
      <c r="G379" s="34">
        <v>0</v>
      </c>
      <c r="H379" s="34">
        <v>0</v>
      </c>
      <c r="I379" s="34">
        <v>0</v>
      </c>
      <c r="J379" s="34">
        <v>0</v>
      </c>
      <c r="K379" s="34">
        <v>0</v>
      </c>
      <c r="L379" s="34">
        <v>0</v>
      </c>
      <c r="M379" s="34">
        <v>2.4474</v>
      </c>
      <c r="N379" s="34">
        <v>0</v>
      </c>
      <c r="O379" s="34">
        <v>0</v>
      </c>
      <c r="P379" s="34">
        <v>0</v>
      </c>
      <c r="Q379" s="34">
        <v>0</v>
      </c>
      <c r="R379" s="34">
        <v>0</v>
      </c>
      <c r="S379" s="34">
        <v>26.706171959999999</v>
      </c>
      <c r="T379" s="34">
        <v>0</v>
      </c>
      <c r="U379" s="34">
        <v>0</v>
      </c>
      <c r="V379" s="34">
        <v>0</v>
      </c>
      <c r="W379" s="34">
        <v>0</v>
      </c>
      <c r="X379" s="34">
        <v>0</v>
      </c>
      <c r="Y379" s="34">
        <v>0</v>
      </c>
      <c r="Z379" s="34">
        <v>2.4474</v>
      </c>
      <c r="AA379" s="34">
        <v>0</v>
      </c>
      <c r="AB379" s="34">
        <v>0</v>
      </c>
      <c r="AC379" s="34">
        <v>0</v>
      </c>
      <c r="AD379" s="34">
        <v>0</v>
      </c>
      <c r="AE379" s="34">
        <f t="shared" si="117"/>
        <v>0</v>
      </c>
      <c r="AF379" s="35">
        <v>0</v>
      </c>
      <c r="AG379" s="34">
        <f t="shared" si="118"/>
        <v>-5.2747126400000006</v>
      </c>
      <c r="AH379" s="35">
        <f t="shared" si="116"/>
        <v>-0.16493329393396455</v>
      </c>
      <c r="AI379" s="36" t="s">
        <v>748</v>
      </c>
      <c r="AJ379" s="8"/>
      <c r="BC379" s="14"/>
      <c r="BG379" s="8"/>
      <c r="BH379" s="8"/>
      <c r="BI379" s="8"/>
      <c r="BJ379" s="8"/>
      <c r="BK379" s="8"/>
      <c r="BL379" s="15"/>
      <c r="BO379" s="8"/>
      <c r="BV379" s="8"/>
      <c r="BW379" s="8"/>
      <c r="BX379" s="8"/>
      <c r="BY379" s="8"/>
      <c r="BZ379" s="8"/>
    </row>
    <row r="380" spans="1:78" ht="63" x14ac:dyDescent="0.25">
      <c r="A380" s="22" t="s">
        <v>749</v>
      </c>
      <c r="B380" s="23" t="s">
        <v>219</v>
      </c>
      <c r="C380" s="24" t="s">
        <v>33</v>
      </c>
      <c r="D380" s="25">
        <f t="shared" ref="D380:AG380" si="119">SUM(D381:D407)</f>
        <v>1938.6610603129484</v>
      </c>
      <c r="E380" s="25">
        <f t="shared" si="119"/>
        <v>0</v>
      </c>
      <c r="F380" s="25">
        <f t="shared" si="119"/>
        <v>60.055262999999997</v>
      </c>
      <c r="G380" s="25">
        <f t="shared" si="119"/>
        <v>0</v>
      </c>
      <c r="H380" s="25">
        <f t="shared" si="119"/>
        <v>0</v>
      </c>
      <c r="I380" s="25">
        <f t="shared" si="119"/>
        <v>0</v>
      </c>
      <c r="J380" s="25">
        <f t="shared" si="119"/>
        <v>0</v>
      </c>
      <c r="K380" s="25">
        <f t="shared" si="119"/>
        <v>0</v>
      </c>
      <c r="L380" s="25">
        <f t="shared" si="119"/>
        <v>24</v>
      </c>
      <c r="M380" s="25">
        <f t="shared" si="119"/>
        <v>2.7149999999999999</v>
      </c>
      <c r="N380" s="25">
        <f t="shared" si="119"/>
        <v>0</v>
      </c>
      <c r="O380" s="25">
        <f t="shared" si="119"/>
        <v>0</v>
      </c>
      <c r="P380" s="25">
        <f t="shared" si="119"/>
        <v>0</v>
      </c>
      <c r="Q380" s="25">
        <f t="shared" si="119"/>
        <v>0</v>
      </c>
      <c r="R380" s="25">
        <f t="shared" si="119"/>
        <v>0</v>
      </c>
      <c r="S380" s="25">
        <f t="shared" si="119"/>
        <v>35.912629989999999</v>
      </c>
      <c r="T380" s="25">
        <f t="shared" si="119"/>
        <v>0</v>
      </c>
      <c r="U380" s="25">
        <f t="shared" si="119"/>
        <v>0</v>
      </c>
      <c r="V380" s="25">
        <f t="shared" si="119"/>
        <v>0</v>
      </c>
      <c r="W380" s="25">
        <f t="shared" si="119"/>
        <v>0</v>
      </c>
      <c r="X380" s="25">
        <f t="shared" si="119"/>
        <v>0</v>
      </c>
      <c r="Y380" s="25">
        <f t="shared" si="119"/>
        <v>8</v>
      </c>
      <c r="Z380" s="25">
        <f t="shared" si="119"/>
        <v>1.8794999999999999</v>
      </c>
      <c r="AA380" s="25">
        <f t="shared" si="119"/>
        <v>0</v>
      </c>
      <c r="AB380" s="25">
        <f t="shared" si="119"/>
        <v>0</v>
      </c>
      <c r="AC380" s="25">
        <f t="shared" si="119"/>
        <v>0</v>
      </c>
      <c r="AD380" s="25">
        <f t="shared" si="119"/>
        <v>0</v>
      </c>
      <c r="AE380" s="25">
        <f t="shared" si="119"/>
        <v>0</v>
      </c>
      <c r="AF380" s="26">
        <v>0</v>
      </c>
      <c r="AG380" s="25">
        <f t="shared" si="119"/>
        <v>-24.142633010000001</v>
      </c>
      <c r="AH380" s="26">
        <f t="shared" si="116"/>
        <v>-0.40200694833357076</v>
      </c>
      <c r="AI380" s="27" t="s">
        <v>34</v>
      </c>
      <c r="AJ380" s="8"/>
      <c r="BC380" s="14"/>
      <c r="BG380" s="8"/>
      <c r="BH380" s="8"/>
      <c r="BI380" s="8"/>
      <c r="BJ380" s="8"/>
      <c r="BK380" s="8"/>
      <c r="BL380" s="15"/>
      <c r="BO380" s="8"/>
      <c r="BV380" s="8"/>
      <c r="BW380" s="8"/>
      <c r="BX380" s="8"/>
      <c r="BY380" s="8"/>
      <c r="BZ380" s="8"/>
    </row>
    <row r="381" spans="1:78" ht="31.5" x14ac:dyDescent="0.25">
      <c r="A381" s="41" t="s">
        <v>749</v>
      </c>
      <c r="B381" s="45" t="s">
        <v>750</v>
      </c>
      <c r="C381" s="34" t="s">
        <v>751</v>
      </c>
      <c r="D381" s="33">
        <v>1.1885967799999999</v>
      </c>
      <c r="E381" s="43">
        <v>0</v>
      </c>
      <c r="F381" s="33">
        <v>0</v>
      </c>
      <c r="G381" s="34">
        <v>0</v>
      </c>
      <c r="H381" s="34">
        <v>0</v>
      </c>
      <c r="I381" s="43">
        <v>0</v>
      </c>
      <c r="J381" s="34">
        <v>0</v>
      </c>
      <c r="K381" s="34">
        <v>0</v>
      </c>
      <c r="L381" s="43">
        <v>0</v>
      </c>
      <c r="M381" s="43">
        <v>0</v>
      </c>
      <c r="N381" s="34">
        <v>0</v>
      </c>
      <c r="O381" s="43">
        <v>0</v>
      </c>
      <c r="P381" s="43">
        <v>0</v>
      </c>
      <c r="Q381" s="43">
        <v>0</v>
      </c>
      <c r="R381" s="34">
        <v>0</v>
      </c>
      <c r="S381" s="34">
        <v>0</v>
      </c>
      <c r="T381" s="34">
        <v>0</v>
      </c>
      <c r="U381" s="34">
        <v>0</v>
      </c>
      <c r="V381" s="34">
        <v>0</v>
      </c>
      <c r="W381" s="34">
        <v>0</v>
      </c>
      <c r="X381" s="34">
        <v>0</v>
      </c>
      <c r="Y381" s="34">
        <v>0</v>
      </c>
      <c r="Z381" s="34">
        <v>0</v>
      </c>
      <c r="AA381" s="34">
        <v>0</v>
      </c>
      <c r="AB381" s="34">
        <v>0</v>
      </c>
      <c r="AC381" s="34">
        <v>0</v>
      </c>
      <c r="AD381" s="34">
        <v>0</v>
      </c>
      <c r="AE381" s="34">
        <f t="shared" ref="AE381:AE407" si="120">R381-E381</f>
        <v>0</v>
      </c>
      <c r="AF381" s="35">
        <v>0</v>
      </c>
      <c r="AG381" s="34">
        <f t="shared" ref="AG381:AG407" si="121">S381-F381</f>
        <v>0</v>
      </c>
      <c r="AH381" s="35">
        <v>0</v>
      </c>
      <c r="AI381" s="36" t="s">
        <v>34</v>
      </c>
      <c r="AJ381" s="8"/>
      <c r="BG381" s="8"/>
      <c r="BH381" s="8"/>
      <c r="BI381" s="8"/>
      <c r="BJ381" s="8"/>
      <c r="BK381" s="8"/>
      <c r="BL381" s="15"/>
      <c r="BO381" s="8"/>
      <c r="BV381" s="8"/>
      <c r="BW381" s="8"/>
      <c r="BX381" s="8"/>
      <c r="BY381" s="8"/>
      <c r="BZ381" s="8"/>
    </row>
    <row r="382" spans="1:78" ht="94.5" x14ac:dyDescent="0.25">
      <c r="A382" s="41" t="s">
        <v>749</v>
      </c>
      <c r="B382" s="45" t="s">
        <v>752</v>
      </c>
      <c r="C382" s="34" t="s">
        <v>753</v>
      </c>
      <c r="D382" s="33">
        <v>482.54788618999999</v>
      </c>
      <c r="E382" s="43">
        <v>0</v>
      </c>
      <c r="F382" s="33">
        <v>0</v>
      </c>
      <c r="G382" s="34">
        <v>0</v>
      </c>
      <c r="H382" s="34">
        <v>0</v>
      </c>
      <c r="I382" s="43">
        <v>0</v>
      </c>
      <c r="J382" s="34">
        <v>0</v>
      </c>
      <c r="K382" s="34">
        <v>0</v>
      </c>
      <c r="L382" s="43">
        <v>0</v>
      </c>
      <c r="M382" s="43">
        <v>0</v>
      </c>
      <c r="N382" s="34">
        <v>0</v>
      </c>
      <c r="O382" s="43">
        <v>0</v>
      </c>
      <c r="P382" s="43">
        <v>0</v>
      </c>
      <c r="Q382" s="43">
        <v>0</v>
      </c>
      <c r="R382" s="34">
        <v>0</v>
      </c>
      <c r="S382" s="34">
        <v>0</v>
      </c>
      <c r="T382" s="34">
        <v>0</v>
      </c>
      <c r="U382" s="34">
        <v>0</v>
      </c>
      <c r="V382" s="34">
        <v>0</v>
      </c>
      <c r="W382" s="34">
        <v>0</v>
      </c>
      <c r="X382" s="34">
        <v>0</v>
      </c>
      <c r="Y382" s="34">
        <v>0</v>
      </c>
      <c r="Z382" s="34">
        <v>0</v>
      </c>
      <c r="AA382" s="34">
        <v>0</v>
      </c>
      <c r="AB382" s="34">
        <v>0</v>
      </c>
      <c r="AC382" s="34">
        <v>0</v>
      </c>
      <c r="AD382" s="34">
        <v>0</v>
      </c>
      <c r="AE382" s="34">
        <f t="shared" si="120"/>
        <v>0</v>
      </c>
      <c r="AF382" s="35">
        <v>0</v>
      </c>
      <c r="AG382" s="34">
        <f t="shared" si="121"/>
        <v>0</v>
      </c>
      <c r="AH382" s="35">
        <v>0</v>
      </c>
      <c r="AI382" s="36" t="s">
        <v>34</v>
      </c>
      <c r="AJ382" s="8"/>
      <c r="BG382" s="8"/>
      <c r="BH382" s="8"/>
      <c r="BI382" s="8"/>
      <c r="BJ382" s="8"/>
      <c r="BK382" s="8"/>
      <c r="BL382" s="15"/>
      <c r="BO382" s="8"/>
      <c r="BV382" s="8"/>
      <c r="BW382" s="8"/>
      <c r="BX382" s="8"/>
      <c r="BY382" s="8"/>
      <c r="BZ382" s="8"/>
    </row>
    <row r="383" spans="1:78" ht="63" x14ac:dyDescent="0.25">
      <c r="A383" s="41" t="s">
        <v>749</v>
      </c>
      <c r="B383" s="45" t="s">
        <v>754</v>
      </c>
      <c r="C383" s="34" t="s">
        <v>755</v>
      </c>
      <c r="D383" s="33">
        <v>34.756064025151609</v>
      </c>
      <c r="E383" s="43">
        <v>0</v>
      </c>
      <c r="F383" s="33">
        <v>0</v>
      </c>
      <c r="G383" s="34">
        <v>0</v>
      </c>
      <c r="H383" s="34">
        <v>0</v>
      </c>
      <c r="I383" s="43">
        <v>0</v>
      </c>
      <c r="J383" s="34">
        <v>0</v>
      </c>
      <c r="K383" s="34">
        <v>0</v>
      </c>
      <c r="L383" s="43">
        <v>0</v>
      </c>
      <c r="M383" s="43">
        <v>0</v>
      </c>
      <c r="N383" s="34">
        <v>0</v>
      </c>
      <c r="O383" s="43">
        <v>0</v>
      </c>
      <c r="P383" s="43">
        <v>0</v>
      </c>
      <c r="Q383" s="43">
        <v>0</v>
      </c>
      <c r="R383" s="34">
        <v>0</v>
      </c>
      <c r="S383" s="34">
        <v>0</v>
      </c>
      <c r="T383" s="34">
        <v>0</v>
      </c>
      <c r="U383" s="34">
        <v>0</v>
      </c>
      <c r="V383" s="34">
        <v>0</v>
      </c>
      <c r="W383" s="34">
        <v>0</v>
      </c>
      <c r="X383" s="34">
        <v>0</v>
      </c>
      <c r="Y383" s="34">
        <v>0</v>
      </c>
      <c r="Z383" s="34">
        <v>0</v>
      </c>
      <c r="AA383" s="34">
        <v>0</v>
      </c>
      <c r="AB383" s="34">
        <v>0</v>
      </c>
      <c r="AC383" s="34">
        <v>0</v>
      </c>
      <c r="AD383" s="34">
        <v>0</v>
      </c>
      <c r="AE383" s="34">
        <f t="shared" si="120"/>
        <v>0</v>
      </c>
      <c r="AF383" s="35">
        <v>0</v>
      </c>
      <c r="AG383" s="34">
        <f t="shared" si="121"/>
        <v>0</v>
      </c>
      <c r="AH383" s="35">
        <v>0</v>
      </c>
      <c r="AI383" s="36" t="s">
        <v>34</v>
      </c>
      <c r="AJ383" s="8"/>
      <c r="BG383" s="8"/>
      <c r="BH383" s="8"/>
      <c r="BI383" s="8"/>
      <c r="BJ383" s="8"/>
      <c r="BK383" s="8"/>
      <c r="BL383" s="15"/>
      <c r="BO383" s="8"/>
      <c r="BV383" s="8"/>
      <c r="BW383" s="8"/>
      <c r="BX383" s="8"/>
      <c r="BY383" s="8"/>
      <c r="BZ383" s="8"/>
    </row>
    <row r="384" spans="1:78" ht="63" x14ac:dyDescent="0.25">
      <c r="A384" s="41" t="s">
        <v>749</v>
      </c>
      <c r="B384" s="45" t="s">
        <v>756</v>
      </c>
      <c r="C384" s="34" t="s">
        <v>757</v>
      </c>
      <c r="D384" s="33">
        <v>197.9275531101695</v>
      </c>
      <c r="E384" s="43">
        <v>0</v>
      </c>
      <c r="F384" s="33">
        <v>8</v>
      </c>
      <c r="G384" s="34">
        <v>0</v>
      </c>
      <c r="H384" s="34">
        <v>0</v>
      </c>
      <c r="I384" s="43">
        <v>0</v>
      </c>
      <c r="J384" s="34">
        <v>0</v>
      </c>
      <c r="K384" s="34">
        <v>0</v>
      </c>
      <c r="L384" s="43">
        <v>0</v>
      </c>
      <c r="M384" s="43">
        <v>7.8E-2</v>
      </c>
      <c r="N384" s="34">
        <v>0</v>
      </c>
      <c r="O384" s="43">
        <v>0</v>
      </c>
      <c r="P384" s="43">
        <v>0</v>
      </c>
      <c r="Q384" s="43">
        <v>0</v>
      </c>
      <c r="R384" s="34">
        <v>0</v>
      </c>
      <c r="S384" s="34">
        <v>7.80647161</v>
      </c>
      <c r="T384" s="34">
        <v>0</v>
      </c>
      <c r="U384" s="34">
        <v>0</v>
      </c>
      <c r="V384" s="34">
        <v>0</v>
      </c>
      <c r="W384" s="34">
        <v>0</v>
      </c>
      <c r="X384" s="34">
        <v>0</v>
      </c>
      <c r="Y384" s="34">
        <v>0</v>
      </c>
      <c r="Z384" s="34">
        <v>7.4999999999999997E-2</v>
      </c>
      <c r="AA384" s="34">
        <v>0</v>
      </c>
      <c r="AB384" s="34">
        <v>0</v>
      </c>
      <c r="AC384" s="34">
        <v>0</v>
      </c>
      <c r="AD384" s="34">
        <v>0</v>
      </c>
      <c r="AE384" s="34">
        <f t="shared" si="120"/>
        <v>0</v>
      </c>
      <c r="AF384" s="35">
        <v>0</v>
      </c>
      <c r="AG384" s="34">
        <f t="shared" si="121"/>
        <v>-0.19352838999999999</v>
      </c>
      <c r="AH384" s="35">
        <f t="shared" si="116"/>
        <v>-2.4191048749999999E-2</v>
      </c>
      <c r="AI384" s="36" t="s">
        <v>34</v>
      </c>
      <c r="AJ384" s="8"/>
      <c r="BC384" s="14"/>
      <c r="BG384" s="8"/>
      <c r="BH384" s="8"/>
      <c r="BI384" s="8"/>
      <c r="BJ384" s="8"/>
      <c r="BK384" s="8"/>
      <c r="BL384" s="15"/>
      <c r="BO384" s="8"/>
      <c r="BV384" s="8"/>
      <c r="BW384" s="8"/>
      <c r="BX384" s="8"/>
      <c r="BY384" s="8"/>
      <c r="BZ384" s="8"/>
    </row>
    <row r="385" spans="1:78" ht="63" x14ac:dyDescent="0.25">
      <c r="A385" s="41" t="s">
        <v>749</v>
      </c>
      <c r="B385" s="45" t="s">
        <v>758</v>
      </c>
      <c r="C385" s="34" t="s">
        <v>759</v>
      </c>
      <c r="D385" s="33">
        <v>230.28545000000003</v>
      </c>
      <c r="E385" s="43">
        <v>0</v>
      </c>
      <c r="F385" s="33">
        <v>8.7080000000000002</v>
      </c>
      <c r="G385" s="34">
        <v>0</v>
      </c>
      <c r="H385" s="34">
        <v>0</v>
      </c>
      <c r="I385" s="43">
        <v>0</v>
      </c>
      <c r="J385" s="34">
        <v>0</v>
      </c>
      <c r="K385" s="34">
        <v>0</v>
      </c>
      <c r="L385" s="43">
        <v>0</v>
      </c>
      <c r="M385" s="43">
        <v>0.91800000000000004</v>
      </c>
      <c r="N385" s="34">
        <v>0</v>
      </c>
      <c r="O385" s="43">
        <v>0</v>
      </c>
      <c r="P385" s="43">
        <v>0</v>
      </c>
      <c r="Q385" s="43">
        <v>0</v>
      </c>
      <c r="R385" s="34">
        <v>0</v>
      </c>
      <c r="S385" s="34">
        <v>7.9824183099999999</v>
      </c>
      <c r="T385" s="34">
        <v>0</v>
      </c>
      <c r="U385" s="34">
        <v>0</v>
      </c>
      <c r="V385" s="34">
        <v>0</v>
      </c>
      <c r="W385" s="34">
        <v>0</v>
      </c>
      <c r="X385" s="34">
        <v>0</v>
      </c>
      <c r="Y385" s="34">
        <v>0</v>
      </c>
      <c r="Z385" s="34">
        <v>0.76600000000000001</v>
      </c>
      <c r="AA385" s="34">
        <v>0</v>
      </c>
      <c r="AB385" s="34">
        <v>0</v>
      </c>
      <c r="AC385" s="34">
        <v>0</v>
      </c>
      <c r="AD385" s="34">
        <v>0</v>
      </c>
      <c r="AE385" s="34">
        <f t="shared" si="120"/>
        <v>0</v>
      </c>
      <c r="AF385" s="35">
        <v>0</v>
      </c>
      <c r="AG385" s="34">
        <f t="shared" si="121"/>
        <v>-0.72558169000000028</v>
      </c>
      <c r="AH385" s="35">
        <f t="shared" si="116"/>
        <v>-8.3323574873679404E-2</v>
      </c>
      <c r="AI385" s="36" t="s">
        <v>34</v>
      </c>
      <c r="AJ385" s="8"/>
      <c r="BC385" s="14"/>
      <c r="BG385" s="8"/>
      <c r="BH385" s="8"/>
      <c r="BI385" s="8"/>
      <c r="BJ385" s="8"/>
      <c r="BK385" s="8"/>
      <c r="BL385" s="15"/>
      <c r="BO385" s="8"/>
      <c r="BV385" s="8"/>
      <c r="BW385" s="8"/>
      <c r="BX385" s="8"/>
      <c r="BY385" s="8"/>
      <c r="BZ385" s="8"/>
    </row>
    <row r="386" spans="1:78" ht="63" x14ac:dyDescent="0.25">
      <c r="A386" s="41" t="s">
        <v>749</v>
      </c>
      <c r="B386" s="45" t="s">
        <v>760</v>
      </c>
      <c r="C386" s="34" t="s">
        <v>761</v>
      </c>
      <c r="D386" s="33">
        <v>171.71531589830502</v>
      </c>
      <c r="E386" s="43">
        <v>0</v>
      </c>
      <c r="F386" s="33">
        <v>5.7763</v>
      </c>
      <c r="G386" s="34">
        <v>0</v>
      </c>
      <c r="H386" s="34">
        <v>0</v>
      </c>
      <c r="I386" s="43">
        <v>0</v>
      </c>
      <c r="J386" s="34">
        <v>0</v>
      </c>
      <c r="K386" s="34">
        <v>0</v>
      </c>
      <c r="L386" s="43">
        <v>0</v>
      </c>
      <c r="M386" s="43">
        <v>0.22800000000000001</v>
      </c>
      <c r="N386" s="34">
        <v>0</v>
      </c>
      <c r="O386" s="43">
        <v>0</v>
      </c>
      <c r="P386" s="43">
        <v>0</v>
      </c>
      <c r="Q386" s="43">
        <v>0</v>
      </c>
      <c r="R386" s="34">
        <v>0</v>
      </c>
      <c r="S386" s="34">
        <v>0</v>
      </c>
      <c r="T386" s="34">
        <v>0</v>
      </c>
      <c r="U386" s="34">
        <v>0</v>
      </c>
      <c r="V386" s="34">
        <v>0</v>
      </c>
      <c r="W386" s="34">
        <v>0</v>
      </c>
      <c r="X386" s="34">
        <v>0</v>
      </c>
      <c r="Y386" s="34">
        <v>0</v>
      </c>
      <c r="Z386" s="34">
        <v>0</v>
      </c>
      <c r="AA386" s="34">
        <v>0</v>
      </c>
      <c r="AB386" s="34">
        <v>0</v>
      </c>
      <c r="AC386" s="34">
        <v>0</v>
      </c>
      <c r="AD386" s="34">
        <v>0</v>
      </c>
      <c r="AE386" s="34">
        <f t="shared" si="120"/>
        <v>0</v>
      </c>
      <c r="AF386" s="35">
        <v>0</v>
      </c>
      <c r="AG386" s="34">
        <f t="shared" si="121"/>
        <v>-5.7763</v>
      </c>
      <c r="AH386" s="35">
        <f t="shared" si="116"/>
        <v>-1</v>
      </c>
      <c r="AI386" s="36" t="s">
        <v>666</v>
      </c>
      <c r="AJ386" s="8"/>
      <c r="BC386" s="14"/>
      <c r="BG386" s="8"/>
      <c r="BH386" s="8"/>
      <c r="BI386" s="8"/>
      <c r="BJ386" s="8"/>
      <c r="BK386" s="8"/>
      <c r="BL386" s="15"/>
      <c r="BO386" s="8"/>
      <c r="BV386" s="8"/>
      <c r="BW386" s="8"/>
      <c r="BX386" s="8"/>
      <c r="BY386" s="8"/>
      <c r="BZ386" s="8"/>
    </row>
    <row r="387" spans="1:78" ht="47.25" x14ac:dyDescent="0.25">
      <c r="A387" s="41" t="s">
        <v>749</v>
      </c>
      <c r="B387" s="45" t="s">
        <v>762</v>
      </c>
      <c r="C387" s="34" t="s">
        <v>763</v>
      </c>
      <c r="D387" s="33">
        <v>0.57999999999999996</v>
      </c>
      <c r="E387" s="43">
        <v>0</v>
      </c>
      <c r="F387" s="33">
        <v>0.57999999999999996</v>
      </c>
      <c r="G387" s="34">
        <v>0</v>
      </c>
      <c r="H387" s="34">
        <v>0</v>
      </c>
      <c r="I387" s="43">
        <v>0</v>
      </c>
      <c r="J387" s="34">
        <v>0</v>
      </c>
      <c r="K387" s="34">
        <v>0</v>
      </c>
      <c r="L387" s="43">
        <v>2</v>
      </c>
      <c r="M387" s="43">
        <v>0</v>
      </c>
      <c r="N387" s="34">
        <v>0</v>
      </c>
      <c r="O387" s="43">
        <v>0</v>
      </c>
      <c r="P387" s="43">
        <v>0</v>
      </c>
      <c r="Q387" s="43">
        <v>0</v>
      </c>
      <c r="R387" s="34">
        <v>0</v>
      </c>
      <c r="S387" s="34">
        <v>0.57379444999999996</v>
      </c>
      <c r="T387" s="34">
        <v>0</v>
      </c>
      <c r="U387" s="34">
        <v>0</v>
      </c>
      <c r="V387" s="34">
        <v>0</v>
      </c>
      <c r="W387" s="34">
        <v>0</v>
      </c>
      <c r="X387" s="34">
        <v>0</v>
      </c>
      <c r="Y387" s="34">
        <v>2</v>
      </c>
      <c r="Z387" s="34">
        <v>0</v>
      </c>
      <c r="AA387" s="34">
        <v>0</v>
      </c>
      <c r="AB387" s="34">
        <v>0</v>
      </c>
      <c r="AC387" s="34">
        <v>0</v>
      </c>
      <c r="AD387" s="34">
        <v>0</v>
      </c>
      <c r="AE387" s="34">
        <f t="shared" si="120"/>
        <v>0</v>
      </c>
      <c r="AF387" s="35">
        <v>0</v>
      </c>
      <c r="AG387" s="34">
        <f t="shared" si="121"/>
        <v>-6.2055500000000041E-3</v>
      </c>
      <c r="AH387" s="35">
        <f t="shared" si="116"/>
        <v>-1.0699224137931042E-2</v>
      </c>
      <c r="AI387" s="36" t="s">
        <v>34</v>
      </c>
      <c r="AJ387" s="8"/>
      <c r="BG387" s="8"/>
      <c r="BH387" s="8"/>
      <c r="BI387" s="8"/>
      <c r="BJ387" s="8"/>
      <c r="BK387" s="8"/>
      <c r="BL387" s="15"/>
      <c r="BO387" s="8"/>
      <c r="BV387" s="8"/>
      <c r="BW387" s="8"/>
      <c r="BX387" s="8"/>
      <c r="BY387" s="8"/>
      <c r="BZ387" s="8"/>
    </row>
    <row r="388" spans="1:78" ht="94.5" x14ac:dyDescent="0.25">
      <c r="A388" s="41" t="s">
        <v>749</v>
      </c>
      <c r="B388" s="45" t="s">
        <v>764</v>
      </c>
      <c r="C388" s="34" t="s">
        <v>765</v>
      </c>
      <c r="D388" s="33">
        <v>0.2623566</v>
      </c>
      <c r="E388" s="43">
        <v>0</v>
      </c>
      <c r="F388" s="33">
        <v>0.2623566</v>
      </c>
      <c r="G388" s="34">
        <v>0</v>
      </c>
      <c r="H388" s="34">
        <v>0</v>
      </c>
      <c r="I388" s="43">
        <v>0</v>
      </c>
      <c r="J388" s="34">
        <v>0</v>
      </c>
      <c r="K388" s="34">
        <v>0</v>
      </c>
      <c r="L388" s="43">
        <v>0</v>
      </c>
      <c r="M388" s="43">
        <v>2.5999999999999999E-2</v>
      </c>
      <c r="N388" s="34">
        <v>0</v>
      </c>
      <c r="O388" s="43">
        <v>0</v>
      </c>
      <c r="P388" s="43">
        <v>0</v>
      </c>
      <c r="Q388" s="43">
        <v>0</v>
      </c>
      <c r="R388" s="34">
        <v>0</v>
      </c>
      <c r="S388" s="34">
        <v>0</v>
      </c>
      <c r="T388" s="34">
        <v>0</v>
      </c>
      <c r="U388" s="34">
        <v>0</v>
      </c>
      <c r="V388" s="34">
        <v>0</v>
      </c>
      <c r="W388" s="34">
        <v>0</v>
      </c>
      <c r="X388" s="34">
        <v>0</v>
      </c>
      <c r="Y388" s="34">
        <v>0</v>
      </c>
      <c r="Z388" s="34">
        <v>0</v>
      </c>
      <c r="AA388" s="34">
        <v>0</v>
      </c>
      <c r="AB388" s="34">
        <v>0</v>
      </c>
      <c r="AC388" s="34">
        <v>0</v>
      </c>
      <c r="AD388" s="34">
        <v>0</v>
      </c>
      <c r="AE388" s="34">
        <f t="shared" si="120"/>
        <v>0</v>
      </c>
      <c r="AF388" s="35">
        <v>0</v>
      </c>
      <c r="AG388" s="34">
        <f t="shared" si="121"/>
        <v>-0.2623566</v>
      </c>
      <c r="AH388" s="35">
        <f t="shared" si="116"/>
        <v>-1</v>
      </c>
      <c r="AI388" s="36" t="s">
        <v>666</v>
      </c>
      <c r="AJ388" s="8"/>
      <c r="BC388" s="14"/>
      <c r="BG388" s="8"/>
      <c r="BH388" s="8"/>
      <c r="BI388" s="8"/>
      <c r="BJ388" s="8"/>
      <c r="BK388" s="8"/>
      <c r="BL388" s="15"/>
      <c r="BO388" s="8"/>
      <c r="BV388" s="8"/>
      <c r="BW388" s="8"/>
      <c r="BX388" s="8"/>
      <c r="BY388" s="8"/>
      <c r="BZ388" s="8"/>
    </row>
    <row r="389" spans="1:78" ht="63" x14ac:dyDescent="0.25">
      <c r="A389" s="41" t="s">
        <v>749</v>
      </c>
      <c r="B389" s="45" t="s">
        <v>766</v>
      </c>
      <c r="C389" s="34" t="s">
        <v>767</v>
      </c>
      <c r="D389" s="33">
        <v>0.10090640000000001</v>
      </c>
      <c r="E389" s="43">
        <v>0</v>
      </c>
      <c r="F389" s="33">
        <v>0.10090640000000001</v>
      </c>
      <c r="G389" s="34">
        <v>0</v>
      </c>
      <c r="H389" s="34">
        <v>0</v>
      </c>
      <c r="I389" s="43">
        <v>0</v>
      </c>
      <c r="J389" s="34">
        <v>0</v>
      </c>
      <c r="K389" s="34">
        <v>0</v>
      </c>
      <c r="L389" s="43">
        <v>0</v>
      </c>
      <c r="M389" s="43">
        <v>0.01</v>
      </c>
      <c r="N389" s="34">
        <v>0</v>
      </c>
      <c r="O389" s="43">
        <v>0</v>
      </c>
      <c r="P389" s="43">
        <v>0</v>
      </c>
      <c r="Q389" s="43">
        <v>0</v>
      </c>
      <c r="R389" s="34">
        <v>0</v>
      </c>
      <c r="S389" s="34">
        <v>0</v>
      </c>
      <c r="T389" s="34">
        <v>0</v>
      </c>
      <c r="U389" s="34">
        <v>0</v>
      </c>
      <c r="V389" s="34">
        <v>0</v>
      </c>
      <c r="W389" s="34">
        <v>0</v>
      </c>
      <c r="X389" s="34">
        <v>0</v>
      </c>
      <c r="Y389" s="34">
        <v>0</v>
      </c>
      <c r="Z389" s="34">
        <v>0</v>
      </c>
      <c r="AA389" s="34">
        <v>0</v>
      </c>
      <c r="AB389" s="34">
        <v>0</v>
      </c>
      <c r="AC389" s="34">
        <v>0</v>
      </c>
      <c r="AD389" s="34">
        <v>0</v>
      </c>
      <c r="AE389" s="34">
        <f t="shared" si="120"/>
        <v>0</v>
      </c>
      <c r="AF389" s="35">
        <v>0</v>
      </c>
      <c r="AG389" s="34">
        <f t="shared" si="121"/>
        <v>-0.10090640000000001</v>
      </c>
      <c r="AH389" s="35">
        <f t="shared" si="116"/>
        <v>-1</v>
      </c>
      <c r="AI389" s="36" t="s">
        <v>666</v>
      </c>
      <c r="AJ389" s="8"/>
      <c r="BC389" s="14"/>
      <c r="BG389" s="8"/>
      <c r="BH389" s="8"/>
      <c r="BI389" s="8"/>
      <c r="BJ389" s="8"/>
      <c r="BK389" s="8"/>
      <c r="BL389" s="15"/>
      <c r="BO389" s="8"/>
      <c r="BV389" s="8"/>
      <c r="BW389" s="8"/>
      <c r="BX389" s="8"/>
      <c r="BY389" s="8"/>
      <c r="BZ389" s="8"/>
    </row>
    <row r="390" spans="1:78" ht="31.5" x14ac:dyDescent="0.25">
      <c r="A390" s="41" t="s">
        <v>749</v>
      </c>
      <c r="B390" s="45" t="s">
        <v>768</v>
      </c>
      <c r="C390" s="34" t="s">
        <v>769</v>
      </c>
      <c r="D390" s="33">
        <v>3.5390000000000001</v>
      </c>
      <c r="E390" s="43">
        <v>0</v>
      </c>
      <c r="F390" s="33">
        <v>3.5390000000000001</v>
      </c>
      <c r="G390" s="34">
        <v>0</v>
      </c>
      <c r="H390" s="34">
        <v>0</v>
      </c>
      <c r="I390" s="43">
        <v>0</v>
      </c>
      <c r="J390" s="34">
        <v>0</v>
      </c>
      <c r="K390" s="34">
        <v>0</v>
      </c>
      <c r="L390" s="43">
        <v>2</v>
      </c>
      <c r="M390" s="43">
        <v>0</v>
      </c>
      <c r="N390" s="34">
        <v>0</v>
      </c>
      <c r="O390" s="43">
        <v>0</v>
      </c>
      <c r="P390" s="43">
        <v>0</v>
      </c>
      <c r="Q390" s="43">
        <v>0</v>
      </c>
      <c r="R390" s="34">
        <v>0</v>
      </c>
      <c r="S390" s="34">
        <v>3.9758650499999999</v>
      </c>
      <c r="T390" s="34">
        <v>0</v>
      </c>
      <c r="U390" s="34">
        <v>0</v>
      </c>
      <c r="V390" s="34">
        <v>0</v>
      </c>
      <c r="W390" s="34">
        <v>0</v>
      </c>
      <c r="X390" s="34">
        <v>0</v>
      </c>
      <c r="Y390" s="34">
        <v>1</v>
      </c>
      <c r="Z390" s="34">
        <v>0</v>
      </c>
      <c r="AA390" s="34">
        <v>0</v>
      </c>
      <c r="AB390" s="34">
        <v>0</v>
      </c>
      <c r="AC390" s="34">
        <v>0</v>
      </c>
      <c r="AD390" s="34">
        <v>0</v>
      </c>
      <c r="AE390" s="34">
        <f t="shared" si="120"/>
        <v>0</v>
      </c>
      <c r="AF390" s="35">
        <v>0</v>
      </c>
      <c r="AG390" s="34">
        <f t="shared" si="121"/>
        <v>0.43686504999999975</v>
      </c>
      <c r="AH390" s="35">
        <f t="shared" si="116"/>
        <v>0.12344307714043508</v>
      </c>
      <c r="AI390" s="36" t="s">
        <v>145</v>
      </c>
      <c r="AJ390" s="8"/>
      <c r="BG390" s="8"/>
      <c r="BH390" s="8"/>
      <c r="BI390" s="8"/>
      <c r="BJ390" s="8"/>
      <c r="BK390" s="8"/>
      <c r="BL390" s="15"/>
      <c r="BO390" s="8"/>
      <c r="BV390" s="8"/>
      <c r="BW390" s="8"/>
      <c r="BX390" s="8"/>
      <c r="BY390" s="8"/>
      <c r="BZ390" s="8"/>
    </row>
    <row r="391" spans="1:78" ht="47.25" x14ac:dyDescent="0.25">
      <c r="A391" s="41" t="s">
        <v>749</v>
      </c>
      <c r="B391" s="45" t="s">
        <v>770</v>
      </c>
      <c r="C391" s="34" t="s">
        <v>771</v>
      </c>
      <c r="D391" s="33">
        <v>1.22</v>
      </c>
      <c r="E391" s="43">
        <v>0</v>
      </c>
      <c r="F391" s="33">
        <v>1.22</v>
      </c>
      <c r="G391" s="34">
        <v>0</v>
      </c>
      <c r="H391" s="34">
        <v>0</v>
      </c>
      <c r="I391" s="43">
        <v>0</v>
      </c>
      <c r="J391" s="34">
        <v>0</v>
      </c>
      <c r="K391" s="34">
        <v>0</v>
      </c>
      <c r="L391" s="43">
        <v>4</v>
      </c>
      <c r="M391" s="43">
        <v>0</v>
      </c>
      <c r="N391" s="34">
        <v>0</v>
      </c>
      <c r="O391" s="43">
        <v>0</v>
      </c>
      <c r="P391" s="43">
        <v>0</v>
      </c>
      <c r="Q391" s="43">
        <v>0</v>
      </c>
      <c r="R391" s="34">
        <v>0</v>
      </c>
      <c r="S391" s="34">
        <v>1.19451493</v>
      </c>
      <c r="T391" s="34">
        <v>0</v>
      </c>
      <c r="U391" s="34">
        <v>0</v>
      </c>
      <c r="V391" s="34">
        <v>0</v>
      </c>
      <c r="W391" s="34">
        <v>0</v>
      </c>
      <c r="X391" s="34">
        <v>0</v>
      </c>
      <c r="Y391" s="34">
        <v>3</v>
      </c>
      <c r="Z391" s="34">
        <v>0</v>
      </c>
      <c r="AA391" s="34">
        <v>0</v>
      </c>
      <c r="AB391" s="34">
        <v>0</v>
      </c>
      <c r="AC391" s="34">
        <v>0</v>
      </c>
      <c r="AD391" s="34">
        <v>0</v>
      </c>
      <c r="AE391" s="34">
        <f t="shared" si="120"/>
        <v>0</v>
      </c>
      <c r="AF391" s="35">
        <v>0</v>
      </c>
      <c r="AG391" s="34">
        <f t="shared" si="121"/>
        <v>-2.5485069999999999E-2</v>
      </c>
      <c r="AH391" s="35">
        <f t="shared" si="116"/>
        <v>-2.088940163934426E-2</v>
      </c>
      <c r="AI391" s="36" t="s">
        <v>34</v>
      </c>
      <c r="AJ391" s="8"/>
      <c r="BG391" s="8"/>
      <c r="BH391" s="8"/>
      <c r="BI391" s="8"/>
      <c r="BJ391" s="8"/>
      <c r="BK391" s="8"/>
      <c r="BL391" s="15"/>
      <c r="BO391" s="8"/>
      <c r="BV391" s="8"/>
      <c r="BW391" s="8"/>
      <c r="BX391" s="8"/>
      <c r="BY391" s="8"/>
      <c r="BZ391" s="8"/>
    </row>
    <row r="392" spans="1:78" ht="47.25" x14ac:dyDescent="0.25">
      <c r="A392" s="41" t="s">
        <v>749</v>
      </c>
      <c r="B392" s="45" t="s">
        <v>772</v>
      </c>
      <c r="C392" s="34" t="s">
        <v>773</v>
      </c>
      <c r="D392" s="33">
        <v>3.2</v>
      </c>
      <c r="E392" s="43">
        <v>0</v>
      </c>
      <c r="F392" s="33">
        <v>0.8</v>
      </c>
      <c r="G392" s="34">
        <v>0</v>
      </c>
      <c r="H392" s="34">
        <v>0</v>
      </c>
      <c r="I392" s="43">
        <v>0</v>
      </c>
      <c r="J392" s="34">
        <v>0</v>
      </c>
      <c r="K392" s="34">
        <v>0</v>
      </c>
      <c r="L392" s="43">
        <v>1</v>
      </c>
      <c r="M392" s="43">
        <v>0</v>
      </c>
      <c r="N392" s="34">
        <v>0</v>
      </c>
      <c r="O392" s="43">
        <v>0</v>
      </c>
      <c r="P392" s="43">
        <v>0</v>
      </c>
      <c r="Q392" s="43">
        <v>0</v>
      </c>
      <c r="R392" s="34">
        <v>0</v>
      </c>
      <c r="S392" s="34">
        <v>0.52497793999999998</v>
      </c>
      <c r="T392" s="34">
        <v>0</v>
      </c>
      <c r="U392" s="34">
        <v>0</v>
      </c>
      <c r="V392" s="34">
        <v>0</v>
      </c>
      <c r="W392" s="34">
        <v>0</v>
      </c>
      <c r="X392" s="34">
        <v>0</v>
      </c>
      <c r="Y392" s="34">
        <v>1</v>
      </c>
      <c r="Z392" s="34">
        <v>0</v>
      </c>
      <c r="AA392" s="34">
        <v>0</v>
      </c>
      <c r="AB392" s="34">
        <v>0</v>
      </c>
      <c r="AC392" s="34">
        <v>0</v>
      </c>
      <c r="AD392" s="34">
        <v>0</v>
      </c>
      <c r="AE392" s="34">
        <f t="shared" si="120"/>
        <v>0</v>
      </c>
      <c r="AF392" s="35">
        <v>0</v>
      </c>
      <c r="AG392" s="34">
        <f t="shared" si="121"/>
        <v>-0.27502206000000007</v>
      </c>
      <c r="AH392" s="35">
        <f t="shared" si="116"/>
        <v>-0.34377757500000006</v>
      </c>
      <c r="AI392" s="36" t="s">
        <v>774</v>
      </c>
      <c r="AJ392" s="8"/>
      <c r="BG392" s="8"/>
      <c r="BH392" s="8"/>
      <c r="BI392" s="8"/>
      <c r="BJ392" s="8"/>
      <c r="BK392" s="8"/>
      <c r="BL392" s="15"/>
      <c r="BO392" s="8"/>
      <c r="BV392" s="8"/>
      <c r="BW392" s="8"/>
      <c r="BX392" s="8"/>
      <c r="BY392" s="8"/>
      <c r="BZ392" s="8"/>
    </row>
    <row r="393" spans="1:78" ht="47.25" x14ac:dyDescent="0.25">
      <c r="A393" s="31" t="s">
        <v>749</v>
      </c>
      <c r="B393" s="57" t="s">
        <v>775</v>
      </c>
      <c r="C393" s="38" t="s">
        <v>776</v>
      </c>
      <c r="D393" s="33">
        <v>6.9</v>
      </c>
      <c r="E393" s="34">
        <v>0</v>
      </c>
      <c r="F393" s="33">
        <v>0</v>
      </c>
      <c r="G393" s="34">
        <v>0</v>
      </c>
      <c r="H393" s="34">
        <v>0</v>
      </c>
      <c r="I393" s="34">
        <v>0</v>
      </c>
      <c r="J393" s="34">
        <v>0</v>
      </c>
      <c r="K393" s="34">
        <v>0</v>
      </c>
      <c r="L393" s="34">
        <v>0</v>
      </c>
      <c r="M393" s="34">
        <v>0</v>
      </c>
      <c r="N393" s="34">
        <v>0</v>
      </c>
      <c r="O393" s="34">
        <v>0</v>
      </c>
      <c r="P393" s="34">
        <v>0</v>
      </c>
      <c r="Q393" s="34">
        <v>0</v>
      </c>
      <c r="R393" s="34">
        <v>0</v>
      </c>
      <c r="S393" s="34">
        <v>0</v>
      </c>
      <c r="T393" s="34">
        <v>0</v>
      </c>
      <c r="U393" s="34">
        <v>0</v>
      </c>
      <c r="V393" s="34">
        <v>0</v>
      </c>
      <c r="W393" s="34">
        <v>0</v>
      </c>
      <c r="X393" s="34">
        <v>0</v>
      </c>
      <c r="Y393" s="34">
        <v>0</v>
      </c>
      <c r="Z393" s="34">
        <v>0</v>
      </c>
      <c r="AA393" s="34">
        <v>0</v>
      </c>
      <c r="AB393" s="34">
        <v>0</v>
      </c>
      <c r="AC393" s="34">
        <v>0</v>
      </c>
      <c r="AD393" s="34">
        <v>0</v>
      </c>
      <c r="AE393" s="34">
        <f t="shared" si="120"/>
        <v>0</v>
      </c>
      <c r="AF393" s="35">
        <v>0</v>
      </c>
      <c r="AG393" s="34">
        <f t="shared" si="121"/>
        <v>0</v>
      </c>
      <c r="AH393" s="35">
        <v>0</v>
      </c>
      <c r="AI393" s="36" t="s">
        <v>34</v>
      </c>
      <c r="AJ393" s="8"/>
      <c r="BG393" s="8"/>
      <c r="BH393" s="8"/>
      <c r="BI393" s="8"/>
      <c r="BJ393" s="8"/>
      <c r="BK393" s="8"/>
      <c r="BL393" s="15"/>
      <c r="BO393" s="8"/>
      <c r="BV393" s="8"/>
      <c r="BW393" s="8"/>
      <c r="BX393" s="8"/>
      <c r="BY393" s="8"/>
      <c r="BZ393" s="8"/>
    </row>
    <row r="394" spans="1:78" ht="63" x14ac:dyDescent="0.25">
      <c r="A394" s="41" t="s">
        <v>749</v>
      </c>
      <c r="B394" s="42" t="s">
        <v>777</v>
      </c>
      <c r="C394" s="56" t="s">
        <v>778</v>
      </c>
      <c r="D394" s="33">
        <v>15.127559999999999</v>
      </c>
      <c r="E394" s="34">
        <v>0</v>
      </c>
      <c r="F394" s="33">
        <v>0</v>
      </c>
      <c r="G394" s="34">
        <v>0</v>
      </c>
      <c r="H394" s="34">
        <v>0</v>
      </c>
      <c r="I394" s="33">
        <v>0</v>
      </c>
      <c r="J394" s="34">
        <v>0</v>
      </c>
      <c r="K394" s="34">
        <v>0</v>
      </c>
      <c r="L394" s="33">
        <v>0</v>
      </c>
      <c r="M394" s="33">
        <v>0</v>
      </c>
      <c r="N394" s="34">
        <v>0</v>
      </c>
      <c r="O394" s="33">
        <v>0</v>
      </c>
      <c r="P394" s="33">
        <v>0</v>
      </c>
      <c r="Q394" s="33">
        <v>0</v>
      </c>
      <c r="R394" s="34">
        <v>0</v>
      </c>
      <c r="S394" s="34">
        <v>0</v>
      </c>
      <c r="T394" s="34">
        <v>0</v>
      </c>
      <c r="U394" s="34">
        <v>0</v>
      </c>
      <c r="V394" s="34">
        <v>0</v>
      </c>
      <c r="W394" s="34">
        <v>0</v>
      </c>
      <c r="X394" s="34">
        <v>0</v>
      </c>
      <c r="Y394" s="34">
        <v>0</v>
      </c>
      <c r="Z394" s="34">
        <v>0</v>
      </c>
      <c r="AA394" s="34">
        <v>0</v>
      </c>
      <c r="AB394" s="34">
        <v>0</v>
      </c>
      <c r="AC394" s="34">
        <v>0</v>
      </c>
      <c r="AD394" s="34">
        <v>0</v>
      </c>
      <c r="AE394" s="34">
        <f t="shared" si="120"/>
        <v>0</v>
      </c>
      <c r="AF394" s="35">
        <v>0</v>
      </c>
      <c r="AG394" s="34">
        <f t="shared" si="121"/>
        <v>0</v>
      </c>
      <c r="AH394" s="35">
        <v>0</v>
      </c>
      <c r="AI394" s="36" t="s">
        <v>34</v>
      </c>
      <c r="AJ394" s="8"/>
      <c r="BG394" s="8"/>
      <c r="BH394" s="8"/>
      <c r="BI394" s="8"/>
      <c r="BJ394" s="8"/>
      <c r="BK394" s="8"/>
      <c r="BL394" s="15"/>
      <c r="BO394" s="8"/>
      <c r="BV394" s="8"/>
      <c r="BW394" s="8"/>
      <c r="BX394" s="8"/>
      <c r="BY394" s="8"/>
      <c r="BZ394" s="8"/>
    </row>
    <row r="395" spans="1:78" ht="47.25" x14ac:dyDescent="0.25">
      <c r="A395" s="31" t="s">
        <v>749</v>
      </c>
      <c r="B395" s="57" t="s">
        <v>779</v>
      </c>
      <c r="C395" s="38" t="s">
        <v>780</v>
      </c>
      <c r="D395" s="33">
        <v>3.6</v>
      </c>
      <c r="E395" s="34">
        <v>0</v>
      </c>
      <c r="F395" s="33">
        <v>3.6</v>
      </c>
      <c r="G395" s="34">
        <v>0</v>
      </c>
      <c r="H395" s="34">
        <v>0</v>
      </c>
      <c r="I395" s="34">
        <v>0</v>
      </c>
      <c r="J395" s="34">
        <v>0</v>
      </c>
      <c r="K395" s="34">
        <v>0</v>
      </c>
      <c r="L395" s="34">
        <v>1</v>
      </c>
      <c r="M395" s="34">
        <v>0</v>
      </c>
      <c r="N395" s="34">
        <v>0</v>
      </c>
      <c r="O395" s="34">
        <v>0</v>
      </c>
      <c r="P395" s="34">
        <v>0</v>
      </c>
      <c r="Q395" s="34">
        <v>0</v>
      </c>
      <c r="R395" s="34">
        <v>0</v>
      </c>
      <c r="S395" s="34">
        <v>3.5752240799999999</v>
      </c>
      <c r="T395" s="34">
        <v>0</v>
      </c>
      <c r="U395" s="34">
        <v>0</v>
      </c>
      <c r="V395" s="34">
        <v>0</v>
      </c>
      <c r="W395" s="34">
        <v>0</v>
      </c>
      <c r="X395" s="34">
        <v>0</v>
      </c>
      <c r="Y395" s="34">
        <v>1</v>
      </c>
      <c r="Z395" s="34">
        <v>0</v>
      </c>
      <c r="AA395" s="34">
        <v>0</v>
      </c>
      <c r="AB395" s="34">
        <v>0</v>
      </c>
      <c r="AC395" s="34">
        <v>0</v>
      </c>
      <c r="AD395" s="34">
        <v>0</v>
      </c>
      <c r="AE395" s="34">
        <f t="shared" si="120"/>
        <v>0</v>
      </c>
      <c r="AF395" s="35">
        <v>0</v>
      </c>
      <c r="AG395" s="34">
        <f t="shared" si="121"/>
        <v>-2.4775920000000173E-2</v>
      </c>
      <c r="AH395" s="35">
        <f t="shared" si="116"/>
        <v>-6.8822000000000483E-3</v>
      </c>
      <c r="AI395" s="36" t="s">
        <v>34</v>
      </c>
      <c r="AJ395" s="8"/>
      <c r="BG395" s="8"/>
      <c r="BH395" s="8"/>
      <c r="BI395" s="8"/>
      <c r="BJ395" s="8"/>
      <c r="BK395" s="8"/>
      <c r="BL395" s="15"/>
      <c r="BO395" s="8"/>
      <c r="BV395" s="8"/>
      <c r="BW395" s="8"/>
      <c r="BX395" s="8"/>
      <c r="BY395" s="8"/>
      <c r="BZ395" s="8"/>
    </row>
    <row r="396" spans="1:78" ht="63" x14ac:dyDescent="0.25">
      <c r="A396" s="31" t="s">
        <v>749</v>
      </c>
      <c r="B396" s="57" t="s">
        <v>781</v>
      </c>
      <c r="C396" s="38" t="s">
        <v>782</v>
      </c>
      <c r="D396" s="33">
        <v>112.42034255932204</v>
      </c>
      <c r="E396" s="34">
        <v>0</v>
      </c>
      <c r="F396" s="33">
        <v>2.9686999999999997</v>
      </c>
      <c r="G396" s="34">
        <v>0</v>
      </c>
      <c r="H396" s="34">
        <v>0</v>
      </c>
      <c r="I396" s="34">
        <v>0</v>
      </c>
      <c r="J396" s="34">
        <v>0</v>
      </c>
      <c r="K396" s="34">
        <v>0</v>
      </c>
      <c r="L396" s="34">
        <v>0</v>
      </c>
      <c r="M396" s="34">
        <v>0.62</v>
      </c>
      <c r="N396" s="34">
        <v>0</v>
      </c>
      <c r="O396" s="34">
        <v>0</v>
      </c>
      <c r="P396" s="34">
        <v>0</v>
      </c>
      <c r="Q396" s="34">
        <v>0</v>
      </c>
      <c r="R396" s="34">
        <v>0</v>
      </c>
      <c r="S396" s="34">
        <v>2.31810604</v>
      </c>
      <c r="T396" s="34">
        <v>0</v>
      </c>
      <c r="U396" s="34">
        <v>0</v>
      </c>
      <c r="V396" s="34">
        <v>0</v>
      </c>
      <c r="W396" s="34">
        <v>0</v>
      </c>
      <c r="X396" s="34">
        <v>0</v>
      </c>
      <c r="Y396" s="34">
        <v>0</v>
      </c>
      <c r="Z396" s="34">
        <v>0.35120000000000001</v>
      </c>
      <c r="AA396" s="34">
        <v>0</v>
      </c>
      <c r="AB396" s="34">
        <v>0</v>
      </c>
      <c r="AC396" s="34">
        <v>0</v>
      </c>
      <c r="AD396" s="34">
        <v>0</v>
      </c>
      <c r="AE396" s="34">
        <f t="shared" si="120"/>
        <v>0</v>
      </c>
      <c r="AF396" s="35">
        <v>0</v>
      </c>
      <c r="AG396" s="34">
        <f t="shared" si="121"/>
        <v>-0.65059395999999969</v>
      </c>
      <c r="AH396" s="35">
        <f t="shared" si="116"/>
        <v>-0.21915113012429674</v>
      </c>
      <c r="AI396" s="36" t="s">
        <v>604</v>
      </c>
      <c r="AJ396" s="8"/>
      <c r="BC396" s="14"/>
      <c r="BG396" s="8"/>
      <c r="BH396" s="8"/>
      <c r="BI396" s="8"/>
      <c r="BJ396" s="8"/>
      <c r="BK396" s="8"/>
      <c r="BL396" s="15"/>
      <c r="BO396" s="8"/>
      <c r="BV396" s="8"/>
      <c r="BW396" s="8"/>
      <c r="BX396" s="8"/>
      <c r="BY396" s="8"/>
      <c r="BZ396" s="8"/>
    </row>
    <row r="397" spans="1:78" ht="63" x14ac:dyDescent="0.25">
      <c r="A397" s="31" t="s">
        <v>749</v>
      </c>
      <c r="B397" s="57" t="s">
        <v>783</v>
      </c>
      <c r="C397" s="38" t="s">
        <v>784</v>
      </c>
      <c r="D397" s="33">
        <v>68.084000000000003</v>
      </c>
      <c r="E397" s="34">
        <v>0</v>
      </c>
      <c r="F397" s="33">
        <v>7.5</v>
      </c>
      <c r="G397" s="34">
        <v>0</v>
      </c>
      <c r="H397" s="34">
        <v>0</v>
      </c>
      <c r="I397" s="34">
        <v>0</v>
      </c>
      <c r="J397" s="34">
        <v>0</v>
      </c>
      <c r="K397" s="34">
        <v>0</v>
      </c>
      <c r="L397" s="34">
        <v>0</v>
      </c>
      <c r="M397" s="34">
        <v>0.83499999999999996</v>
      </c>
      <c r="N397" s="34">
        <v>0</v>
      </c>
      <c r="O397" s="34">
        <v>0</v>
      </c>
      <c r="P397" s="34">
        <v>0</v>
      </c>
      <c r="Q397" s="34">
        <v>0</v>
      </c>
      <c r="R397" s="34">
        <v>0</v>
      </c>
      <c r="S397" s="34">
        <v>7.9612575800000007</v>
      </c>
      <c r="T397" s="34">
        <v>0</v>
      </c>
      <c r="U397" s="34">
        <v>0</v>
      </c>
      <c r="V397" s="34">
        <v>0</v>
      </c>
      <c r="W397" s="34">
        <v>0</v>
      </c>
      <c r="X397" s="34">
        <v>0</v>
      </c>
      <c r="Y397" s="34">
        <v>0</v>
      </c>
      <c r="Z397" s="34">
        <v>0.68730000000000002</v>
      </c>
      <c r="AA397" s="34">
        <v>0</v>
      </c>
      <c r="AB397" s="34">
        <v>0</v>
      </c>
      <c r="AC397" s="34">
        <v>0</v>
      </c>
      <c r="AD397" s="34">
        <v>0</v>
      </c>
      <c r="AE397" s="34">
        <f t="shared" si="120"/>
        <v>0</v>
      </c>
      <c r="AF397" s="35">
        <v>0</v>
      </c>
      <c r="AG397" s="34">
        <f t="shared" si="121"/>
        <v>0.46125758000000072</v>
      </c>
      <c r="AH397" s="35">
        <f t="shared" si="116"/>
        <v>6.1501010666666765E-2</v>
      </c>
      <c r="AI397" s="36" t="s">
        <v>34</v>
      </c>
      <c r="AJ397" s="8"/>
      <c r="BC397" s="14"/>
      <c r="BG397" s="8"/>
      <c r="BH397" s="8"/>
      <c r="BI397" s="8"/>
      <c r="BJ397" s="8"/>
      <c r="BK397" s="8"/>
      <c r="BL397" s="15"/>
      <c r="BO397" s="8"/>
      <c r="BV397" s="8"/>
      <c r="BW397" s="8"/>
      <c r="BX397" s="8"/>
      <c r="BY397" s="8"/>
      <c r="BZ397" s="8"/>
    </row>
    <row r="398" spans="1:78" ht="63" x14ac:dyDescent="0.25">
      <c r="A398" s="31" t="s">
        <v>749</v>
      </c>
      <c r="B398" s="57" t="s">
        <v>785</v>
      </c>
      <c r="C398" s="38" t="s">
        <v>786</v>
      </c>
      <c r="D398" s="33">
        <v>17</v>
      </c>
      <c r="E398" s="34">
        <v>0</v>
      </c>
      <c r="F398" s="33">
        <v>17</v>
      </c>
      <c r="G398" s="34">
        <v>0</v>
      </c>
      <c r="H398" s="34">
        <v>0</v>
      </c>
      <c r="I398" s="34">
        <v>0</v>
      </c>
      <c r="J398" s="34">
        <v>0</v>
      </c>
      <c r="K398" s="34">
        <v>0</v>
      </c>
      <c r="L398" s="34">
        <v>14</v>
      </c>
      <c r="M398" s="34">
        <v>0</v>
      </c>
      <c r="N398" s="34">
        <v>0</v>
      </c>
      <c r="O398" s="34">
        <v>0</v>
      </c>
      <c r="P398" s="34">
        <v>0</v>
      </c>
      <c r="Q398" s="34">
        <v>0</v>
      </c>
      <c r="R398" s="34">
        <v>0</v>
      </c>
      <c r="S398" s="34">
        <v>0</v>
      </c>
      <c r="T398" s="34">
        <v>0</v>
      </c>
      <c r="U398" s="34">
        <v>0</v>
      </c>
      <c r="V398" s="34">
        <v>0</v>
      </c>
      <c r="W398" s="34">
        <v>0</v>
      </c>
      <c r="X398" s="34">
        <v>0</v>
      </c>
      <c r="Y398" s="34">
        <v>0</v>
      </c>
      <c r="Z398" s="34">
        <v>0</v>
      </c>
      <c r="AA398" s="34">
        <v>0</v>
      </c>
      <c r="AB398" s="34">
        <v>0</v>
      </c>
      <c r="AC398" s="34">
        <v>0</v>
      </c>
      <c r="AD398" s="34">
        <v>0</v>
      </c>
      <c r="AE398" s="34">
        <f t="shared" si="120"/>
        <v>0</v>
      </c>
      <c r="AF398" s="35">
        <v>0</v>
      </c>
      <c r="AG398" s="34">
        <f t="shared" si="121"/>
        <v>-17</v>
      </c>
      <c r="AH398" s="35">
        <f t="shared" si="116"/>
        <v>-1</v>
      </c>
      <c r="AI398" s="36" t="s">
        <v>787</v>
      </c>
      <c r="AJ398" s="8"/>
      <c r="BG398" s="8"/>
      <c r="BH398" s="8"/>
      <c r="BI398" s="8"/>
      <c r="BJ398" s="8"/>
      <c r="BK398" s="8"/>
      <c r="BL398" s="15"/>
      <c r="BO398" s="8"/>
      <c r="BV398" s="8"/>
      <c r="BW398" s="8"/>
      <c r="BX398" s="8"/>
      <c r="BY398" s="8"/>
      <c r="BZ398" s="8"/>
    </row>
    <row r="399" spans="1:78" ht="47.25" x14ac:dyDescent="0.25">
      <c r="A399" s="31" t="s">
        <v>749</v>
      </c>
      <c r="B399" s="57" t="s">
        <v>788</v>
      </c>
      <c r="C399" s="38" t="s">
        <v>789</v>
      </c>
      <c r="D399" s="33">
        <v>11.2</v>
      </c>
      <c r="E399" s="33">
        <v>0</v>
      </c>
      <c r="F399" s="33">
        <v>0</v>
      </c>
      <c r="G399" s="34">
        <v>0</v>
      </c>
      <c r="H399" s="34">
        <v>0</v>
      </c>
      <c r="I399" s="33">
        <v>0</v>
      </c>
      <c r="J399" s="34">
        <v>0</v>
      </c>
      <c r="K399" s="34">
        <v>0</v>
      </c>
      <c r="L399" s="33">
        <v>0</v>
      </c>
      <c r="M399" s="33">
        <v>0</v>
      </c>
      <c r="N399" s="34">
        <v>0</v>
      </c>
      <c r="O399" s="33">
        <v>0</v>
      </c>
      <c r="P399" s="33">
        <v>0</v>
      </c>
      <c r="Q399" s="33">
        <v>0</v>
      </c>
      <c r="R399" s="34">
        <v>0</v>
      </c>
      <c r="S399" s="34">
        <v>0</v>
      </c>
      <c r="T399" s="34">
        <v>0</v>
      </c>
      <c r="U399" s="34">
        <v>0</v>
      </c>
      <c r="V399" s="34">
        <v>0</v>
      </c>
      <c r="W399" s="34">
        <v>0</v>
      </c>
      <c r="X399" s="34">
        <v>0</v>
      </c>
      <c r="Y399" s="34">
        <v>0</v>
      </c>
      <c r="Z399" s="34">
        <v>0</v>
      </c>
      <c r="AA399" s="34">
        <v>0</v>
      </c>
      <c r="AB399" s="34">
        <v>0</v>
      </c>
      <c r="AC399" s="34">
        <v>0</v>
      </c>
      <c r="AD399" s="34">
        <v>0</v>
      </c>
      <c r="AE399" s="34">
        <f t="shared" si="120"/>
        <v>0</v>
      </c>
      <c r="AF399" s="35">
        <v>0</v>
      </c>
      <c r="AG399" s="34">
        <f t="shared" si="121"/>
        <v>0</v>
      </c>
      <c r="AH399" s="35">
        <v>0</v>
      </c>
      <c r="AI399" s="36" t="s">
        <v>34</v>
      </c>
      <c r="AJ399" s="8"/>
      <c r="BG399" s="8"/>
      <c r="BH399" s="8"/>
      <c r="BI399" s="8"/>
      <c r="BJ399" s="8"/>
      <c r="BK399" s="8"/>
      <c r="BL399" s="15"/>
      <c r="BO399" s="8"/>
      <c r="BV399" s="8"/>
      <c r="BW399" s="8"/>
      <c r="BX399" s="8"/>
      <c r="BY399" s="8"/>
      <c r="BZ399" s="8"/>
    </row>
    <row r="400" spans="1:78" ht="47.25" x14ac:dyDescent="0.25">
      <c r="A400" s="31" t="s">
        <v>749</v>
      </c>
      <c r="B400" s="57" t="s">
        <v>790</v>
      </c>
      <c r="C400" s="38" t="s">
        <v>791</v>
      </c>
      <c r="D400" s="33">
        <v>53.459000000000003</v>
      </c>
      <c r="E400" s="33">
        <v>0</v>
      </c>
      <c r="F400" s="33">
        <v>0</v>
      </c>
      <c r="G400" s="34">
        <v>0</v>
      </c>
      <c r="H400" s="34">
        <v>0</v>
      </c>
      <c r="I400" s="33">
        <v>0</v>
      </c>
      <c r="J400" s="34">
        <v>0</v>
      </c>
      <c r="K400" s="34">
        <v>0</v>
      </c>
      <c r="L400" s="33">
        <v>0</v>
      </c>
      <c r="M400" s="33">
        <v>0</v>
      </c>
      <c r="N400" s="34">
        <v>0</v>
      </c>
      <c r="O400" s="33">
        <v>0</v>
      </c>
      <c r="P400" s="33">
        <v>0</v>
      </c>
      <c r="Q400" s="33">
        <v>0</v>
      </c>
      <c r="R400" s="34">
        <v>0</v>
      </c>
      <c r="S400" s="34">
        <v>0</v>
      </c>
      <c r="T400" s="34">
        <v>0</v>
      </c>
      <c r="U400" s="34">
        <v>0</v>
      </c>
      <c r="V400" s="34">
        <v>0</v>
      </c>
      <c r="W400" s="34">
        <v>0</v>
      </c>
      <c r="X400" s="34">
        <v>0</v>
      </c>
      <c r="Y400" s="34">
        <v>0</v>
      </c>
      <c r="Z400" s="34">
        <v>0</v>
      </c>
      <c r="AA400" s="34">
        <v>0</v>
      </c>
      <c r="AB400" s="34">
        <v>0</v>
      </c>
      <c r="AC400" s="34">
        <v>0</v>
      </c>
      <c r="AD400" s="34">
        <v>0</v>
      </c>
      <c r="AE400" s="34">
        <f t="shared" si="120"/>
        <v>0</v>
      </c>
      <c r="AF400" s="35">
        <v>0</v>
      </c>
      <c r="AG400" s="34">
        <f t="shared" si="121"/>
        <v>0</v>
      </c>
      <c r="AH400" s="35">
        <v>0</v>
      </c>
      <c r="AI400" s="36" t="s">
        <v>34</v>
      </c>
      <c r="AJ400" s="8"/>
      <c r="BG400" s="8"/>
      <c r="BH400" s="8"/>
      <c r="BI400" s="8"/>
      <c r="BJ400" s="8"/>
      <c r="BK400" s="8"/>
      <c r="BL400" s="15"/>
      <c r="BO400" s="8"/>
      <c r="BV400" s="8"/>
      <c r="BW400" s="8"/>
      <c r="BX400" s="8"/>
      <c r="BY400" s="8"/>
      <c r="BZ400" s="8"/>
    </row>
    <row r="401" spans="1:78" ht="110.25" x14ac:dyDescent="0.25">
      <c r="A401" s="31" t="s">
        <v>749</v>
      </c>
      <c r="B401" s="57" t="s">
        <v>792</v>
      </c>
      <c r="C401" s="38" t="s">
        <v>793</v>
      </c>
      <c r="D401" s="33">
        <v>382.58</v>
      </c>
      <c r="E401" s="33">
        <v>0</v>
      </c>
      <c r="F401" s="33">
        <v>0</v>
      </c>
      <c r="G401" s="34">
        <v>0</v>
      </c>
      <c r="H401" s="34">
        <v>0</v>
      </c>
      <c r="I401" s="33">
        <v>0</v>
      </c>
      <c r="J401" s="34">
        <v>0</v>
      </c>
      <c r="K401" s="34">
        <v>0</v>
      </c>
      <c r="L401" s="33">
        <v>0</v>
      </c>
      <c r="M401" s="33">
        <v>0</v>
      </c>
      <c r="N401" s="34">
        <v>0</v>
      </c>
      <c r="O401" s="33">
        <v>0</v>
      </c>
      <c r="P401" s="33">
        <v>0</v>
      </c>
      <c r="Q401" s="33">
        <v>0</v>
      </c>
      <c r="R401" s="34">
        <v>0</v>
      </c>
      <c r="S401" s="34">
        <v>0</v>
      </c>
      <c r="T401" s="34">
        <v>0</v>
      </c>
      <c r="U401" s="34">
        <v>0</v>
      </c>
      <c r="V401" s="34">
        <v>0</v>
      </c>
      <c r="W401" s="34">
        <v>0</v>
      </c>
      <c r="X401" s="34">
        <v>0</v>
      </c>
      <c r="Y401" s="34">
        <v>0</v>
      </c>
      <c r="Z401" s="34">
        <v>0</v>
      </c>
      <c r="AA401" s="34">
        <v>0</v>
      </c>
      <c r="AB401" s="34">
        <v>0</v>
      </c>
      <c r="AC401" s="34">
        <v>0</v>
      </c>
      <c r="AD401" s="34">
        <v>0</v>
      </c>
      <c r="AE401" s="34">
        <f t="shared" si="120"/>
        <v>0</v>
      </c>
      <c r="AF401" s="35">
        <v>0</v>
      </c>
      <c r="AG401" s="34">
        <f t="shared" si="121"/>
        <v>0</v>
      </c>
      <c r="AH401" s="35">
        <v>0</v>
      </c>
      <c r="AI401" s="36" t="s">
        <v>34</v>
      </c>
      <c r="AJ401" s="8"/>
      <c r="BG401" s="8"/>
      <c r="BH401" s="8"/>
      <c r="BI401" s="8"/>
      <c r="BJ401" s="8"/>
      <c r="BK401" s="8"/>
      <c r="BL401" s="15"/>
      <c r="BO401" s="8"/>
      <c r="BV401" s="8"/>
      <c r="BW401" s="8"/>
      <c r="BX401" s="8"/>
      <c r="BY401" s="8"/>
      <c r="BZ401" s="8"/>
    </row>
    <row r="402" spans="1:78" ht="31.5" x14ac:dyDescent="0.25">
      <c r="A402" s="31" t="s">
        <v>749</v>
      </c>
      <c r="B402" s="57" t="s">
        <v>794</v>
      </c>
      <c r="C402" s="38" t="s">
        <v>795</v>
      </c>
      <c r="D402" s="33">
        <v>14.058</v>
      </c>
      <c r="E402" s="33">
        <v>0</v>
      </c>
      <c r="F402" s="33">
        <v>0</v>
      </c>
      <c r="G402" s="34">
        <v>0</v>
      </c>
      <c r="H402" s="34">
        <v>0</v>
      </c>
      <c r="I402" s="33">
        <v>0</v>
      </c>
      <c r="J402" s="34">
        <v>0</v>
      </c>
      <c r="K402" s="34">
        <v>0</v>
      </c>
      <c r="L402" s="33">
        <v>0</v>
      </c>
      <c r="M402" s="33">
        <v>0</v>
      </c>
      <c r="N402" s="34">
        <v>0</v>
      </c>
      <c r="O402" s="33">
        <v>0</v>
      </c>
      <c r="P402" s="33">
        <v>0</v>
      </c>
      <c r="Q402" s="33">
        <v>0</v>
      </c>
      <c r="R402" s="34">
        <v>0</v>
      </c>
      <c r="S402" s="34">
        <v>0</v>
      </c>
      <c r="T402" s="34">
        <v>0</v>
      </c>
      <c r="U402" s="34">
        <v>0</v>
      </c>
      <c r="V402" s="34">
        <v>0</v>
      </c>
      <c r="W402" s="34">
        <v>0</v>
      </c>
      <c r="X402" s="34">
        <v>0</v>
      </c>
      <c r="Y402" s="34">
        <v>0</v>
      </c>
      <c r="Z402" s="34">
        <v>0</v>
      </c>
      <c r="AA402" s="34">
        <v>0</v>
      </c>
      <c r="AB402" s="34">
        <v>0</v>
      </c>
      <c r="AC402" s="34">
        <v>0</v>
      </c>
      <c r="AD402" s="34">
        <v>0</v>
      </c>
      <c r="AE402" s="34">
        <f t="shared" si="120"/>
        <v>0</v>
      </c>
      <c r="AF402" s="35">
        <v>0</v>
      </c>
      <c r="AG402" s="34">
        <f t="shared" si="121"/>
        <v>0</v>
      </c>
      <c r="AH402" s="35">
        <v>0</v>
      </c>
      <c r="AI402" s="36" t="s">
        <v>34</v>
      </c>
      <c r="AJ402" s="8"/>
      <c r="BG402" s="8"/>
      <c r="BH402" s="8"/>
      <c r="BI402" s="8"/>
      <c r="BJ402" s="8"/>
      <c r="BK402" s="8"/>
      <c r="BL402" s="15"/>
      <c r="BO402" s="8"/>
      <c r="BV402" s="8"/>
      <c r="BW402" s="8"/>
      <c r="BX402" s="8"/>
      <c r="BY402" s="8"/>
      <c r="BZ402" s="8"/>
    </row>
    <row r="403" spans="1:78" ht="63" x14ac:dyDescent="0.25">
      <c r="A403" s="41" t="s">
        <v>749</v>
      </c>
      <c r="B403" s="45" t="s">
        <v>796</v>
      </c>
      <c r="C403" s="34" t="s">
        <v>797</v>
      </c>
      <c r="D403" s="33">
        <v>21.939938160000001</v>
      </c>
      <c r="E403" s="33">
        <v>0</v>
      </c>
      <c r="F403" s="33">
        <v>0</v>
      </c>
      <c r="G403" s="34">
        <v>0</v>
      </c>
      <c r="H403" s="34">
        <v>0</v>
      </c>
      <c r="I403" s="33">
        <v>0</v>
      </c>
      <c r="J403" s="34">
        <v>0</v>
      </c>
      <c r="K403" s="34">
        <v>0</v>
      </c>
      <c r="L403" s="33">
        <v>0</v>
      </c>
      <c r="M403" s="33">
        <v>0</v>
      </c>
      <c r="N403" s="34">
        <v>0</v>
      </c>
      <c r="O403" s="33">
        <v>0</v>
      </c>
      <c r="P403" s="33">
        <v>0</v>
      </c>
      <c r="Q403" s="33">
        <v>0</v>
      </c>
      <c r="R403" s="34">
        <v>0</v>
      </c>
      <c r="S403" s="34">
        <v>0</v>
      </c>
      <c r="T403" s="34">
        <v>0</v>
      </c>
      <c r="U403" s="34">
        <v>0</v>
      </c>
      <c r="V403" s="34">
        <v>0</v>
      </c>
      <c r="W403" s="34">
        <v>0</v>
      </c>
      <c r="X403" s="34">
        <v>0</v>
      </c>
      <c r="Y403" s="34">
        <v>0</v>
      </c>
      <c r="Z403" s="34">
        <v>0</v>
      </c>
      <c r="AA403" s="34">
        <v>0</v>
      </c>
      <c r="AB403" s="34">
        <v>0</v>
      </c>
      <c r="AC403" s="34">
        <v>0</v>
      </c>
      <c r="AD403" s="34">
        <v>0</v>
      </c>
      <c r="AE403" s="34">
        <f t="shared" si="120"/>
        <v>0</v>
      </c>
      <c r="AF403" s="35">
        <v>0</v>
      </c>
      <c r="AG403" s="34">
        <f t="shared" si="121"/>
        <v>0</v>
      </c>
      <c r="AH403" s="35">
        <v>0</v>
      </c>
      <c r="AI403" s="36" t="s">
        <v>34</v>
      </c>
      <c r="AJ403" s="8"/>
      <c r="BG403" s="8"/>
      <c r="BH403" s="8"/>
      <c r="BI403" s="8"/>
      <c r="BJ403" s="8"/>
      <c r="BK403" s="8"/>
      <c r="BL403" s="15"/>
      <c r="BO403" s="8"/>
      <c r="BV403" s="8"/>
      <c r="BW403" s="8"/>
      <c r="BX403" s="8"/>
      <c r="BY403" s="8"/>
      <c r="BZ403" s="8"/>
    </row>
    <row r="404" spans="1:78" ht="63" x14ac:dyDescent="0.25">
      <c r="A404" s="31" t="s">
        <v>749</v>
      </c>
      <c r="B404" s="57" t="s">
        <v>798</v>
      </c>
      <c r="C404" s="38" t="s">
        <v>799</v>
      </c>
      <c r="D404" s="33">
        <v>104.96909058999999</v>
      </c>
      <c r="E404" s="33">
        <v>0</v>
      </c>
      <c r="F404" s="33">
        <v>0</v>
      </c>
      <c r="G404" s="34">
        <v>0</v>
      </c>
      <c r="H404" s="34">
        <v>0</v>
      </c>
      <c r="I404" s="33">
        <v>0</v>
      </c>
      <c r="J404" s="34">
        <v>0</v>
      </c>
      <c r="K404" s="34">
        <v>0</v>
      </c>
      <c r="L404" s="33">
        <v>0</v>
      </c>
      <c r="M404" s="33">
        <v>0</v>
      </c>
      <c r="N404" s="34">
        <v>0</v>
      </c>
      <c r="O404" s="33">
        <v>0</v>
      </c>
      <c r="P404" s="33">
        <v>0</v>
      </c>
      <c r="Q404" s="33">
        <v>0</v>
      </c>
      <c r="R404" s="34">
        <v>0</v>
      </c>
      <c r="S404" s="34">
        <v>0</v>
      </c>
      <c r="T404" s="34">
        <v>0</v>
      </c>
      <c r="U404" s="34">
        <v>0</v>
      </c>
      <c r="V404" s="34">
        <v>0</v>
      </c>
      <c r="W404" s="34">
        <v>0</v>
      </c>
      <c r="X404" s="34">
        <v>0</v>
      </c>
      <c r="Y404" s="34">
        <v>0</v>
      </c>
      <c r="Z404" s="34">
        <v>0</v>
      </c>
      <c r="AA404" s="34">
        <v>0</v>
      </c>
      <c r="AB404" s="34">
        <v>0</v>
      </c>
      <c r="AC404" s="34">
        <v>0</v>
      </c>
      <c r="AD404" s="34">
        <v>0</v>
      </c>
      <c r="AE404" s="34">
        <f t="shared" si="120"/>
        <v>0</v>
      </c>
      <c r="AF404" s="35">
        <v>0</v>
      </c>
      <c r="AG404" s="34">
        <f t="shared" si="121"/>
        <v>0</v>
      </c>
      <c r="AH404" s="35">
        <v>0</v>
      </c>
      <c r="AI404" s="36" t="s">
        <v>34</v>
      </c>
      <c r="AJ404" s="8"/>
      <c r="BG404" s="8"/>
      <c r="BH404" s="8"/>
      <c r="BI404" s="8"/>
      <c r="BJ404" s="8"/>
      <c r="BK404" s="8"/>
      <c r="BL404" s="15"/>
      <c r="BO404" s="8"/>
      <c r="BV404" s="8"/>
      <c r="BW404" s="8"/>
      <c r="BX404" s="8"/>
      <c r="BY404" s="8"/>
      <c r="BZ404" s="8"/>
    </row>
    <row r="405" spans="1:78" ht="47.25" x14ac:dyDescent="0.25">
      <c r="A405" s="41" t="s">
        <v>749</v>
      </c>
      <c r="B405" s="61" t="s">
        <v>800</v>
      </c>
      <c r="C405" s="34" t="s">
        <v>801</v>
      </c>
      <c r="D405" s="33">
        <v>0</v>
      </c>
      <c r="E405" s="33">
        <v>0</v>
      </c>
      <c r="F405" s="33">
        <v>0</v>
      </c>
      <c r="G405" s="34">
        <v>0</v>
      </c>
      <c r="H405" s="34">
        <v>0</v>
      </c>
      <c r="I405" s="33">
        <v>0</v>
      </c>
      <c r="J405" s="34">
        <v>0</v>
      </c>
      <c r="K405" s="34">
        <v>0</v>
      </c>
      <c r="L405" s="33">
        <v>0</v>
      </c>
      <c r="M405" s="33">
        <v>0</v>
      </c>
      <c r="N405" s="34">
        <v>0</v>
      </c>
      <c r="O405" s="33">
        <v>0</v>
      </c>
      <c r="P405" s="33">
        <v>0</v>
      </c>
      <c r="Q405" s="33">
        <v>0</v>
      </c>
      <c r="R405" s="34">
        <v>0</v>
      </c>
      <c r="S405" s="34">
        <v>0</v>
      </c>
      <c r="T405" s="34">
        <v>0</v>
      </c>
      <c r="U405" s="34">
        <v>0</v>
      </c>
      <c r="V405" s="34">
        <v>0</v>
      </c>
      <c r="W405" s="34">
        <v>0</v>
      </c>
      <c r="X405" s="34">
        <v>0</v>
      </c>
      <c r="Y405" s="34">
        <v>0</v>
      </c>
      <c r="Z405" s="34">
        <v>0</v>
      </c>
      <c r="AA405" s="34">
        <v>0</v>
      </c>
      <c r="AB405" s="34">
        <v>0</v>
      </c>
      <c r="AC405" s="34">
        <v>0</v>
      </c>
      <c r="AD405" s="34">
        <v>0</v>
      </c>
      <c r="AE405" s="34">
        <f t="shared" si="120"/>
        <v>0</v>
      </c>
      <c r="AF405" s="35">
        <v>0</v>
      </c>
      <c r="AG405" s="34">
        <f t="shared" si="121"/>
        <v>0</v>
      </c>
      <c r="AH405" s="35">
        <v>0</v>
      </c>
      <c r="AI405" s="36" t="s">
        <v>34</v>
      </c>
      <c r="AJ405" s="8"/>
      <c r="BG405" s="8"/>
      <c r="BH405" s="8"/>
      <c r="BI405" s="8"/>
      <c r="BJ405" s="8"/>
      <c r="BK405" s="8"/>
      <c r="BL405" s="15"/>
      <c r="BO405" s="8"/>
      <c r="BV405" s="8"/>
      <c r="BW405" s="8"/>
      <c r="BX405" s="8"/>
      <c r="BY405" s="8"/>
      <c r="BZ405" s="8"/>
    </row>
    <row r="406" spans="1:78" ht="31.5" x14ac:dyDescent="0.25">
      <c r="A406" s="41" t="s">
        <v>749</v>
      </c>
      <c r="B406" s="45" t="s">
        <v>802</v>
      </c>
      <c r="C406" s="34" t="s">
        <v>803</v>
      </c>
      <c r="D406" s="33">
        <v>0</v>
      </c>
      <c r="E406" s="34">
        <v>0</v>
      </c>
      <c r="F406" s="34">
        <v>0</v>
      </c>
      <c r="G406" s="34">
        <v>0</v>
      </c>
      <c r="H406" s="34">
        <v>0</v>
      </c>
      <c r="I406" s="34">
        <v>0</v>
      </c>
      <c r="J406" s="34">
        <v>0</v>
      </c>
      <c r="K406" s="34">
        <v>0</v>
      </c>
      <c r="L406" s="34">
        <v>0</v>
      </c>
      <c r="M406" s="34">
        <v>0</v>
      </c>
      <c r="N406" s="34">
        <v>0</v>
      </c>
      <c r="O406" s="34">
        <v>0</v>
      </c>
      <c r="P406" s="34">
        <v>0</v>
      </c>
      <c r="Q406" s="34">
        <v>0</v>
      </c>
      <c r="R406" s="34">
        <v>0</v>
      </c>
      <c r="S406" s="34">
        <v>0</v>
      </c>
      <c r="T406" s="34">
        <v>0</v>
      </c>
      <c r="U406" s="34">
        <v>0</v>
      </c>
      <c r="V406" s="34">
        <v>0</v>
      </c>
      <c r="W406" s="34">
        <v>0</v>
      </c>
      <c r="X406" s="34">
        <v>0</v>
      </c>
      <c r="Y406" s="34">
        <v>0</v>
      </c>
      <c r="Z406" s="34">
        <v>0</v>
      </c>
      <c r="AA406" s="34">
        <v>0</v>
      </c>
      <c r="AB406" s="34">
        <v>0</v>
      </c>
      <c r="AC406" s="34">
        <v>0</v>
      </c>
      <c r="AD406" s="34">
        <v>0</v>
      </c>
      <c r="AE406" s="34">
        <f t="shared" si="120"/>
        <v>0</v>
      </c>
      <c r="AF406" s="35">
        <v>0</v>
      </c>
      <c r="AG406" s="34">
        <f t="shared" si="121"/>
        <v>0</v>
      </c>
      <c r="AH406" s="35">
        <v>0</v>
      </c>
      <c r="AI406" s="36" t="s">
        <v>34</v>
      </c>
      <c r="AJ406" s="8"/>
      <c r="BG406" s="8"/>
      <c r="BH406" s="8"/>
      <c r="BI406" s="8"/>
      <c r="BJ406" s="8"/>
      <c r="BK406" s="8"/>
      <c r="BL406" s="15"/>
      <c r="BO406" s="8"/>
      <c r="BV406" s="8"/>
      <c r="BW406" s="8"/>
      <c r="BX406" s="8"/>
      <c r="BY406" s="8"/>
      <c r="BZ406" s="8"/>
    </row>
    <row r="407" spans="1:78" ht="47.25" x14ac:dyDescent="0.25">
      <c r="A407" s="31" t="s">
        <v>749</v>
      </c>
      <c r="B407" s="57" t="s">
        <v>804</v>
      </c>
      <c r="C407" s="38" t="s">
        <v>805</v>
      </c>
      <c r="D407" s="33">
        <v>0</v>
      </c>
      <c r="E407" s="33">
        <v>0</v>
      </c>
      <c r="F407" s="33">
        <v>0</v>
      </c>
      <c r="G407" s="34">
        <v>0</v>
      </c>
      <c r="H407" s="34">
        <v>0</v>
      </c>
      <c r="I407" s="33">
        <v>0</v>
      </c>
      <c r="J407" s="34">
        <v>0</v>
      </c>
      <c r="K407" s="34">
        <v>0</v>
      </c>
      <c r="L407" s="33">
        <v>0</v>
      </c>
      <c r="M407" s="33">
        <v>0</v>
      </c>
      <c r="N407" s="34">
        <v>0</v>
      </c>
      <c r="O407" s="33">
        <v>0</v>
      </c>
      <c r="P407" s="33">
        <v>0</v>
      </c>
      <c r="Q407" s="33">
        <v>0</v>
      </c>
      <c r="R407" s="34">
        <v>0</v>
      </c>
      <c r="S407" s="34">
        <v>0</v>
      </c>
      <c r="T407" s="34">
        <v>0</v>
      </c>
      <c r="U407" s="34">
        <v>0</v>
      </c>
      <c r="V407" s="34">
        <v>0</v>
      </c>
      <c r="W407" s="34">
        <v>0</v>
      </c>
      <c r="X407" s="34">
        <v>0</v>
      </c>
      <c r="Y407" s="34">
        <v>0</v>
      </c>
      <c r="Z407" s="34">
        <v>0</v>
      </c>
      <c r="AA407" s="34">
        <v>0</v>
      </c>
      <c r="AB407" s="34">
        <v>0</v>
      </c>
      <c r="AC407" s="34">
        <v>0</v>
      </c>
      <c r="AD407" s="34">
        <v>0</v>
      </c>
      <c r="AE407" s="34">
        <f t="shared" si="120"/>
        <v>0</v>
      </c>
      <c r="AF407" s="35">
        <v>0</v>
      </c>
      <c r="AG407" s="34">
        <f t="shared" si="121"/>
        <v>0</v>
      </c>
      <c r="AH407" s="35">
        <v>0</v>
      </c>
      <c r="AI407" s="36" t="s">
        <v>34</v>
      </c>
      <c r="AJ407" s="8"/>
      <c r="BG407" s="8"/>
      <c r="BH407" s="8"/>
      <c r="BI407" s="8"/>
      <c r="BJ407" s="8"/>
      <c r="BK407" s="8"/>
      <c r="BL407" s="15"/>
      <c r="BO407" s="8"/>
      <c r="BV407" s="8"/>
      <c r="BW407" s="8"/>
      <c r="BX407" s="8"/>
      <c r="BY407" s="8"/>
      <c r="BZ407" s="8"/>
    </row>
    <row r="408" spans="1:78" ht="78.75" x14ac:dyDescent="0.25">
      <c r="A408" s="22" t="s">
        <v>806</v>
      </c>
      <c r="B408" s="23" t="s">
        <v>293</v>
      </c>
      <c r="C408" s="24" t="s">
        <v>33</v>
      </c>
      <c r="D408" s="25">
        <f t="shared" ref="D408:AG408" si="122">D409</f>
        <v>0</v>
      </c>
      <c r="E408" s="25">
        <f t="shared" si="122"/>
        <v>0</v>
      </c>
      <c r="F408" s="25">
        <f t="shared" si="122"/>
        <v>0</v>
      </c>
      <c r="G408" s="25">
        <f t="shared" si="122"/>
        <v>0</v>
      </c>
      <c r="H408" s="25">
        <f t="shared" si="122"/>
        <v>0</v>
      </c>
      <c r="I408" s="25">
        <f t="shared" si="122"/>
        <v>0</v>
      </c>
      <c r="J408" s="25">
        <f t="shared" si="122"/>
        <v>0</v>
      </c>
      <c r="K408" s="25">
        <f t="shared" si="122"/>
        <v>0</v>
      </c>
      <c r="L408" s="25">
        <f t="shared" si="122"/>
        <v>0</v>
      </c>
      <c r="M408" s="25">
        <f t="shared" si="122"/>
        <v>0</v>
      </c>
      <c r="N408" s="25">
        <f t="shared" si="122"/>
        <v>0</v>
      </c>
      <c r="O408" s="25">
        <f t="shared" si="122"/>
        <v>0</v>
      </c>
      <c r="P408" s="25">
        <f t="shared" si="122"/>
        <v>0</v>
      </c>
      <c r="Q408" s="25">
        <f t="shared" si="122"/>
        <v>0</v>
      </c>
      <c r="R408" s="25">
        <f t="shared" si="122"/>
        <v>0</v>
      </c>
      <c r="S408" s="25">
        <f t="shared" si="122"/>
        <v>0</v>
      </c>
      <c r="T408" s="25">
        <f t="shared" si="122"/>
        <v>0</v>
      </c>
      <c r="U408" s="25">
        <f t="shared" si="122"/>
        <v>0</v>
      </c>
      <c r="V408" s="25">
        <f t="shared" si="122"/>
        <v>0</v>
      </c>
      <c r="W408" s="25">
        <f t="shared" si="122"/>
        <v>0</v>
      </c>
      <c r="X408" s="25">
        <f t="shared" si="122"/>
        <v>0</v>
      </c>
      <c r="Y408" s="25">
        <f t="shared" si="122"/>
        <v>0</v>
      </c>
      <c r="Z408" s="25">
        <f t="shared" si="122"/>
        <v>0</v>
      </c>
      <c r="AA408" s="25">
        <f t="shared" si="122"/>
        <v>0</v>
      </c>
      <c r="AB408" s="25">
        <f t="shared" si="122"/>
        <v>0</v>
      </c>
      <c r="AC408" s="25">
        <f t="shared" si="122"/>
        <v>0</v>
      </c>
      <c r="AD408" s="25">
        <f t="shared" si="122"/>
        <v>0</v>
      </c>
      <c r="AE408" s="25">
        <f t="shared" si="122"/>
        <v>0</v>
      </c>
      <c r="AF408" s="26">
        <v>0</v>
      </c>
      <c r="AG408" s="25">
        <f t="shared" si="122"/>
        <v>0</v>
      </c>
      <c r="AH408" s="26">
        <v>0</v>
      </c>
      <c r="AI408" s="27" t="s">
        <v>34</v>
      </c>
      <c r="AJ408" s="8"/>
      <c r="BG408" s="8"/>
      <c r="BH408" s="8"/>
      <c r="BI408" s="8"/>
      <c r="BJ408" s="8"/>
      <c r="BK408" s="8"/>
      <c r="BL408" s="15"/>
      <c r="BO408" s="8"/>
      <c r="BV408" s="8"/>
      <c r="BW408" s="8"/>
      <c r="BX408" s="8"/>
      <c r="BY408" s="8"/>
      <c r="BZ408" s="8"/>
    </row>
    <row r="409" spans="1:78" x14ac:dyDescent="0.25">
      <c r="A409" s="22" t="s">
        <v>807</v>
      </c>
      <c r="B409" s="23" t="s">
        <v>808</v>
      </c>
      <c r="C409" s="24" t="s">
        <v>33</v>
      </c>
      <c r="D409" s="25">
        <f t="shared" ref="D409:AG409" si="123">SUM(D410:D411)</f>
        <v>0</v>
      </c>
      <c r="E409" s="25">
        <f t="shared" si="123"/>
        <v>0</v>
      </c>
      <c r="F409" s="25">
        <f t="shared" si="123"/>
        <v>0</v>
      </c>
      <c r="G409" s="25">
        <f t="shared" si="123"/>
        <v>0</v>
      </c>
      <c r="H409" s="25">
        <f t="shared" si="123"/>
        <v>0</v>
      </c>
      <c r="I409" s="25">
        <f t="shared" si="123"/>
        <v>0</v>
      </c>
      <c r="J409" s="25">
        <f t="shared" si="123"/>
        <v>0</v>
      </c>
      <c r="K409" s="25">
        <f t="shared" si="123"/>
        <v>0</v>
      </c>
      <c r="L409" s="25">
        <f t="shared" si="123"/>
        <v>0</v>
      </c>
      <c r="M409" s="25">
        <f t="shared" si="123"/>
        <v>0</v>
      </c>
      <c r="N409" s="25">
        <f t="shared" si="123"/>
        <v>0</v>
      </c>
      <c r="O409" s="25">
        <f t="shared" si="123"/>
        <v>0</v>
      </c>
      <c r="P409" s="25">
        <f t="shared" si="123"/>
        <v>0</v>
      </c>
      <c r="Q409" s="25">
        <f t="shared" si="123"/>
        <v>0</v>
      </c>
      <c r="R409" s="25">
        <f t="shared" si="123"/>
        <v>0</v>
      </c>
      <c r="S409" s="25">
        <f t="shared" si="123"/>
        <v>0</v>
      </c>
      <c r="T409" s="25">
        <f t="shared" si="123"/>
        <v>0</v>
      </c>
      <c r="U409" s="25">
        <f t="shared" si="123"/>
        <v>0</v>
      </c>
      <c r="V409" s="25">
        <f t="shared" si="123"/>
        <v>0</v>
      </c>
      <c r="W409" s="25">
        <f t="shared" si="123"/>
        <v>0</v>
      </c>
      <c r="X409" s="25">
        <f t="shared" si="123"/>
        <v>0</v>
      </c>
      <c r="Y409" s="25">
        <f t="shared" si="123"/>
        <v>0</v>
      </c>
      <c r="Z409" s="25">
        <f t="shared" si="123"/>
        <v>0</v>
      </c>
      <c r="AA409" s="25">
        <f t="shared" si="123"/>
        <v>0</v>
      </c>
      <c r="AB409" s="25">
        <f t="shared" si="123"/>
        <v>0</v>
      </c>
      <c r="AC409" s="25">
        <f t="shared" si="123"/>
        <v>0</v>
      </c>
      <c r="AD409" s="25">
        <f t="shared" si="123"/>
        <v>0</v>
      </c>
      <c r="AE409" s="25">
        <f t="shared" si="123"/>
        <v>0</v>
      </c>
      <c r="AF409" s="26">
        <v>0</v>
      </c>
      <c r="AG409" s="25">
        <f t="shared" si="123"/>
        <v>0</v>
      </c>
      <c r="AH409" s="26">
        <v>0</v>
      </c>
      <c r="AI409" s="27" t="s">
        <v>34</v>
      </c>
      <c r="AJ409" s="8"/>
      <c r="BG409" s="8"/>
      <c r="BH409" s="8"/>
      <c r="BI409" s="8"/>
      <c r="BJ409" s="8"/>
      <c r="BK409" s="8"/>
      <c r="BL409" s="15"/>
      <c r="BO409" s="8"/>
      <c r="BV409" s="8"/>
      <c r="BW409" s="8"/>
      <c r="BX409" s="8"/>
      <c r="BY409" s="8"/>
      <c r="BZ409" s="8"/>
    </row>
    <row r="410" spans="1:78" ht="78.75" x14ac:dyDescent="0.25">
      <c r="A410" s="22" t="s">
        <v>809</v>
      </c>
      <c r="B410" s="23" t="s">
        <v>297</v>
      </c>
      <c r="C410" s="24" t="s">
        <v>33</v>
      </c>
      <c r="D410" s="25">
        <v>0</v>
      </c>
      <c r="E410" s="25">
        <v>0</v>
      </c>
      <c r="F410" s="25">
        <v>0</v>
      </c>
      <c r="G410" s="25">
        <v>0</v>
      </c>
      <c r="H410" s="25">
        <v>0</v>
      </c>
      <c r="I410" s="25">
        <v>0</v>
      </c>
      <c r="J410" s="25">
        <v>0</v>
      </c>
      <c r="K410" s="25">
        <v>0</v>
      </c>
      <c r="L410" s="25">
        <v>0</v>
      </c>
      <c r="M410" s="25">
        <v>0</v>
      </c>
      <c r="N410" s="25">
        <v>0</v>
      </c>
      <c r="O410" s="25">
        <v>0</v>
      </c>
      <c r="P410" s="25">
        <v>0</v>
      </c>
      <c r="Q410" s="25">
        <v>0</v>
      </c>
      <c r="R410" s="25">
        <v>0</v>
      </c>
      <c r="S410" s="25">
        <v>0</v>
      </c>
      <c r="T410" s="25">
        <v>0</v>
      </c>
      <c r="U410" s="25">
        <v>0</v>
      </c>
      <c r="V410" s="25">
        <v>0</v>
      </c>
      <c r="W410" s="25">
        <v>0</v>
      </c>
      <c r="X410" s="25">
        <v>0</v>
      </c>
      <c r="Y410" s="25">
        <v>0</v>
      </c>
      <c r="Z410" s="25">
        <v>0</v>
      </c>
      <c r="AA410" s="25">
        <v>0</v>
      </c>
      <c r="AB410" s="25">
        <v>0</v>
      </c>
      <c r="AC410" s="25">
        <v>0</v>
      </c>
      <c r="AD410" s="25">
        <v>0</v>
      </c>
      <c r="AE410" s="25">
        <v>0</v>
      </c>
      <c r="AF410" s="26">
        <v>0</v>
      </c>
      <c r="AG410" s="25">
        <v>0</v>
      </c>
      <c r="AH410" s="26">
        <v>0</v>
      </c>
      <c r="AI410" s="27" t="s">
        <v>34</v>
      </c>
      <c r="AJ410" s="8"/>
      <c r="BG410" s="8"/>
      <c r="BH410" s="8"/>
      <c r="BI410" s="8"/>
      <c r="BJ410" s="8"/>
      <c r="BK410" s="8"/>
      <c r="BL410" s="15"/>
      <c r="BO410" s="8"/>
      <c r="BV410" s="8"/>
      <c r="BW410" s="8"/>
      <c r="BX410" s="8"/>
      <c r="BY410" s="8"/>
      <c r="BZ410" s="8"/>
    </row>
    <row r="411" spans="1:78" ht="63" x14ac:dyDescent="0.25">
      <c r="A411" s="22" t="s">
        <v>810</v>
      </c>
      <c r="B411" s="23" t="s">
        <v>299</v>
      </c>
      <c r="C411" s="24" t="s">
        <v>33</v>
      </c>
      <c r="D411" s="25">
        <f t="shared" ref="D411:AG411" si="124">SUM(D412:D412)</f>
        <v>0</v>
      </c>
      <c r="E411" s="25">
        <f t="shared" si="124"/>
        <v>0</v>
      </c>
      <c r="F411" s="25">
        <f t="shared" si="124"/>
        <v>0</v>
      </c>
      <c r="G411" s="25">
        <f t="shared" si="124"/>
        <v>0</v>
      </c>
      <c r="H411" s="25">
        <f t="shared" si="124"/>
        <v>0</v>
      </c>
      <c r="I411" s="25">
        <f t="shared" si="124"/>
        <v>0</v>
      </c>
      <c r="J411" s="25">
        <f t="shared" si="124"/>
        <v>0</v>
      </c>
      <c r="K411" s="25">
        <f t="shared" si="124"/>
        <v>0</v>
      </c>
      <c r="L411" s="25">
        <f t="shared" si="124"/>
        <v>0</v>
      </c>
      <c r="M411" s="25">
        <f t="shared" si="124"/>
        <v>0</v>
      </c>
      <c r="N411" s="25">
        <f t="shared" si="124"/>
        <v>0</v>
      </c>
      <c r="O411" s="25">
        <f t="shared" si="124"/>
        <v>0</v>
      </c>
      <c r="P411" s="25">
        <f t="shared" si="124"/>
        <v>0</v>
      </c>
      <c r="Q411" s="25">
        <f t="shared" si="124"/>
        <v>0</v>
      </c>
      <c r="R411" s="25">
        <f t="shared" si="124"/>
        <v>0</v>
      </c>
      <c r="S411" s="25">
        <f t="shared" si="124"/>
        <v>0</v>
      </c>
      <c r="T411" s="25">
        <f t="shared" si="124"/>
        <v>0</v>
      </c>
      <c r="U411" s="25">
        <f t="shared" si="124"/>
        <v>0</v>
      </c>
      <c r="V411" s="25">
        <f t="shared" si="124"/>
        <v>0</v>
      </c>
      <c r="W411" s="25">
        <f t="shared" si="124"/>
        <v>0</v>
      </c>
      <c r="X411" s="25">
        <f t="shared" si="124"/>
        <v>0</v>
      </c>
      <c r="Y411" s="25">
        <f t="shared" si="124"/>
        <v>0</v>
      </c>
      <c r="Z411" s="25">
        <f t="shared" si="124"/>
        <v>0</v>
      </c>
      <c r="AA411" s="25">
        <f t="shared" si="124"/>
        <v>0</v>
      </c>
      <c r="AB411" s="25">
        <f t="shared" si="124"/>
        <v>0</v>
      </c>
      <c r="AC411" s="25">
        <f t="shared" si="124"/>
        <v>0</v>
      </c>
      <c r="AD411" s="25">
        <f t="shared" si="124"/>
        <v>0</v>
      </c>
      <c r="AE411" s="25">
        <f t="shared" si="124"/>
        <v>0</v>
      </c>
      <c r="AF411" s="26">
        <v>0</v>
      </c>
      <c r="AG411" s="25">
        <f t="shared" si="124"/>
        <v>0</v>
      </c>
      <c r="AH411" s="26">
        <v>0</v>
      </c>
      <c r="AI411" s="27" t="s">
        <v>34</v>
      </c>
      <c r="AJ411" s="8"/>
      <c r="BG411" s="8"/>
      <c r="BH411" s="8"/>
      <c r="BI411" s="8"/>
      <c r="BJ411" s="8"/>
      <c r="BK411" s="8"/>
      <c r="BL411" s="15"/>
      <c r="BO411" s="8"/>
      <c r="BV411" s="8"/>
      <c r="BW411" s="8"/>
      <c r="BX411" s="8"/>
      <c r="BY411" s="8"/>
      <c r="BZ411" s="8"/>
    </row>
    <row r="412" spans="1:78" ht="31.5" x14ac:dyDescent="0.25">
      <c r="A412" s="22" t="s">
        <v>811</v>
      </c>
      <c r="B412" s="23" t="s">
        <v>303</v>
      </c>
      <c r="C412" s="24" t="s">
        <v>33</v>
      </c>
      <c r="D412" s="25">
        <v>0</v>
      </c>
      <c r="E412" s="25">
        <v>0</v>
      </c>
      <c r="F412" s="25">
        <v>0</v>
      </c>
      <c r="G412" s="25">
        <v>0</v>
      </c>
      <c r="H412" s="25">
        <v>0</v>
      </c>
      <c r="I412" s="25">
        <v>0</v>
      </c>
      <c r="J412" s="25">
        <v>0</v>
      </c>
      <c r="K412" s="25">
        <v>0</v>
      </c>
      <c r="L412" s="25">
        <v>0</v>
      </c>
      <c r="M412" s="25">
        <v>0</v>
      </c>
      <c r="N412" s="25">
        <v>0</v>
      </c>
      <c r="O412" s="25">
        <v>0</v>
      </c>
      <c r="P412" s="25">
        <v>0</v>
      </c>
      <c r="Q412" s="25">
        <v>0</v>
      </c>
      <c r="R412" s="25">
        <v>0</v>
      </c>
      <c r="S412" s="25">
        <v>0</v>
      </c>
      <c r="T412" s="25">
        <v>0</v>
      </c>
      <c r="U412" s="25">
        <v>0</v>
      </c>
      <c r="V412" s="25">
        <v>0</v>
      </c>
      <c r="W412" s="25">
        <v>0</v>
      </c>
      <c r="X412" s="25">
        <v>0</v>
      </c>
      <c r="Y412" s="25">
        <v>0</v>
      </c>
      <c r="Z412" s="25">
        <v>0</v>
      </c>
      <c r="AA412" s="25">
        <v>0</v>
      </c>
      <c r="AB412" s="25">
        <v>0</v>
      </c>
      <c r="AC412" s="25">
        <v>0</v>
      </c>
      <c r="AD412" s="25">
        <v>0</v>
      </c>
      <c r="AE412" s="25">
        <v>0</v>
      </c>
      <c r="AF412" s="26">
        <v>0</v>
      </c>
      <c r="AG412" s="25">
        <v>0</v>
      </c>
      <c r="AH412" s="26">
        <v>0</v>
      </c>
      <c r="AI412" s="27" t="s">
        <v>34</v>
      </c>
      <c r="AJ412" s="8"/>
      <c r="BG412" s="8"/>
      <c r="BH412" s="8"/>
      <c r="BI412" s="8"/>
      <c r="BJ412" s="8"/>
      <c r="BK412" s="8"/>
      <c r="BL412" s="15"/>
      <c r="BO412" s="8"/>
      <c r="BV412" s="8"/>
      <c r="BW412" s="8"/>
      <c r="BX412" s="8"/>
      <c r="BY412" s="8"/>
      <c r="BZ412" s="8"/>
    </row>
    <row r="413" spans="1:78" ht="78.75" x14ac:dyDescent="0.25">
      <c r="A413" s="22" t="s">
        <v>812</v>
      </c>
      <c r="B413" s="23" t="s">
        <v>297</v>
      </c>
      <c r="C413" s="24" t="s">
        <v>33</v>
      </c>
      <c r="D413" s="25">
        <v>0</v>
      </c>
      <c r="E413" s="25">
        <v>0</v>
      </c>
      <c r="F413" s="25">
        <v>0</v>
      </c>
      <c r="G413" s="25">
        <v>0</v>
      </c>
      <c r="H413" s="25">
        <v>0</v>
      </c>
      <c r="I413" s="25">
        <v>0</v>
      </c>
      <c r="J413" s="25">
        <v>0</v>
      </c>
      <c r="K413" s="25">
        <v>0</v>
      </c>
      <c r="L413" s="25">
        <v>0</v>
      </c>
      <c r="M413" s="25">
        <v>0</v>
      </c>
      <c r="N413" s="25">
        <v>0</v>
      </c>
      <c r="O413" s="25">
        <v>0</v>
      </c>
      <c r="P413" s="25">
        <v>0</v>
      </c>
      <c r="Q413" s="25">
        <v>0</v>
      </c>
      <c r="R413" s="25">
        <v>0</v>
      </c>
      <c r="S413" s="25">
        <v>0</v>
      </c>
      <c r="T413" s="25">
        <v>0</v>
      </c>
      <c r="U413" s="25">
        <v>0</v>
      </c>
      <c r="V413" s="25">
        <v>0</v>
      </c>
      <c r="W413" s="25">
        <v>0</v>
      </c>
      <c r="X413" s="25">
        <v>0</v>
      </c>
      <c r="Y413" s="25">
        <v>0</v>
      </c>
      <c r="Z413" s="25">
        <v>0</v>
      </c>
      <c r="AA413" s="25">
        <v>0</v>
      </c>
      <c r="AB413" s="25">
        <v>0</v>
      </c>
      <c r="AC413" s="25">
        <v>0</v>
      </c>
      <c r="AD413" s="25">
        <v>0</v>
      </c>
      <c r="AE413" s="25">
        <v>0</v>
      </c>
      <c r="AF413" s="26">
        <v>0</v>
      </c>
      <c r="AG413" s="25">
        <v>0</v>
      </c>
      <c r="AH413" s="26">
        <v>0</v>
      </c>
      <c r="AI413" s="27" t="s">
        <v>34</v>
      </c>
      <c r="AJ413" s="8"/>
      <c r="BG413" s="8"/>
      <c r="BH413" s="8"/>
      <c r="BI413" s="8"/>
      <c r="BJ413" s="8"/>
      <c r="BK413" s="8"/>
      <c r="BL413" s="15"/>
      <c r="BO413" s="8"/>
      <c r="BV413" s="8"/>
      <c r="BW413" s="8"/>
      <c r="BX413" s="8"/>
      <c r="BY413" s="8"/>
      <c r="BZ413" s="8"/>
    </row>
    <row r="414" spans="1:78" ht="63" x14ac:dyDescent="0.25">
      <c r="A414" s="22" t="s">
        <v>813</v>
      </c>
      <c r="B414" s="23" t="s">
        <v>299</v>
      </c>
      <c r="C414" s="24" t="s">
        <v>33</v>
      </c>
      <c r="D414" s="25">
        <v>0</v>
      </c>
      <c r="E414" s="25">
        <v>0</v>
      </c>
      <c r="F414" s="25">
        <v>0</v>
      </c>
      <c r="G414" s="25">
        <v>0</v>
      </c>
      <c r="H414" s="25">
        <v>0</v>
      </c>
      <c r="I414" s="25">
        <v>0</v>
      </c>
      <c r="J414" s="25">
        <v>0</v>
      </c>
      <c r="K414" s="25">
        <v>0</v>
      </c>
      <c r="L414" s="25">
        <v>0</v>
      </c>
      <c r="M414" s="25">
        <v>0</v>
      </c>
      <c r="N414" s="25">
        <v>0</v>
      </c>
      <c r="O414" s="25">
        <v>0</v>
      </c>
      <c r="P414" s="25">
        <v>0</v>
      </c>
      <c r="Q414" s="25">
        <v>0</v>
      </c>
      <c r="R414" s="25">
        <v>0</v>
      </c>
      <c r="S414" s="25">
        <v>0</v>
      </c>
      <c r="T414" s="25">
        <v>0</v>
      </c>
      <c r="U414" s="25">
        <v>0</v>
      </c>
      <c r="V414" s="25">
        <v>0</v>
      </c>
      <c r="W414" s="25">
        <v>0</v>
      </c>
      <c r="X414" s="25">
        <v>0</v>
      </c>
      <c r="Y414" s="25">
        <v>0</v>
      </c>
      <c r="Z414" s="25">
        <v>0</v>
      </c>
      <c r="AA414" s="25">
        <v>0</v>
      </c>
      <c r="AB414" s="25">
        <v>0</v>
      </c>
      <c r="AC414" s="25">
        <v>0</v>
      </c>
      <c r="AD414" s="25">
        <v>0</v>
      </c>
      <c r="AE414" s="25">
        <v>0</v>
      </c>
      <c r="AF414" s="26">
        <v>0</v>
      </c>
      <c r="AG414" s="25">
        <v>0</v>
      </c>
      <c r="AH414" s="26">
        <v>0</v>
      </c>
      <c r="AI414" s="27" t="s">
        <v>34</v>
      </c>
      <c r="AJ414" s="8"/>
      <c r="BG414" s="8"/>
      <c r="BH414" s="8"/>
      <c r="BI414" s="8"/>
      <c r="BJ414" s="8"/>
      <c r="BK414" s="8"/>
      <c r="BL414" s="15"/>
      <c r="BO414" s="8"/>
      <c r="BV414" s="8"/>
      <c r="BW414" s="8"/>
      <c r="BX414" s="8"/>
      <c r="BY414" s="8"/>
      <c r="BZ414" s="8"/>
    </row>
    <row r="415" spans="1:78" ht="31.5" x14ac:dyDescent="0.25">
      <c r="A415" s="22" t="s">
        <v>814</v>
      </c>
      <c r="B415" s="23" t="s">
        <v>307</v>
      </c>
      <c r="C415" s="24" t="s">
        <v>33</v>
      </c>
      <c r="D415" s="25">
        <f t="shared" ref="D415:AG415" si="125">SUM(D417:D419,D416)</f>
        <v>1831.0588795399999</v>
      </c>
      <c r="E415" s="25">
        <f t="shared" si="125"/>
        <v>0</v>
      </c>
      <c r="F415" s="25">
        <f t="shared" si="125"/>
        <v>41.245053879999993</v>
      </c>
      <c r="G415" s="25">
        <f t="shared" si="125"/>
        <v>0</v>
      </c>
      <c r="H415" s="25">
        <f t="shared" si="125"/>
        <v>0</v>
      </c>
      <c r="I415" s="25">
        <f t="shared" si="125"/>
        <v>0</v>
      </c>
      <c r="J415" s="25">
        <f t="shared" si="125"/>
        <v>0</v>
      </c>
      <c r="K415" s="25">
        <f t="shared" si="125"/>
        <v>0</v>
      </c>
      <c r="L415" s="25">
        <f t="shared" si="125"/>
        <v>0</v>
      </c>
      <c r="M415" s="25">
        <f t="shared" si="125"/>
        <v>0</v>
      </c>
      <c r="N415" s="25">
        <f t="shared" si="125"/>
        <v>0</v>
      </c>
      <c r="O415" s="25">
        <f t="shared" si="125"/>
        <v>0</v>
      </c>
      <c r="P415" s="25">
        <f t="shared" si="125"/>
        <v>0</v>
      </c>
      <c r="Q415" s="25">
        <f t="shared" si="125"/>
        <v>0.20599999999999999</v>
      </c>
      <c r="R415" s="25">
        <f t="shared" si="125"/>
        <v>0</v>
      </c>
      <c r="S415" s="25">
        <f t="shared" si="125"/>
        <v>31.202623410000001</v>
      </c>
      <c r="T415" s="25">
        <f t="shared" si="125"/>
        <v>0</v>
      </c>
      <c r="U415" s="25">
        <f t="shared" si="125"/>
        <v>0</v>
      </c>
      <c r="V415" s="25">
        <f t="shared" si="125"/>
        <v>0</v>
      </c>
      <c r="W415" s="25">
        <f t="shared" si="125"/>
        <v>0</v>
      </c>
      <c r="X415" s="25">
        <f t="shared" si="125"/>
        <v>0</v>
      </c>
      <c r="Y415" s="25">
        <f t="shared" si="125"/>
        <v>0</v>
      </c>
      <c r="Z415" s="25">
        <f t="shared" si="125"/>
        <v>0</v>
      </c>
      <c r="AA415" s="25">
        <f t="shared" si="125"/>
        <v>0</v>
      </c>
      <c r="AB415" s="25">
        <f t="shared" si="125"/>
        <v>0</v>
      </c>
      <c r="AC415" s="25">
        <f t="shared" si="125"/>
        <v>0</v>
      </c>
      <c r="AD415" s="25">
        <f t="shared" si="125"/>
        <v>0.20599999999999999</v>
      </c>
      <c r="AE415" s="25">
        <f t="shared" si="125"/>
        <v>0</v>
      </c>
      <c r="AF415" s="26">
        <v>0</v>
      </c>
      <c r="AG415" s="25">
        <f t="shared" si="125"/>
        <v>-10.042430469999992</v>
      </c>
      <c r="AH415" s="26">
        <f t="shared" ref="AH415:AH478" si="126">AG415/F415</f>
        <v>-0.24348205482329688</v>
      </c>
      <c r="AI415" s="27" t="s">
        <v>34</v>
      </c>
      <c r="AJ415" s="8"/>
      <c r="BG415" s="8"/>
      <c r="BH415" s="8"/>
      <c r="BI415" s="8"/>
      <c r="BJ415" s="8"/>
      <c r="BK415" s="8"/>
      <c r="BL415" s="15"/>
      <c r="BO415" s="8"/>
      <c r="BV415" s="8"/>
      <c r="BW415" s="8"/>
      <c r="BX415" s="8"/>
      <c r="BY415" s="8"/>
      <c r="BZ415" s="8"/>
    </row>
    <row r="416" spans="1:78" ht="47.25" x14ac:dyDescent="0.25">
      <c r="A416" s="22" t="s">
        <v>815</v>
      </c>
      <c r="B416" s="23" t="s">
        <v>309</v>
      </c>
      <c r="C416" s="24" t="s">
        <v>33</v>
      </c>
      <c r="D416" s="25">
        <v>0</v>
      </c>
      <c r="E416" s="25">
        <v>0</v>
      </c>
      <c r="F416" s="25">
        <v>0</v>
      </c>
      <c r="G416" s="25">
        <v>0</v>
      </c>
      <c r="H416" s="25">
        <v>0</v>
      </c>
      <c r="I416" s="25">
        <v>0</v>
      </c>
      <c r="J416" s="25">
        <v>0</v>
      </c>
      <c r="K416" s="25">
        <v>0</v>
      </c>
      <c r="L416" s="25">
        <v>0</v>
      </c>
      <c r="M416" s="25">
        <v>0</v>
      </c>
      <c r="N416" s="25">
        <v>0</v>
      </c>
      <c r="O416" s="25">
        <v>0</v>
      </c>
      <c r="P416" s="25">
        <v>0</v>
      </c>
      <c r="Q416" s="25">
        <v>0</v>
      </c>
      <c r="R416" s="25">
        <v>0</v>
      </c>
      <c r="S416" s="25">
        <v>0</v>
      </c>
      <c r="T416" s="25">
        <v>0</v>
      </c>
      <c r="U416" s="25">
        <v>0</v>
      </c>
      <c r="V416" s="25">
        <v>0</v>
      </c>
      <c r="W416" s="25">
        <v>0</v>
      </c>
      <c r="X416" s="25">
        <v>0</v>
      </c>
      <c r="Y416" s="25">
        <v>0</v>
      </c>
      <c r="Z416" s="25">
        <v>0</v>
      </c>
      <c r="AA416" s="25">
        <v>0</v>
      </c>
      <c r="AB416" s="25">
        <v>0</v>
      </c>
      <c r="AC416" s="25">
        <v>0</v>
      </c>
      <c r="AD416" s="25">
        <v>0</v>
      </c>
      <c r="AE416" s="25">
        <v>0</v>
      </c>
      <c r="AF416" s="26">
        <v>0</v>
      </c>
      <c r="AG416" s="25">
        <v>0</v>
      </c>
      <c r="AH416" s="26">
        <v>0</v>
      </c>
      <c r="AI416" s="27" t="s">
        <v>34</v>
      </c>
      <c r="AJ416" s="8"/>
      <c r="BG416" s="8"/>
      <c r="BH416" s="8"/>
      <c r="BI416" s="8"/>
      <c r="BJ416" s="8"/>
      <c r="BK416" s="8"/>
      <c r="BL416" s="15"/>
      <c r="BO416" s="8"/>
      <c r="BV416" s="8"/>
      <c r="BW416" s="8"/>
      <c r="BX416" s="8"/>
      <c r="BY416" s="8"/>
      <c r="BZ416" s="8"/>
    </row>
    <row r="417" spans="1:79" ht="31.5" x14ac:dyDescent="0.25">
      <c r="A417" s="22" t="s">
        <v>816</v>
      </c>
      <c r="B417" s="23" t="s">
        <v>311</v>
      </c>
      <c r="C417" s="24" t="s">
        <v>33</v>
      </c>
      <c r="D417" s="25">
        <v>0</v>
      </c>
      <c r="E417" s="25">
        <v>0</v>
      </c>
      <c r="F417" s="25">
        <v>0</v>
      </c>
      <c r="G417" s="25">
        <v>0</v>
      </c>
      <c r="H417" s="25">
        <v>0</v>
      </c>
      <c r="I417" s="25">
        <v>0</v>
      </c>
      <c r="J417" s="25">
        <v>0</v>
      </c>
      <c r="K417" s="25">
        <v>0</v>
      </c>
      <c r="L417" s="25">
        <v>0</v>
      </c>
      <c r="M417" s="25">
        <v>0</v>
      </c>
      <c r="N417" s="25">
        <v>0</v>
      </c>
      <c r="O417" s="25">
        <v>0</v>
      </c>
      <c r="P417" s="25">
        <v>0</v>
      </c>
      <c r="Q417" s="25">
        <v>0</v>
      </c>
      <c r="R417" s="25">
        <v>0</v>
      </c>
      <c r="S417" s="25">
        <v>0</v>
      </c>
      <c r="T417" s="25">
        <v>0</v>
      </c>
      <c r="U417" s="25">
        <v>0</v>
      </c>
      <c r="V417" s="25">
        <v>0</v>
      </c>
      <c r="W417" s="25">
        <v>0</v>
      </c>
      <c r="X417" s="25">
        <v>0</v>
      </c>
      <c r="Y417" s="25">
        <v>0</v>
      </c>
      <c r="Z417" s="25">
        <v>0</v>
      </c>
      <c r="AA417" s="25">
        <v>0</v>
      </c>
      <c r="AB417" s="25">
        <v>0</v>
      </c>
      <c r="AC417" s="25">
        <v>0</v>
      </c>
      <c r="AD417" s="25">
        <v>0</v>
      </c>
      <c r="AE417" s="25">
        <v>0</v>
      </c>
      <c r="AF417" s="26">
        <v>0</v>
      </c>
      <c r="AG417" s="25">
        <v>0</v>
      </c>
      <c r="AH417" s="26">
        <v>0</v>
      </c>
      <c r="AI417" s="27" t="s">
        <v>34</v>
      </c>
      <c r="AJ417" s="8"/>
      <c r="BG417" s="8"/>
      <c r="BH417" s="8"/>
      <c r="BI417" s="8"/>
      <c r="BJ417" s="8"/>
      <c r="BK417" s="8"/>
      <c r="BL417" s="15"/>
      <c r="BO417" s="8"/>
      <c r="BV417" s="8"/>
      <c r="BW417" s="8"/>
      <c r="BX417" s="8"/>
      <c r="BY417" s="8"/>
      <c r="BZ417" s="8"/>
    </row>
    <row r="418" spans="1:79" ht="31.5" x14ac:dyDescent="0.25">
      <c r="A418" s="22" t="s">
        <v>817</v>
      </c>
      <c r="B418" s="23" t="s">
        <v>315</v>
      </c>
      <c r="C418" s="24" t="s">
        <v>33</v>
      </c>
      <c r="D418" s="25">
        <v>0</v>
      </c>
      <c r="E418" s="25">
        <v>0</v>
      </c>
      <c r="F418" s="25">
        <v>0</v>
      </c>
      <c r="G418" s="25">
        <v>0</v>
      </c>
      <c r="H418" s="25">
        <v>0</v>
      </c>
      <c r="I418" s="25">
        <v>0</v>
      </c>
      <c r="J418" s="25">
        <v>0</v>
      </c>
      <c r="K418" s="25">
        <v>0</v>
      </c>
      <c r="L418" s="25">
        <v>0</v>
      </c>
      <c r="M418" s="25">
        <v>0</v>
      </c>
      <c r="N418" s="25">
        <v>0</v>
      </c>
      <c r="O418" s="25">
        <v>0</v>
      </c>
      <c r="P418" s="25">
        <v>0</v>
      </c>
      <c r="Q418" s="25">
        <v>0</v>
      </c>
      <c r="R418" s="25">
        <v>0</v>
      </c>
      <c r="S418" s="25">
        <v>0</v>
      </c>
      <c r="T418" s="25">
        <v>0</v>
      </c>
      <c r="U418" s="25">
        <v>0</v>
      </c>
      <c r="V418" s="25">
        <v>0</v>
      </c>
      <c r="W418" s="25">
        <v>0</v>
      </c>
      <c r="X418" s="25">
        <v>0</v>
      </c>
      <c r="Y418" s="25">
        <v>0</v>
      </c>
      <c r="Z418" s="25">
        <v>0</v>
      </c>
      <c r="AA418" s="25">
        <v>0</v>
      </c>
      <c r="AB418" s="25">
        <v>0</v>
      </c>
      <c r="AC418" s="25">
        <v>0</v>
      </c>
      <c r="AD418" s="25">
        <v>0</v>
      </c>
      <c r="AE418" s="25">
        <v>0</v>
      </c>
      <c r="AF418" s="26">
        <v>0</v>
      </c>
      <c r="AG418" s="25">
        <v>0</v>
      </c>
      <c r="AH418" s="26">
        <v>0</v>
      </c>
      <c r="AI418" s="27" t="s">
        <v>34</v>
      </c>
      <c r="AJ418" s="8"/>
      <c r="BG418" s="8"/>
      <c r="BH418" s="8"/>
      <c r="BI418" s="8"/>
      <c r="BJ418" s="8"/>
      <c r="BK418" s="8"/>
      <c r="BL418" s="15"/>
      <c r="BO418" s="8"/>
      <c r="BV418" s="8"/>
      <c r="BW418" s="8"/>
      <c r="BX418" s="8"/>
      <c r="BY418" s="8"/>
      <c r="BZ418" s="8"/>
    </row>
    <row r="419" spans="1:79" ht="31.5" x14ac:dyDescent="0.25">
      <c r="A419" s="22" t="s">
        <v>818</v>
      </c>
      <c r="B419" s="23" t="s">
        <v>322</v>
      </c>
      <c r="C419" s="24" t="s">
        <v>33</v>
      </c>
      <c r="D419" s="25">
        <f>SUM(D420:D421)</f>
        <v>1831.0588795399999</v>
      </c>
      <c r="E419" s="25">
        <f t="shared" ref="E419:AG419" si="127">SUM(E420:E421)</f>
        <v>0</v>
      </c>
      <c r="F419" s="25">
        <f t="shared" si="127"/>
        <v>41.245053879999993</v>
      </c>
      <c r="G419" s="25">
        <f t="shared" si="127"/>
        <v>0</v>
      </c>
      <c r="H419" s="25">
        <f t="shared" si="127"/>
        <v>0</v>
      </c>
      <c r="I419" s="25">
        <f t="shared" si="127"/>
        <v>0</v>
      </c>
      <c r="J419" s="25">
        <f t="shared" si="127"/>
        <v>0</v>
      </c>
      <c r="K419" s="25">
        <f t="shared" si="127"/>
        <v>0</v>
      </c>
      <c r="L419" s="25">
        <f t="shared" si="127"/>
        <v>0</v>
      </c>
      <c r="M419" s="25">
        <f t="shared" si="127"/>
        <v>0</v>
      </c>
      <c r="N419" s="25">
        <f t="shared" si="127"/>
        <v>0</v>
      </c>
      <c r="O419" s="25">
        <f t="shared" si="127"/>
        <v>0</v>
      </c>
      <c r="P419" s="25">
        <f t="shared" si="127"/>
        <v>0</v>
      </c>
      <c r="Q419" s="25">
        <f t="shared" si="127"/>
        <v>0.20599999999999999</v>
      </c>
      <c r="R419" s="25">
        <f t="shared" si="127"/>
        <v>0</v>
      </c>
      <c r="S419" s="25">
        <f t="shared" si="127"/>
        <v>31.202623410000001</v>
      </c>
      <c r="T419" s="25">
        <f t="shared" si="127"/>
        <v>0</v>
      </c>
      <c r="U419" s="25">
        <f t="shared" si="127"/>
        <v>0</v>
      </c>
      <c r="V419" s="25">
        <f t="shared" si="127"/>
        <v>0</v>
      </c>
      <c r="W419" s="25">
        <f t="shared" si="127"/>
        <v>0</v>
      </c>
      <c r="X419" s="25">
        <f t="shared" si="127"/>
        <v>0</v>
      </c>
      <c r="Y419" s="25">
        <f t="shared" si="127"/>
        <v>0</v>
      </c>
      <c r="Z419" s="25">
        <f t="shared" si="127"/>
        <v>0</v>
      </c>
      <c r="AA419" s="25">
        <f t="shared" si="127"/>
        <v>0</v>
      </c>
      <c r="AB419" s="25">
        <f t="shared" si="127"/>
        <v>0</v>
      </c>
      <c r="AC419" s="25">
        <f t="shared" si="127"/>
        <v>0</v>
      </c>
      <c r="AD419" s="25">
        <f t="shared" si="127"/>
        <v>0.20599999999999999</v>
      </c>
      <c r="AE419" s="25">
        <f>SUM(AE420:AE421)</f>
        <v>0</v>
      </c>
      <c r="AF419" s="26">
        <v>0</v>
      </c>
      <c r="AG419" s="25">
        <f t="shared" si="127"/>
        <v>-10.042430469999992</v>
      </c>
      <c r="AH419" s="26">
        <f t="shared" si="126"/>
        <v>-0.24348205482329688</v>
      </c>
      <c r="AI419" s="27" t="s">
        <v>34</v>
      </c>
      <c r="AJ419" s="8"/>
      <c r="BG419" s="8"/>
      <c r="BH419" s="8"/>
      <c r="BI419" s="8"/>
      <c r="BJ419" s="8"/>
      <c r="BK419" s="8"/>
      <c r="BL419" s="15"/>
      <c r="BO419" s="8"/>
      <c r="BV419" s="8"/>
      <c r="BW419" s="8"/>
      <c r="BX419" s="8"/>
      <c r="BY419" s="8"/>
      <c r="BZ419" s="8"/>
    </row>
    <row r="420" spans="1:79" ht="78.75" x14ac:dyDescent="0.25">
      <c r="A420" s="31" t="s">
        <v>818</v>
      </c>
      <c r="B420" s="44" t="s">
        <v>819</v>
      </c>
      <c r="C420" s="34" t="s">
        <v>820</v>
      </c>
      <c r="D420" s="33">
        <v>1604.1471116299999</v>
      </c>
      <c r="E420" s="34">
        <v>0</v>
      </c>
      <c r="F420" s="33">
        <v>41.245053879999993</v>
      </c>
      <c r="G420" s="34">
        <v>0</v>
      </c>
      <c r="H420" s="34">
        <v>0</v>
      </c>
      <c r="I420" s="34">
        <v>0</v>
      </c>
      <c r="J420" s="34">
        <v>0</v>
      </c>
      <c r="K420" s="34">
        <v>0</v>
      </c>
      <c r="L420" s="34">
        <v>0</v>
      </c>
      <c r="M420" s="34">
        <v>0</v>
      </c>
      <c r="N420" s="34">
        <v>0</v>
      </c>
      <c r="O420" s="34">
        <v>0</v>
      </c>
      <c r="P420" s="34">
        <v>0</v>
      </c>
      <c r="Q420" s="34">
        <v>0.20599999999999999</v>
      </c>
      <c r="R420" s="34">
        <v>0</v>
      </c>
      <c r="S420" s="34">
        <v>31.202623410000001</v>
      </c>
      <c r="T420" s="34">
        <v>0</v>
      </c>
      <c r="U420" s="34">
        <v>0</v>
      </c>
      <c r="V420" s="34">
        <v>0</v>
      </c>
      <c r="W420" s="34">
        <v>0</v>
      </c>
      <c r="X420" s="34">
        <v>0</v>
      </c>
      <c r="Y420" s="34">
        <v>0</v>
      </c>
      <c r="Z420" s="34">
        <v>0</v>
      </c>
      <c r="AA420" s="34">
        <v>0</v>
      </c>
      <c r="AB420" s="34">
        <v>0</v>
      </c>
      <c r="AC420" s="34">
        <v>0</v>
      </c>
      <c r="AD420" s="34">
        <v>0.20599999999999999</v>
      </c>
      <c r="AE420" s="34">
        <f t="shared" ref="AE420:AE421" si="128">R420-E420</f>
        <v>0</v>
      </c>
      <c r="AF420" s="35">
        <v>0</v>
      </c>
      <c r="AG420" s="34">
        <f t="shared" ref="AG420:AG421" si="129">S420-F420</f>
        <v>-10.042430469999992</v>
      </c>
      <c r="AH420" s="35">
        <f t="shared" si="126"/>
        <v>-0.24348205482329688</v>
      </c>
      <c r="AI420" s="36" t="s">
        <v>821</v>
      </c>
      <c r="AJ420" s="8"/>
      <c r="BG420" s="8"/>
      <c r="BH420" s="8"/>
      <c r="BI420" s="8"/>
      <c r="BJ420" s="8"/>
      <c r="BK420" s="8"/>
      <c r="BL420" s="15"/>
      <c r="BO420" s="8"/>
      <c r="BV420" s="8"/>
      <c r="BW420" s="8"/>
      <c r="BX420" s="8"/>
      <c r="BY420" s="8"/>
      <c r="BZ420" s="8"/>
    </row>
    <row r="421" spans="1:79" ht="47.25" x14ac:dyDescent="0.25">
      <c r="A421" s="31" t="s">
        <v>818</v>
      </c>
      <c r="B421" s="44" t="s">
        <v>822</v>
      </c>
      <c r="C421" s="34" t="s">
        <v>823</v>
      </c>
      <c r="D421" s="33">
        <v>226.91176791000001</v>
      </c>
      <c r="E421" s="34">
        <v>0</v>
      </c>
      <c r="F421" s="33">
        <v>0</v>
      </c>
      <c r="G421" s="34">
        <v>0</v>
      </c>
      <c r="H421" s="34">
        <v>0</v>
      </c>
      <c r="I421" s="34">
        <v>0</v>
      </c>
      <c r="J421" s="34">
        <v>0</v>
      </c>
      <c r="K421" s="34">
        <v>0</v>
      </c>
      <c r="L421" s="34">
        <v>0</v>
      </c>
      <c r="M421" s="34">
        <v>0</v>
      </c>
      <c r="N421" s="34">
        <v>0</v>
      </c>
      <c r="O421" s="34">
        <v>0</v>
      </c>
      <c r="P421" s="34">
        <v>0</v>
      </c>
      <c r="Q421" s="34">
        <v>0</v>
      </c>
      <c r="R421" s="34">
        <v>0</v>
      </c>
      <c r="S421" s="34">
        <v>0</v>
      </c>
      <c r="T421" s="34">
        <v>0</v>
      </c>
      <c r="U421" s="34">
        <v>0</v>
      </c>
      <c r="V421" s="34">
        <v>0</v>
      </c>
      <c r="W421" s="34">
        <v>0</v>
      </c>
      <c r="X421" s="34">
        <v>0</v>
      </c>
      <c r="Y421" s="34">
        <v>0</v>
      </c>
      <c r="Z421" s="34">
        <v>0</v>
      </c>
      <c r="AA421" s="34">
        <v>0</v>
      </c>
      <c r="AB421" s="34">
        <v>0</v>
      </c>
      <c r="AC421" s="34">
        <v>0</v>
      </c>
      <c r="AD421" s="34">
        <v>0</v>
      </c>
      <c r="AE421" s="34">
        <f t="shared" si="128"/>
        <v>0</v>
      </c>
      <c r="AF421" s="35">
        <v>0</v>
      </c>
      <c r="AG421" s="34">
        <f t="shared" si="129"/>
        <v>0</v>
      </c>
      <c r="AH421" s="35">
        <v>0</v>
      </c>
      <c r="AI421" s="36" t="s">
        <v>34</v>
      </c>
      <c r="AJ421" s="8"/>
      <c r="BG421" s="8"/>
      <c r="BH421" s="8"/>
      <c r="BI421" s="8"/>
      <c r="BJ421" s="8"/>
      <c r="BK421" s="8"/>
      <c r="BL421" s="15"/>
      <c r="BO421" s="8"/>
      <c r="BV421" s="8"/>
      <c r="BW421" s="8"/>
      <c r="BX421" s="8"/>
      <c r="BY421" s="8"/>
      <c r="BZ421" s="8"/>
    </row>
    <row r="422" spans="1:79" ht="63" x14ac:dyDescent="0.25">
      <c r="A422" s="24" t="s">
        <v>824</v>
      </c>
      <c r="B422" s="23" t="s">
        <v>337</v>
      </c>
      <c r="C422" s="24" t="s">
        <v>33</v>
      </c>
      <c r="D422" s="25">
        <v>0</v>
      </c>
      <c r="E422" s="25">
        <v>0</v>
      </c>
      <c r="F422" s="25">
        <v>0</v>
      </c>
      <c r="G422" s="25">
        <v>0</v>
      </c>
      <c r="H422" s="25">
        <v>0</v>
      </c>
      <c r="I422" s="25">
        <v>0</v>
      </c>
      <c r="J422" s="25">
        <v>0</v>
      </c>
      <c r="K422" s="25">
        <v>0</v>
      </c>
      <c r="L422" s="25">
        <v>0</v>
      </c>
      <c r="M422" s="25">
        <v>0</v>
      </c>
      <c r="N422" s="25">
        <v>0</v>
      </c>
      <c r="O422" s="25">
        <v>0</v>
      </c>
      <c r="P422" s="25">
        <v>0</v>
      </c>
      <c r="Q422" s="25">
        <v>0</v>
      </c>
      <c r="R422" s="25">
        <v>0</v>
      </c>
      <c r="S422" s="25">
        <v>0</v>
      </c>
      <c r="T422" s="25">
        <v>0</v>
      </c>
      <c r="U422" s="25">
        <v>0</v>
      </c>
      <c r="V422" s="25">
        <v>0</v>
      </c>
      <c r="W422" s="25">
        <v>0</v>
      </c>
      <c r="X422" s="25">
        <v>0</v>
      </c>
      <c r="Y422" s="25">
        <v>0</v>
      </c>
      <c r="Z422" s="25">
        <v>0</v>
      </c>
      <c r="AA422" s="25">
        <v>0</v>
      </c>
      <c r="AB422" s="25">
        <v>0</v>
      </c>
      <c r="AC422" s="25">
        <v>0</v>
      </c>
      <c r="AD422" s="25">
        <v>0</v>
      </c>
      <c r="AE422" s="25">
        <v>0</v>
      </c>
      <c r="AF422" s="26">
        <v>0</v>
      </c>
      <c r="AG422" s="25">
        <v>0</v>
      </c>
      <c r="AH422" s="26">
        <v>0</v>
      </c>
      <c r="AI422" s="27" t="s">
        <v>34</v>
      </c>
      <c r="AJ422" s="8"/>
      <c r="BG422" s="8"/>
      <c r="BH422" s="8"/>
      <c r="BI422" s="8"/>
      <c r="BJ422" s="8"/>
      <c r="BK422" s="8"/>
      <c r="BL422" s="15"/>
      <c r="BO422" s="8"/>
      <c r="BV422" s="8"/>
      <c r="BW422" s="8"/>
      <c r="BX422" s="8"/>
      <c r="BY422" s="8"/>
      <c r="BZ422" s="8"/>
    </row>
    <row r="423" spans="1:79" ht="31.5" x14ac:dyDescent="0.25">
      <c r="A423" s="22" t="s">
        <v>825</v>
      </c>
      <c r="B423" s="23" t="s">
        <v>339</v>
      </c>
      <c r="C423" s="24" t="s">
        <v>33</v>
      </c>
      <c r="D423" s="25">
        <f t="shared" ref="D423:AG423" si="130">SUM(D424:D493)</f>
        <v>814.76501057415226</v>
      </c>
      <c r="E423" s="25">
        <f t="shared" si="130"/>
        <v>0</v>
      </c>
      <c r="F423" s="25">
        <f t="shared" si="130"/>
        <v>104.91663729415198</v>
      </c>
      <c r="G423" s="25">
        <f t="shared" si="130"/>
        <v>0</v>
      </c>
      <c r="H423" s="25">
        <f t="shared" si="130"/>
        <v>0</v>
      </c>
      <c r="I423" s="25">
        <f t="shared" si="130"/>
        <v>0</v>
      </c>
      <c r="J423" s="25">
        <f t="shared" si="130"/>
        <v>0</v>
      </c>
      <c r="K423" s="25">
        <f t="shared" si="130"/>
        <v>0</v>
      </c>
      <c r="L423" s="25">
        <f t="shared" si="130"/>
        <v>72</v>
      </c>
      <c r="M423" s="25">
        <f t="shared" si="130"/>
        <v>0</v>
      </c>
      <c r="N423" s="25">
        <f t="shared" si="130"/>
        <v>0</v>
      </c>
      <c r="O423" s="25">
        <f t="shared" si="130"/>
        <v>0</v>
      </c>
      <c r="P423" s="25">
        <f t="shared" si="130"/>
        <v>0</v>
      </c>
      <c r="Q423" s="25">
        <f t="shared" si="130"/>
        <v>0</v>
      </c>
      <c r="R423" s="25">
        <f t="shared" si="130"/>
        <v>0</v>
      </c>
      <c r="S423" s="25">
        <f t="shared" si="130"/>
        <v>99.88856152000001</v>
      </c>
      <c r="T423" s="25">
        <f t="shared" si="130"/>
        <v>0</v>
      </c>
      <c r="U423" s="25">
        <f t="shared" si="130"/>
        <v>0</v>
      </c>
      <c r="V423" s="25">
        <f t="shared" si="130"/>
        <v>0</v>
      </c>
      <c r="W423" s="25">
        <f t="shared" si="130"/>
        <v>0</v>
      </c>
      <c r="X423" s="25">
        <f t="shared" si="130"/>
        <v>0</v>
      </c>
      <c r="Y423" s="25">
        <f t="shared" si="130"/>
        <v>68</v>
      </c>
      <c r="Z423" s="25">
        <f t="shared" si="130"/>
        <v>0</v>
      </c>
      <c r="AA423" s="25">
        <f t="shared" si="130"/>
        <v>0</v>
      </c>
      <c r="AB423" s="25">
        <f t="shared" si="130"/>
        <v>0</v>
      </c>
      <c r="AC423" s="25">
        <f t="shared" si="130"/>
        <v>0</v>
      </c>
      <c r="AD423" s="25">
        <f t="shared" si="130"/>
        <v>0</v>
      </c>
      <c r="AE423" s="25">
        <f t="shared" si="130"/>
        <v>0</v>
      </c>
      <c r="AF423" s="26">
        <v>0</v>
      </c>
      <c r="AG423" s="25">
        <f t="shared" si="130"/>
        <v>-5.0995757741519752</v>
      </c>
      <c r="AH423" s="26">
        <f>AG423/F423</f>
        <v>-4.8605978095298943E-2</v>
      </c>
      <c r="AI423" s="27" t="s">
        <v>34</v>
      </c>
      <c r="AJ423" s="8"/>
      <c r="BG423" s="8"/>
      <c r="BH423" s="8"/>
      <c r="BI423" s="8"/>
      <c r="BJ423" s="8"/>
      <c r="BK423" s="8"/>
      <c r="BL423" s="15"/>
      <c r="BO423" s="8"/>
      <c r="BT423" s="62"/>
      <c r="BV423" s="8"/>
      <c r="BW423" s="8"/>
      <c r="BX423" s="8"/>
      <c r="BY423" s="8"/>
      <c r="BZ423" s="8"/>
      <c r="CA423" s="63"/>
    </row>
    <row r="424" spans="1:79" ht="63" x14ac:dyDescent="0.25">
      <c r="A424" s="31" t="s">
        <v>825</v>
      </c>
      <c r="B424" s="44" t="s">
        <v>826</v>
      </c>
      <c r="C424" s="38" t="s">
        <v>827</v>
      </c>
      <c r="D424" s="33">
        <v>196.14615554</v>
      </c>
      <c r="E424" s="34">
        <v>0</v>
      </c>
      <c r="F424" s="33">
        <v>0</v>
      </c>
      <c r="G424" s="34">
        <v>0</v>
      </c>
      <c r="H424" s="34">
        <v>0</v>
      </c>
      <c r="I424" s="34">
        <v>0</v>
      </c>
      <c r="J424" s="34">
        <v>0</v>
      </c>
      <c r="K424" s="34">
        <v>0</v>
      </c>
      <c r="L424" s="34">
        <v>0</v>
      </c>
      <c r="M424" s="34">
        <v>0</v>
      </c>
      <c r="N424" s="34">
        <v>0</v>
      </c>
      <c r="O424" s="34">
        <v>0</v>
      </c>
      <c r="P424" s="34">
        <v>0</v>
      </c>
      <c r="Q424" s="34">
        <v>0</v>
      </c>
      <c r="R424" s="34">
        <v>0</v>
      </c>
      <c r="S424" s="34">
        <v>0</v>
      </c>
      <c r="T424" s="34">
        <v>0</v>
      </c>
      <c r="U424" s="34">
        <v>0</v>
      </c>
      <c r="V424" s="34">
        <v>0</v>
      </c>
      <c r="W424" s="34">
        <v>0</v>
      </c>
      <c r="X424" s="34">
        <v>0</v>
      </c>
      <c r="Y424" s="34">
        <v>0</v>
      </c>
      <c r="Z424" s="34">
        <v>0</v>
      </c>
      <c r="AA424" s="34">
        <v>0</v>
      </c>
      <c r="AB424" s="34">
        <v>0</v>
      </c>
      <c r="AC424" s="34">
        <v>0</v>
      </c>
      <c r="AD424" s="34">
        <v>0</v>
      </c>
      <c r="AE424" s="34">
        <f t="shared" ref="AE424:AE487" si="131">R424-E424</f>
        <v>0</v>
      </c>
      <c r="AF424" s="35">
        <v>0</v>
      </c>
      <c r="AG424" s="34">
        <f t="shared" ref="AG424:AG487" si="132">S424-F424</f>
        <v>0</v>
      </c>
      <c r="AH424" s="35">
        <v>0</v>
      </c>
      <c r="AI424" s="36" t="s">
        <v>34</v>
      </c>
      <c r="AJ424" s="8"/>
      <c r="BG424" s="8"/>
      <c r="BH424" s="8"/>
      <c r="BI424" s="8"/>
      <c r="BJ424" s="8"/>
      <c r="BK424" s="8"/>
      <c r="BL424" s="15"/>
      <c r="BO424" s="8"/>
      <c r="BV424" s="8"/>
      <c r="BW424" s="8"/>
      <c r="BX424" s="8"/>
      <c r="BY424" s="8"/>
      <c r="BZ424" s="8"/>
    </row>
    <row r="425" spans="1:79" ht="78.75" x14ac:dyDescent="0.25">
      <c r="A425" s="31" t="s">
        <v>825</v>
      </c>
      <c r="B425" s="44" t="s">
        <v>828</v>
      </c>
      <c r="C425" s="64" t="s">
        <v>829</v>
      </c>
      <c r="D425" s="33">
        <v>281.66571773999993</v>
      </c>
      <c r="E425" s="34">
        <v>0</v>
      </c>
      <c r="F425" s="33">
        <v>0</v>
      </c>
      <c r="G425" s="34">
        <v>0</v>
      </c>
      <c r="H425" s="34">
        <v>0</v>
      </c>
      <c r="I425" s="34">
        <v>0</v>
      </c>
      <c r="J425" s="34">
        <v>0</v>
      </c>
      <c r="K425" s="34">
        <v>0</v>
      </c>
      <c r="L425" s="34">
        <v>0</v>
      </c>
      <c r="M425" s="34">
        <v>0</v>
      </c>
      <c r="N425" s="34">
        <v>0</v>
      </c>
      <c r="O425" s="34">
        <v>0</v>
      </c>
      <c r="P425" s="34">
        <v>0</v>
      </c>
      <c r="Q425" s="34">
        <v>0</v>
      </c>
      <c r="R425" s="34">
        <v>0</v>
      </c>
      <c r="S425" s="34">
        <v>0</v>
      </c>
      <c r="T425" s="34">
        <v>0</v>
      </c>
      <c r="U425" s="34">
        <v>0</v>
      </c>
      <c r="V425" s="34">
        <v>0</v>
      </c>
      <c r="W425" s="34">
        <v>0</v>
      </c>
      <c r="X425" s="34">
        <v>0</v>
      </c>
      <c r="Y425" s="34">
        <v>0</v>
      </c>
      <c r="Z425" s="34">
        <v>0</v>
      </c>
      <c r="AA425" s="34">
        <v>0</v>
      </c>
      <c r="AB425" s="34">
        <v>0</v>
      </c>
      <c r="AC425" s="34">
        <v>0</v>
      </c>
      <c r="AD425" s="34">
        <v>0</v>
      </c>
      <c r="AE425" s="34">
        <f t="shared" si="131"/>
        <v>0</v>
      </c>
      <c r="AF425" s="35">
        <v>0</v>
      </c>
      <c r="AG425" s="34">
        <f t="shared" si="132"/>
        <v>0</v>
      </c>
      <c r="AH425" s="35">
        <v>0</v>
      </c>
      <c r="AI425" s="36" t="s">
        <v>34</v>
      </c>
      <c r="AJ425" s="8"/>
      <c r="BG425" s="8"/>
      <c r="BH425" s="8"/>
      <c r="BI425" s="8"/>
      <c r="BJ425" s="8"/>
      <c r="BK425" s="8"/>
      <c r="BL425" s="15"/>
      <c r="BO425" s="8"/>
      <c r="BV425" s="8"/>
      <c r="BW425" s="8"/>
      <c r="BX425" s="8"/>
      <c r="BY425" s="8"/>
      <c r="BZ425" s="8"/>
    </row>
    <row r="426" spans="1:79" ht="63" x14ac:dyDescent="0.25">
      <c r="A426" s="31" t="s">
        <v>825</v>
      </c>
      <c r="B426" s="44" t="s">
        <v>830</v>
      </c>
      <c r="C426" s="34" t="s">
        <v>831</v>
      </c>
      <c r="D426" s="33">
        <v>7</v>
      </c>
      <c r="E426" s="34">
        <v>0</v>
      </c>
      <c r="F426" s="33">
        <v>7</v>
      </c>
      <c r="G426" s="34">
        <v>0</v>
      </c>
      <c r="H426" s="34">
        <v>0</v>
      </c>
      <c r="I426" s="34">
        <v>0</v>
      </c>
      <c r="J426" s="34">
        <v>0</v>
      </c>
      <c r="K426" s="34">
        <v>0</v>
      </c>
      <c r="L426" s="34">
        <v>1</v>
      </c>
      <c r="M426" s="34">
        <v>0</v>
      </c>
      <c r="N426" s="34">
        <v>0</v>
      </c>
      <c r="O426" s="34">
        <v>0</v>
      </c>
      <c r="P426" s="34">
        <v>0</v>
      </c>
      <c r="Q426" s="34">
        <v>0</v>
      </c>
      <c r="R426" s="34">
        <v>0</v>
      </c>
      <c r="S426" s="34">
        <v>7</v>
      </c>
      <c r="T426" s="34">
        <v>0</v>
      </c>
      <c r="U426" s="34">
        <v>0</v>
      </c>
      <c r="V426" s="34">
        <v>0</v>
      </c>
      <c r="W426" s="34">
        <v>0</v>
      </c>
      <c r="X426" s="34">
        <v>0</v>
      </c>
      <c r="Y426" s="34">
        <v>1</v>
      </c>
      <c r="Z426" s="34">
        <v>0</v>
      </c>
      <c r="AA426" s="34">
        <v>0</v>
      </c>
      <c r="AB426" s="34">
        <v>0</v>
      </c>
      <c r="AC426" s="34">
        <v>0</v>
      </c>
      <c r="AD426" s="34">
        <v>0</v>
      </c>
      <c r="AE426" s="34">
        <f t="shared" si="131"/>
        <v>0</v>
      </c>
      <c r="AF426" s="35">
        <v>0</v>
      </c>
      <c r="AG426" s="34">
        <f t="shared" si="132"/>
        <v>0</v>
      </c>
      <c r="AH426" s="35">
        <f t="shared" si="126"/>
        <v>0</v>
      </c>
      <c r="AI426" s="36" t="s">
        <v>34</v>
      </c>
      <c r="AJ426" s="8"/>
      <c r="BG426" s="8"/>
      <c r="BH426" s="8"/>
      <c r="BI426" s="8"/>
      <c r="BJ426" s="8"/>
      <c r="BK426" s="8"/>
      <c r="BL426" s="15"/>
      <c r="BO426" s="8"/>
      <c r="BV426" s="8"/>
      <c r="BW426" s="8"/>
      <c r="BX426" s="8"/>
      <c r="BY426" s="8"/>
      <c r="BZ426" s="8"/>
    </row>
    <row r="427" spans="1:79" ht="47.25" x14ac:dyDescent="0.25">
      <c r="A427" s="31" t="s">
        <v>825</v>
      </c>
      <c r="B427" s="44" t="s">
        <v>832</v>
      </c>
      <c r="C427" s="34" t="s">
        <v>833</v>
      </c>
      <c r="D427" s="33">
        <v>135.5385</v>
      </c>
      <c r="E427" s="34">
        <v>0</v>
      </c>
      <c r="F427" s="33">
        <v>46</v>
      </c>
      <c r="G427" s="34">
        <v>0</v>
      </c>
      <c r="H427" s="34">
        <v>0</v>
      </c>
      <c r="I427" s="34">
        <v>0</v>
      </c>
      <c r="J427" s="34">
        <v>0</v>
      </c>
      <c r="K427" s="34">
        <v>0</v>
      </c>
      <c r="L427" s="34">
        <v>1</v>
      </c>
      <c r="M427" s="34">
        <v>0</v>
      </c>
      <c r="N427" s="34">
        <v>0</v>
      </c>
      <c r="O427" s="34">
        <v>0</v>
      </c>
      <c r="P427" s="34">
        <v>0</v>
      </c>
      <c r="Q427" s="34">
        <v>0</v>
      </c>
      <c r="R427" s="34">
        <v>0</v>
      </c>
      <c r="S427" s="34">
        <v>45.875</v>
      </c>
      <c r="T427" s="34">
        <v>0</v>
      </c>
      <c r="U427" s="34">
        <v>0</v>
      </c>
      <c r="V427" s="34">
        <v>0</v>
      </c>
      <c r="W427" s="34">
        <v>0</v>
      </c>
      <c r="X427" s="34">
        <v>0</v>
      </c>
      <c r="Y427" s="34">
        <v>1</v>
      </c>
      <c r="Z427" s="34">
        <v>0</v>
      </c>
      <c r="AA427" s="34">
        <v>0</v>
      </c>
      <c r="AB427" s="34">
        <v>0</v>
      </c>
      <c r="AC427" s="34">
        <v>0</v>
      </c>
      <c r="AD427" s="34">
        <v>0</v>
      </c>
      <c r="AE427" s="34">
        <f t="shared" si="131"/>
        <v>0</v>
      </c>
      <c r="AF427" s="35">
        <v>0</v>
      </c>
      <c r="AG427" s="34">
        <f t="shared" si="132"/>
        <v>-0.125</v>
      </c>
      <c r="AH427" s="35">
        <f t="shared" si="126"/>
        <v>-2.717391304347826E-3</v>
      </c>
      <c r="AI427" s="36" t="s">
        <v>34</v>
      </c>
      <c r="AJ427" s="8"/>
      <c r="BG427" s="8"/>
      <c r="BH427" s="8"/>
      <c r="BI427" s="8"/>
      <c r="BJ427" s="8"/>
      <c r="BK427" s="8"/>
      <c r="BL427" s="15"/>
      <c r="BO427" s="8"/>
      <c r="BV427" s="8"/>
      <c r="BW427" s="8"/>
      <c r="BX427" s="8"/>
      <c r="BY427" s="8"/>
      <c r="BZ427" s="8"/>
    </row>
    <row r="428" spans="1:79" ht="31.5" x14ac:dyDescent="0.25">
      <c r="A428" s="31" t="s">
        <v>825</v>
      </c>
      <c r="B428" s="44" t="s">
        <v>834</v>
      </c>
      <c r="C428" s="34" t="s">
        <v>835</v>
      </c>
      <c r="D428" s="33">
        <v>0.78104249999999997</v>
      </c>
      <c r="E428" s="34">
        <v>0</v>
      </c>
      <c r="F428" s="33">
        <v>0.78104249999999997</v>
      </c>
      <c r="G428" s="34">
        <v>0</v>
      </c>
      <c r="H428" s="34">
        <v>0</v>
      </c>
      <c r="I428" s="34">
        <v>0</v>
      </c>
      <c r="J428" s="34">
        <v>0</v>
      </c>
      <c r="K428" s="34">
        <v>0</v>
      </c>
      <c r="L428" s="34">
        <v>1</v>
      </c>
      <c r="M428" s="34">
        <v>0</v>
      </c>
      <c r="N428" s="34">
        <v>0</v>
      </c>
      <c r="O428" s="34">
        <v>0</v>
      </c>
      <c r="P428" s="34">
        <v>0</v>
      </c>
      <c r="Q428" s="34">
        <v>0</v>
      </c>
      <c r="R428" s="34">
        <v>0</v>
      </c>
      <c r="S428" s="34">
        <v>0.78</v>
      </c>
      <c r="T428" s="34">
        <v>0</v>
      </c>
      <c r="U428" s="34">
        <v>0</v>
      </c>
      <c r="V428" s="34">
        <v>0</v>
      </c>
      <c r="W428" s="34">
        <v>0</v>
      </c>
      <c r="X428" s="34">
        <v>0</v>
      </c>
      <c r="Y428" s="34">
        <v>1</v>
      </c>
      <c r="Z428" s="34">
        <v>0</v>
      </c>
      <c r="AA428" s="34">
        <v>0</v>
      </c>
      <c r="AB428" s="34">
        <v>0</v>
      </c>
      <c r="AC428" s="34">
        <v>0</v>
      </c>
      <c r="AD428" s="34">
        <v>0</v>
      </c>
      <c r="AE428" s="34">
        <f t="shared" si="131"/>
        <v>0</v>
      </c>
      <c r="AF428" s="35">
        <v>0</v>
      </c>
      <c r="AG428" s="34">
        <f t="shared" si="132"/>
        <v>-1.0424999999999462E-3</v>
      </c>
      <c r="AH428" s="35">
        <f t="shared" si="126"/>
        <v>-1.3347545107979992E-3</v>
      </c>
      <c r="AI428" s="36" t="s">
        <v>34</v>
      </c>
      <c r="AJ428" s="8"/>
      <c r="BG428" s="8"/>
      <c r="BH428" s="8"/>
      <c r="BI428" s="8"/>
      <c r="BJ428" s="8"/>
      <c r="BK428" s="8"/>
      <c r="BL428" s="15"/>
      <c r="BO428" s="8"/>
      <c r="BV428" s="8"/>
      <c r="BW428" s="8"/>
      <c r="BX428" s="8"/>
      <c r="BY428" s="8"/>
      <c r="BZ428" s="8"/>
    </row>
    <row r="429" spans="1:79" ht="31.5" x14ac:dyDescent="0.25">
      <c r="A429" s="31" t="s">
        <v>825</v>
      </c>
      <c r="B429" s="44" t="s">
        <v>836</v>
      </c>
      <c r="C429" s="34" t="s">
        <v>837</v>
      </c>
      <c r="D429" s="33">
        <v>0.55906200000000006</v>
      </c>
      <c r="E429" s="34">
        <v>0</v>
      </c>
      <c r="F429" s="33">
        <v>0.55906200000000006</v>
      </c>
      <c r="G429" s="34">
        <v>0</v>
      </c>
      <c r="H429" s="34">
        <v>0</v>
      </c>
      <c r="I429" s="34">
        <v>0</v>
      </c>
      <c r="J429" s="34">
        <v>0</v>
      </c>
      <c r="K429" s="34">
        <v>0</v>
      </c>
      <c r="L429" s="34">
        <v>1</v>
      </c>
      <c r="M429" s="34">
        <v>0</v>
      </c>
      <c r="N429" s="34">
        <v>0</v>
      </c>
      <c r="O429" s="34">
        <v>0</v>
      </c>
      <c r="P429" s="34">
        <v>0</v>
      </c>
      <c r="Q429" s="34">
        <v>0</v>
      </c>
      <c r="R429" s="34">
        <v>0</v>
      </c>
      <c r="S429" s="34">
        <v>0.44</v>
      </c>
      <c r="T429" s="34">
        <v>0</v>
      </c>
      <c r="U429" s="34">
        <v>0</v>
      </c>
      <c r="V429" s="34">
        <v>0</v>
      </c>
      <c r="W429" s="34">
        <v>0</v>
      </c>
      <c r="X429" s="34">
        <v>0</v>
      </c>
      <c r="Y429" s="34">
        <v>1</v>
      </c>
      <c r="Z429" s="34">
        <v>0</v>
      </c>
      <c r="AA429" s="34">
        <v>0</v>
      </c>
      <c r="AB429" s="34">
        <v>0</v>
      </c>
      <c r="AC429" s="34">
        <v>0</v>
      </c>
      <c r="AD429" s="34">
        <v>0</v>
      </c>
      <c r="AE429" s="34">
        <f t="shared" si="131"/>
        <v>0</v>
      </c>
      <c r="AF429" s="35">
        <v>0</v>
      </c>
      <c r="AG429" s="34">
        <f t="shared" si="132"/>
        <v>-0.11906200000000006</v>
      </c>
      <c r="AH429" s="35">
        <f t="shared" si="126"/>
        <v>-0.21296743473890203</v>
      </c>
      <c r="AI429" s="36" t="s">
        <v>604</v>
      </c>
      <c r="AJ429" s="8"/>
      <c r="BG429" s="8"/>
      <c r="BH429" s="8"/>
      <c r="BI429" s="8"/>
      <c r="BJ429" s="8"/>
      <c r="BK429" s="8"/>
      <c r="BL429" s="15"/>
      <c r="BO429" s="8"/>
      <c r="BV429" s="8"/>
      <c r="BW429" s="8"/>
      <c r="BX429" s="8"/>
      <c r="BY429" s="8"/>
      <c r="BZ429" s="8"/>
    </row>
    <row r="430" spans="1:79" ht="47.25" x14ac:dyDescent="0.25">
      <c r="A430" s="31" t="s">
        <v>825</v>
      </c>
      <c r="B430" s="44" t="s">
        <v>838</v>
      </c>
      <c r="C430" s="34" t="s">
        <v>839</v>
      </c>
      <c r="D430" s="33">
        <v>0.2</v>
      </c>
      <c r="E430" s="34">
        <v>0</v>
      </c>
      <c r="F430" s="33">
        <v>0.2</v>
      </c>
      <c r="G430" s="34">
        <v>0</v>
      </c>
      <c r="H430" s="34">
        <v>0</v>
      </c>
      <c r="I430" s="34">
        <v>0</v>
      </c>
      <c r="J430" s="34">
        <v>0</v>
      </c>
      <c r="K430" s="34">
        <v>0</v>
      </c>
      <c r="L430" s="34">
        <v>1</v>
      </c>
      <c r="M430" s="34">
        <v>0</v>
      </c>
      <c r="N430" s="34">
        <v>0</v>
      </c>
      <c r="O430" s="34">
        <v>0</v>
      </c>
      <c r="P430" s="34">
        <v>0</v>
      </c>
      <c r="Q430" s="34">
        <v>0</v>
      </c>
      <c r="R430" s="34">
        <v>0</v>
      </c>
      <c r="S430" s="34">
        <v>0</v>
      </c>
      <c r="T430" s="34">
        <v>0</v>
      </c>
      <c r="U430" s="34">
        <v>0</v>
      </c>
      <c r="V430" s="34">
        <v>0</v>
      </c>
      <c r="W430" s="34">
        <v>0</v>
      </c>
      <c r="X430" s="34">
        <v>0</v>
      </c>
      <c r="Y430" s="34">
        <v>0</v>
      </c>
      <c r="Z430" s="34">
        <v>0</v>
      </c>
      <c r="AA430" s="34">
        <v>0</v>
      </c>
      <c r="AB430" s="34">
        <v>0</v>
      </c>
      <c r="AC430" s="34">
        <v>0</v>
      </c>
      <c r="AD430" s="34">
        <v>0</v>
      </c>
      <c r="AE430" s="34">
        <f t="shared" si="131"/>
        <v>0</v>
      </c>
      <c r="AF430" s="35">
        <v>0</v>
      </c>
      <c r="AG430" s="34">
        <f t="shared" si="132"/>
        <v>-0.2</v>
      </c>
      <c r="AH430" s="35">
        <f t="shared" si="126"/>
        <v>-1</v>
      </c>
      <c r="AI430" s="36" t="s">
        <v>840</v>
      </c>
      <c r="AJ430" s="8"/>
      <c r="BG430" s="8"/>
      <c r="BH430" s="8"/>
      <c r="BI430" s="8"/>
      <c r="BJ430" s="8"/>
      <c r="BK430" s="8"/>
      <c r="BL430" s="15"/>
      <c r="BO430" s="8"/>
      <c r="BV430" s="8"/>
      <c r="BW430" s="8"/>
      <c r="BX430" s="8"/>
      <c r="BY430" s="8"/>
      <c r="BZ430" s="8"/>
    </row>
    <row r="431" spans="1:79" ht="47.25" x14ac:dyDescent="0.25">
      <c r="A431" s="41" t="s">
        <v>825</v>
      </c>
      <c r="B431" s="45" t="s">
        <v>841</v>
      </c>
      <c r="C431" s="45" t="s">
        <v>842</v>
      </c>
      <c r="D431" s="33">
        <v>0.18</v>
      </c>
      <c r="E431" s="33">
        <v>0</v>
      </c>
      <c r="F431" s="33">
        <v>0.18</v>
      </c>
      <c r="G431" s="34">
        <v>0</v>
      </c>
      <c r="H431" s="34">
        <v>0</v>
      </c>
      <c r="I431" s="33">
        <v>0</v>
      </c>
      <c r="J431" s="34">
        <v>0</v>
      </c>
      <c r="K431" s="34">
        <v>0</v>
      </c>
      <c r="L431" s="33">
        <v>1</v>
      </c>
      <c r="M431" s="33">
        <v>0</v>
      </c>
      <c r="N431" s="34">
        <v>0</v>
      </c>
      <c r="O431" s="33">
        <v>0</v>
      </c>
      <c r="P431" s="33">
        <v>0</v>
      </c>
      <c r="Q431" s="33">
        <v>0</v>
      </c>
      <c r="R431" s="34">
        <v>0</v>
      </c>
      <c r="S431" s="34">
        <v>0.18</v>
      </c>
      <c r="T431" s="34">
        <v>0</v>
      </c>
      <c r="U431" s="34">
        <v>0</v>
      </c>
      <c r="V431" s="34">
        <v>0</v>
      </c>
      <c r="W431" s="34">
        <v>0</v>
      </c>
      <c r="X431" s="34">
        <v>0</v>
      </c>
      <c r="Y431" s="34">
        <v>1</v>
      </c>
      <c r="Z431" s="34">
        <v>0</v>
      </c>
      <c r="AA431" s="34">
        <v>0</v>
      </c>
      <c r="AB431" s="34">
        <v>0</v>
      </c>
      <c r="AC431" s="34">
        <v>0</v>
      </c>
      <c r="AD431" s="34">
        <v>0</v>
      </c>
      <c r="AE431" s="34">
        <f t="shared" si="131"/>
        <v>0</v>
      </c>
      <c r="AF431" s="35">
        <v>0</v>
      </c>
      <c r="AG431" s="34">
        <f t="shared" si="132"/>
        <v>0</v>
      </c>
      <c r="AH431" s="35">
        <f t="shared" si="126"/>
        <v>0</v>
      </c>
      <c r="AI431" s="36" t="s">
        <v>34</v>
      </c>
      <c r="AJ431" s="8"/>
      <c r="BG431" s="8"/>
      <c r="BH431" s="8"/>
      <c r="BI431" s="8"/>
      <c r="BJ431" s="8"/>
      <c r="BK431" s="8"/>
      <c r="BL431" s="15"/>
      <c r="BO431" s="8"/>
      <c r="BV431" s="8"/>
      <c r="BW431" s="8"/>
      <c r="BX431" s="8"/>
      <c r="BY431" s="8"/>
      <c r="BZ431" s="8"/>
    </row>
    <row r="432" spans="1:79" ht="47.25" x14ac:dyDescent="0.25">
      <c r="A432" s="31" t="s">
        <v>825</v>
      </c>
      <c r="B432" s="44" t="s">
        <v>843</v>
      </c>
      <c r="C432" s="34" t="s">
        <v>844</v>
      </c>
      <c r="D432" s="33">
        <v>0.08</v>
      </c>
      <c r="E432" s="34">
        <v>0</v>
      </c>
      <c r="F432" s="33">
        <v>0.08</v>
      </c>
      <c r="G432" s="34">
        <v>0</v>
      </c>
      <c r="H432" s="34">
        <v>0</v>
      </c>
      <c r="I432" s="34">
        <v>0</v>
      </c>
      <c r="J432" s="34">
        <v>0</v>
      </c>
      <c r="K432" s="34">
        <v>0</v>
      </c>
      <c r="L432" s="34">
        <v>1</v>
      </c>
      <c r="M432" s="34">
        <v>0</v>
      </c>
      <c r="N432" s="34">
        <v>0</v>
      </c>
      <c r="O432" s="34">
        <v>0</v>
      </c>
      <c r="P432" s="34">
        <v>0</v>
      </c>
      <c r="Q432" s="34">
        <v>0</v>
      </c>
      <c r="R432" s="34">
        <v>0</v>
      </c>
      <c r="S432" s="34">
        <v>8.0814999999999998E-2</v>
      </c>
      <c r="T432" s="34">
        <v>0</v>
      </c>
      <c r="U432" s="34">
        <v>0</v>
      </c>
      <c r="V432" s="34">
        <v>0</v>
      </c>
      <c r="W432" s="34">
        <v>0</v>
      </c>
      <c r="X432" s="34">
        <v>0</v>
      </c>
      <c r="Y432" s="34">
        <v>1</v>
      </c>
      <c r="Z432" s="34">
        <v>0</v>
      </c>
      <c r="AA432" s="34">
        <v>0</v>
      </c>
      <c r="AB432" s="34">
        <v>0</v>
      </c>
      <c r="AC432" s="34">
        <v>0</v>
      </c>
      <c r="AD432" s="34">
        <v>0</v>
      </c>
      <c r="AE432" s="34">
        <f t="shared" si="131"/>
        <v>0</v>
      </c>
      <c r="AF432" s="35">
        <v>0</v>
      </c>
      <c r="AG432" s="34">
        <f t="shared" si="132"/>
        <v>8.1499999999999628E-4</v>
      </c>
      <c r="AH432" s="35">
        <f t="shared" si="126"/>
        <v>1.0187499999999954E-2</v>
      </c>
      <c r="AI432" s="36" t="s">
        <v>34</v>
      </c>
      <c r="AJ432" s="8"/>
      <c r="BG432" s="8"/>
      <c r="BH432" s="8"/>
      <c r="BI432" s="8"/>
      <c r="BJ432" s="8"/>
      <c r="BK432" s="8"/>
      <c r="BL432" s="15"/>
      <c r="BO432" s="8"/>
      <c r="BV432" s="8"/>
      <c r="BW432" s="8"/>
      <c r="BX432" s="8"/>
      <c r="BY432" s="8"/>
      <c r="BZ432" s="8"/>
    </row>
    <row r="433" spans="1:78" ht="63" x14ac:dyDescent="0.25">
      <c r="A433" s="31" t="s">
        <v>825</v>
      </c>
      <c r="B433" s="44" t="s">
        <v>845</v>
      </c>
      <c r="C433" s="34" t="s">
        <v>846</v>
      </c>
      <c r="D433" s="33">
        <v>0.2</v>
      </c>
      <c r="E433" s="34">
        <v>0</v>
      </c>
      <c r="F433" s="33">
        <v>0.2</v>
      </c>
      <c r="G433" s="34">
        <v>0</v>
      </c>
      <c r="H433" s="34">
        <v>0</v>
      </c>
      <c r="I433" s="34">
        <v>0</v>
      </c>
      <c r="J433" s="34">
        <v>0</v>
      </c>
      <c r="K433" s="34">
        <v>0</v>
      </c>
      <c r="L433" s="34">
        <v>1</v>
      </c>
      <c r="M433" s="34">
        <v>0</v>
      </c>
      <c r="N433" s="34">
        <v>0</v>
      </c>
      <c r="O433" s="34">
        <v>0</v>
      </c>
      <c r="P433" s="34">
        <v>0</v>
      </c>
      <c r="Q433" s="34">
        <v>0</v>
      </c>
      <c r="R433" s="34">
        <v>0</v>
      </c>
      <c r="S433" s="34">
        <v>0.2</v>
      </c>
      <c r="T433" s="34">
        <v>0</v>
      </c>
      <c r="U433" s="34">
        <v>0</v>
      </c>
      <c r="V433" s="34">
        <v>0</v>
      </c>
      <c r="W433" s="34">
        <v>0</v>
      </c>
      <c r="X433" s="34">
        <v>0</v>
      </c>
      <c r="Y433" s="34">
        <v>1</v>
      </c>
      <c r="Z433" s="34">
        <v>0</v>
      </c>
      <c r="AA433" s="34">
        <v>0</v>
      </c>
      <c r="AB433" s="34">
        <v>0</v>
      </c>
      <c r="AC433" s="34">
        <v>0</v>
      </c>
      <c r="AD433" s="34">
        <v>0</v>
      </c>
      <c r="AE433" s="34">
        <f t="shared" si="131"/>
        <v>0</v>
      </c>
      <c r="AF433" s="35">
        <v>0</v>
      </c>
      <c r="AG433" s="34">
        <f t="shared" si="132"/>
        <v>0</v>
      </c>
      <c r="AH433" s="35">
        <f t="shared" si="126"/>
        <v>0</v>
      </c>
      <c r="AI433" s="36" t="s">
        <v>34</v>
      </c>
      <c r="AJ433" s="8"/>
      <c r="BG433" s="8"/>
      <c r="BH433" s="8"/>
      <c r="BI433" s="8"/>
      <c r="BJ433" s="8"/>
      <c r="BK433" s="8"/>
      <c r="BL433" s="15"/>
      <c r="BO433" s="8"/>
      <c r="BV433" s="8"/>
      <c r="BW433" s="8"/>
      <c r="BX433" s="8"/>
      <c r="BY433" s="8"/>
      <c r="BZ433" s="8"/>
    </row>
    <row r="434" spans="1:78" ht="63" x14ac:dyDescent="0.25">
      <c r="A434" s="31" t="s">
        <v>825</v>
      </c>
      <c r="B434" s="44" t="s">
        <v>847</v>
      </c>
      <c r="C434" s="34" t="s">
        <v>848</v>
      </c>
      <c r="D434" s="33">
        <v>1.2</v>
      </c>
      <c r="E434" s="34">
        <v>0</v>
      </c>
      <c r="F434" s="33">
        <v>1.2</v>
      </c>
      <c r="G434" s="34">
        <v>0</v>
      </c>
      <c r="H434" s="34">
        <v>0</v>
      </c>
      <c r="I434" s="34">
        <v>0</v>
      </c>
      <c r="J434" s="34">
        <v>0</v>
      </c>
      <c r="K434" s="34">
        <v>0</v>
      </c>
      <c r="L434" s="34">
        <v>1</v>
      </c>
      <c r="M434" s="34">
        <v>0</v>
      </c>
      <c r="N434" s="34">
        <v>0</v>
      </c>
      <c r="O434" s="34">
        <v>0</v>
      </c>
      <c r="P434" s="34">
        <v>0</v>
      </c>
      <c r="Q434" s="34">
        <v>0</v>
      </c>
      <c r="R434" s="34">
        <v>0</v>
      </c>
      <c r="S434" s="34">
        <v>0.6</v>
      </c>
      <c r="T434" s="34">
        <v>0</v>
      </c>
      <c r="U434" s="34">
        <v>0</v>
      </c>
      <c r="V434" s="34">
        <v>0</v>
      </c>
      <c r="W434" s="34">
        <v>0</v>
      </c>
      <c r="X434" s="34">
        <v>0</v>
      </c>
      <c r="Y434" s="34">
        <v>1</v>
      </c>
      <c r="Z434" s="34">
        <v>0</v>
      </c>
      <c r="AA434" s="34">
        <v>0</v>
      </c>
      <c r="AB434" s="34">
        <v>0</v>
      </c>
      <c r="AC434" s="34">
        <v>0</v>
      </c>
      <c r="AD434" s="34">
        <v>0</v>
      </c>
      <c r="AE434" s="34">
        <f t="shared" si="131"/>
        <v>0</v>
      </c>
      <c r="AF434" s="35">
        <v>0</v>
      </c>
      <c r="AG434" s="34">
        <f t="shared" si="132"/>
        <v>-0.6</v>
      </c>
      <c r="AH434" s="35">
        <f t="shared" si="126"/>
        <v>-0.5</v>
      </c>
      <c r="AI434" s="36" t="s">
        <v>604</v>
      </c>
      <c r="AJ434" s="8"/>
      <c r="BG434" s="8"/>
      <c r="BH434" s="8"/>
      <c r="BI434" s="8"/>
      <c r="BJ434" s="8"/>
      <c r="BK434" s="8"/>
      <c r="BL434" s="15"/>
      <c r="BO434" s="8"/>
      <c r="BV434" s="8"/>
      <c r="BW434" s="8"/>
      <c r="BX434" s="8"/>
      <c r="BY434" s="8"/>
      <c r="BZ434" s="8"/>
    </row>
    <row r="435" spans="1:78" ht="94.5" x14ac:dyDescent="0.25">
      <c r="A435" s="31" t="s">
        <v>825</v>
      </c>
      <c r="B435" s="44" t="s">
        <v>849</v>
      </c>
      <c r="C435" s="34" t="s">
        <v>850</v>
      </c>
      <c r="D435" s="33">
        <v>0.27</v>
      </c>
      <c r="E435" s="43">
        <v>0</v>
      </c>
      <c r="F435" s="33">
        <v>0.27</v>
      </c>
      <c r="G435" s="34">
        <v>0</v>
      </c>
      <c r="H435" s="34">
        <v>0</v>
      </c>
      <c r="I435" s="43">
        <v>0</v>
      </c>
      <c r="J435" s="34">
        <v>0</v>
      </c>
      <c r="K435" s="34">
        <v>0</v>
      </c>
      <c r="L435" s="43">
        <v>2</v>
      </c>
      <c r="M435" s="43">
        <v>0</v>
      </c>
      <c r="N435" s="34">
        <v>0</v>
      </c>
      <c r="O435" s="43">
        <v>0</v>
      </c>
      <c r="P435" s="43">
        <v>0</v>
      </c>
      <c r="Q435" s="43">
        <v>0</v>
      </c>
      <c r="R435" s="34">
        <v>0</v>
      </c>
      <c r="S435" s="34">
        <v>0.32219999999999999</v>
      </c>
      <c r="T435" s="34">
        <v>0</v>
      </c>
      <c r="U435" s="34">
        <v>0</v>
      </c>
      <c r="V435" s="34">
        <v>0</v>
      </c>
      <c r="W435" s="34">
        <v>0</v>
      </c>
      <c r="X435" s="34">
        <v>0</v>
      </c>
      <c r="Y435" s="34">
        <v>2</v>
      </c>
      <c r="Z435" s="34">
        <v>0</v>
      </c>
      <c r="AA435" s="34">
        <v>0</v>
      </c>
      <c r="AB435" s="34">
        <v>0</v>
      </c>
      <c r="AC435" s="34">
        <v>0</v>
      </c>
      <c r="AD435" s="34">
        <v>0</v>
      </c>
      <c r="AE435" s="34">
        <f t="shared" si="131"/>
        <v>0</v>
      </c>
      <c r="AF435" s="35">
        <v>0</v>
      </c>
      <c r="AG435" s="34">
        <f t="shared" si="132"/>
        <v>5.2199999999999969E-2</v>
      </c>
      <c r="AH435" s="35">
        <f t="shared" si="126"/>
        <v>0.19333333333333322</v>
      </c>
      <c r="AI435" s="36" t="s">
        <v>851</v>
      </c>
      <c r="AJ435" s="8"/>
      <c r="BG435" s="8"/>
      <c r="BH435" s="8"/>
      <c r="BI435" s="8"/>
      <c r="BJ435" s="8"/>
      <c r="BK435" s="8"/>
      <c r="BL435" s="15"/>
      <c r="BO435" s="8"/>
      <c r="BV435" s="8"/>
      <c r="BW435" s="8"/>
      <c r="BX435" s="8"/>
      <c r="BY435" s="8"/>
      <c r="BZ435" s="8"/>
    </row>
    <row r="436" spans="1:78" ht="63" x14ac:dyDescent="0.25">
      <c r="A436" s="31" t="s">
        <v>825</v>
      </c>
      <c r="B436" s="44" t="s">
        <v>852</v>
      </c>
      <c r="C436" s="34" t="s">
        <v>853</v>
      </c>
      <c r="D436" s="33">
        <v>0.24</v>
      </c>
      <c r="E436" s="43">
        <v>0</v>
      </c>
      <c r="F436" s="33">
        <v>0.24</v>
      </c>
      <c r="G436" s="34">
        <v>0</v>
      </c>
      <c r="H436" s="34">
        <v>0</v>
      </c>
      <c r="I436" s="43">
        <v>0</v>
      </c>
      <c r="J436" s="34">
        <v>0</v>
      </c>
      <c r="K436" s="34">
        <v>0</v>
      </c>
      <c r="L436" s="43">
        <v>3</v>
      </c>
      <c r="M436" s="43">
        <v>0</v>
      </c>
      <c r="N436" s="34">
        <v>0</v>
      </c>
      <c r="O436" s="43">
        <v>0</v>
      </c>
      <c r="P436" s="43">
        <v>0</v>
      </c>
      <c r="Q436" s="43">
        <v>0</v>
      </c>
      <c r="R436" s="34">
        <v>0</v>
      </c>
      <c r="S436" s="34">
        <v>0.249696</v>
      </c>
      <c r="T436" s="34">
        <v>0</v>
      </c>
      <c r="U436" s="34">
        <v>0</v>
      </c>
      <c r="V436" s="34">
        <v>0</v>
      </c>
      <c r="W436" s="34">
        <v>0</v>
      </c>
      <c r="X436" s="34">
        <v>0</v>
      </c>
      <c r="Y436" s="34">
        <v>3</v>
      </c>
      <c r="Z436" s="34">
        <v>0</v>
      </c>
      <c r="AA436" s="34">
        <v>0</v>
      </c>
      <c r="AB436" s="34">
        <v>0</v>
      </c>
      <c r="AC436" s="34">
        <v>0</v>
      </c>
      <c r="AD436" s="34">
        <v>0</v>
      </c>
      <c r="AE436" s="34">
        <f t="shared" si="131"/>
        <v>0</v>
      </c>
      <c r="AF436" s="35">
        <v>0</v>
      </c>
      <c r="AG436" s="34">
        <f t="shared" si="132"/>
        <v>9.6960000000000102E-3</v>
      </c>
      <c r="AH436" s="35">
        <f t="shared" si="126"/>
        <v>4.0400000000000047E-2</v>
      </c>
      <c r="AI436" s="36" t="s">
        <v>34</v>
      </c>
      <c r="AJ436" s="8"/>
      <c r="BG436" s="8"/>
      <c r="BH436" s="8"/>
      <c r="BI436" s="8"/>
      <c r="BJ436" s="8"/>
      <c r="BK436" s="8"/>
      <c r="BL436" s="15"/>
      <c r="BO436" s="8"/>
      <c r="BV436" s="8"/>
      <c r="BW436" s="8"/>
      <c r="BX436" s="8"/>
      <c r="BY436" s="8"/>
      <c r="BZ436" s="8"/>
    </row>
    <row r="437" spans="1:78" ht="47.25" x14ac:dyDescent="0.25">
      <c r="A437" s="31" t="s">
        <v>825</v>
      </c>
      <c r="B437" s="44" t="s">
        <v>854</v>
      </c>
      <c r="C437" s="34" t="s">
        <v>855</v>
      </c>
      <c r="D437" s="33">
        <v>0.87</v>
      </c>
      <c r="E437" s="43">
        <v>0</v>
      </c>
      <c r="F437" s="33">
        <v>0.87</v>
      </c>
      <c r="G437" s="34">
        <v>0</v>
      </c>
      <c r="H437" s="34">
        <v>0</v>
      </c>
      <c r="I437" s="43">
        <v>0</v>
      </c>
      <c r="J437" s="34">
        <v>0</v>
      </c>
      <c r="K437" s="34">
        <v>0</v>
      </c>
      <c r="L437" s="43">
        <v>1</v>
      </c>
      <c r="M437" s="43">
        <v>0</v>
      </c>
      <c r="N437" s="34">
        <v>0</v>
      </c>
      <c r="O437" s="43">
        <v>0</v>
      </c>
      <c r="P437" s="43">
        <v>0</v>
      </c>
      <c r="Q437" s="43">
        <v>0</v>
      </c>
      <c r="R437" s="34">
        <v>0</v>
      </c>
      <c r="S437" s="34">
        <v>0.87</v>
      </c>
      <c r="T437" s="34">
        <v>0</v>
      </c>
      <c r="U437" s="34">
        <v>0</v>
      </c>
      <c r="V437" s="34">
        <v>0</v>
      </c>
      <c r="W437" s="34">
        <v>0</v>
      </c>
      <c r="X437" s="34">
        <v>0</v>
      </c>
      <c r="Y437" s="34">
        <v>1</v>
      </c>
      <c r="Z437" s="34">
        <v>0</v>
      </c>
      <c r="AA437" s="34">
        <v>0</v>
      </c>
      <c r="AB437" s="34">
        <v>0</v>
      </c>
      <c r="AC437" s="34">
        <v>0</v>
      </c>
      <c r="AD437" s="34">
        <v>0</v>
      </c>
      <c r="AE437" s="34">
        <f t="shared" si="131"/>
        <v>0</v>
      </c>
      <c r="AF437" s="35">
        <v>0</v>
      </c>
      <c r="AG437" s="34">
        <f t="shared" si="132"/>
        <v>0</v>
      </c>
      <c r="AH437" s="35">
        <f t="shared" si="126"/>
        <v>0</v>
      </c>
      <c r="AI437" s="36" t="s">
        <v>34</v>
      </c>
      <c r="AJ437" s="8"/>
      <c r="BG437" s="8"/>
      <c r="BH437" s="8"/>
      <c r="BI437" s="8"/>
      <c r="BJ437" s="8"/>
      <c r="BK437" s="8"/>
      <c r="BL437" s="15"/>
      <c r="BO437" s="8"/>
      <c r="BV437" s="8"/>
      <c r="BW437" s="8"/>
      <c r="BX437" s="8"/>
      <c r="BY437" s="8"/>
      <c r="BZ437" s="8"/>
    </row>
    <row r="438" spans="1:78" ht="47.25" x14ac:dyDescent="0.25">
      <c r="A438" s="31" t="s">
        <v>825</v>
      </c>
      <c r="B438" s="44" t="s">
        <v>856</v>
      </c>
      <c r="C438" s="34" t="s">
        <v>857</v>
      </c>
      <c r="D438" s="33">
        <v>0.87</v>
      </c>
      <c r="E438" s="43">
        <v>0</v>
      </c>
      <c r="F438" s="33">
        <v>0.87</v>
      </c>
      <c r="G438" s="34">
        <v>0</v>
      </c>
      <c r="H438" s="34">
        <v>0</v>
      </c>
      <c r="I438" s="43">
        <v>0</v>
      </c>
      <c r="J438" s="34">
        <v>0</v>
      </c>
      <c r="K438" s="34">
        <v>0</v>
      </c>
      <c r="L438" s="43">
        <v>1</v>
      </c>
      <c r="M438" s="43">
        <v>0</v>
      </c>
      <c r="N438" s="34">
        <v>0</v>
      </c>
      <c r="O438" s="43">
        <v>0</v>
      </c>
      <c r="P438" s="43">
        <v>0</v>
      </c>
      <c r="Q438" s="43">
        <v>0</v>
      </c>
      <c r="R438" s="34">
        <v>0</v>
      </c>
      <c r="S438" s="34">
        <v>0.87</v>
      </c>
      <c r="T438" s="34">
        <v>0</v>
      </c>
      <c r="U438" s="34">
        <v>0</v>
      </c>
      <c r="V438" s="34">
        <v>0</v>
      </c>
      <c r="W438" s="34">
        <v>0</v>
      </c>
      <c r="X438" s="34">
        <v>0</v>
      </c>
      <c r="Y438" s="34">
        <v>1</v>
      </c>
      <c r="Z438" s="34">
        <v>0</v>
      </c>
      <c r="AA438" s="34">
        <v>0</v>
      </c>
      <c r="AB438" s="34">
        <v>0</v>
      </c>
      <c r="AC438" s="34">
        <v>0</v>
      </c>
      <c r="AD438" s="34">
        <v>0</v>
      </c>
      <c r="AE438" s="34">
        <f t="shared" si="131"/>
        <v>0</v>
      </c>
      <c r="AF438" s="35">
        <v>0</v>
      </c>
      <c r="AG438" s="34">
        <f t="shared" si="132"/>
        <v>0</v>
      </c>
      <c r="AH438" s="35">
        <f t="shared" si="126"/>
        <v>0</v>
      </c>
      <c r="AI438" s="36" t="s">
        <v>34</v>
      </c>
      <c r="AJ438" s="8"/>
      <c r="BG438" s="8"/>
      <c r="BH438" s="8"/>
      <c r="BI438" s="8"/>
      <c r="BJ438" s="8"/>
      <c r="BK438" s="8"/>
      <c r="BL438" s="15"/>
      <c r="BO438" s="8"/>
      <c r="BV438" s="8"/>
      <c r="BW438" s="8"/>
      <c r="BX438" s="8"/>
      <c r="BY438" s="8"/>
      <c r="BZ438" s="8"/>
    </row>
    <row r="439" spans="1:78" ht="63" x14ac:dyDescent="0.25">
      <c r="A439" s="31" t="s">
        <v>825</v>
      </c>
      <c r="B439" s="44" t="s">
        <v>858</v>
      </c>
      <c r="C439" s="34" t="s">
        <v>859</v>
      </c>
      <c r="D439" s="33">
        <v>0.43848000000000004</v>
      </c>
      <c r="E439" s="43">
        <v>0</v>
      </c>
      <c r="F439" s="33">
        <v>0.43848000000000004</v>
      </c>
      <c r="G439" s="34">
        <v>0</v>
      </c>
      <c r="H439" s="34">
        <v>0</v>
      </c>
      <c r="I439" s="43">
        <v>0</v>
      </c>
      <c r="J439" s="34">
        <v>0</v>
      </c>
      <c r="K439" s="34">
        <v>0</v>
      </c>
      <c r="L439" s="43">
        <v>1</v>
      </c>
      <c r="M439" s="43">
        <v>0</v>
      </c>
      <c r="N439" s="34">
        <v>0</v>
      </c>
      <c r="O439" s="43">
        <v>0</v>
      </c>
      <c r="P439" s="43">
        <v>0</v>
      </c>
      <c r="Q439" s="43">
        <v>0</v>
      </c>
      <c r="R439" s="34">
        <v>0</v>
      </c>
      <c r="S439" s="34">
        <v>0.50166796000000002</v>
      </c>
      <c r="T439" s="34">
        <v>0</v>
      </c>
      <c r="U439" s="34">
        <v>0</v>
      </c>
      <c r="V439" s="34">
        <v>0</v>
      </c>
      <c r="W439" s="34">
        <v>0</v>
      </c>
      <c r="X439" s="34">
        <v>0</v>
      </c>
      <c r="Y439" s="34">
        <v>1</v>
      </c>
      <c r="Z439" s="34">
        <v>0</v>
      </c>
      <c r="AA439" s="34">
        <v>0</v>
      </c>
      <c r="AB439" s="34">
        <v>0</v>
      </c>
      <c r="AC439" s="34">
        <v>0</v>
      </c>
      <c r="AD439" s="34">
        <v>0</v>
      </c>
      <c r="AE439" s="34">
        <f t="shared" si="131"/>
        <v>0</v>
      </c>
      <c r="AF439" s="35">
        <v>0</v>
      </c>
      <c r="AG439" s="34">
        <f t="shared" si="132"/>
        <v>6.3187959999999987E-2</v>
      </c>
      <c r="AH439" s="35">
        <f t="shared" si="126"/>
        <v>0.14410682357234078</v>
      </c>
      <c r="AI439" s="36" t="s">
        <v>851</v>
      </c>
      <c r="AJ439" s="8"/>
      <c r="BG439" s="8"/>
      <c r="BH439" s="8"/>
      <c r="BI439" s="8"/>
      <c r="BJ439" s="8"/>
      <c r="BK439" s="8"/>
      <c r="BL439" s="15"/>
      <c r="BO439" s="8"/>
      <c r="BV439" s="8"/>
      <c r="BW439" s="8"/>
      <c r="BX439" s="8"/>
      <c r="BY439" s="8"/>
      <c r="BZ439" s="8"/>
    </row>
    <row r="440" spans="1:78" ht="63" x14ac:dyDescent="0.25">
      <c r="A440" s="31" t="s">
        <v>825</v>
      </c>
      <c r="B440" s="44" t="s">
        <v>860</v>
      </c>
      <c r="C440" s="34" t="s">
        <v>861</v>
      </c>
      <c r="D440" s="33">
        <v>0.16443000000000002</v>
      </c>
      <c r="E440" s="43">
        <v>0</v>
      </c>
      <c r="F440" s="33">
        <v>0.16443000000000002</v>
      </c>
      <c r="G440" s="34">
        <v>0</v>
      </c>
      <c r="H440" s="34">
        <v>0</v>
      </c>
      <c r="I440" s="43">
        <v>0</v>
      </c>
      <c r="J440" s="34">
        <v>0</v>
      </c>
      <c r="K440" s="34">
        <v>0</v>
      </c>
      <c r="L440" s="43">
        <v>1</v>
      </c>
      <c r="M440" s="43">
        <v>0</v>
      </c>
      <c r="N440" s="34">
        <v>0</v>
      </c>
      <c r="O440" s="43">
        <v>0</v>
      </c>
      <c r="P440" s="43">
        <v>0</v>
      </c>
      <c r="Q440" s="43">
        <v>0</v>
      </c>
      <c r="R440" s="34">
        <v>0</v>
      </c>
      <c r="S440" s="34">
        <v>0.16443000000000002</v>
      </c>
      <c r="T440" s="34">
        <v>0</v>
      </c>
      <c r="U440" s="34">
        <v>0</v>
      </c>
      <c r="V440" s="34">
        <v>0</v>
      </c>
      <c r="W440" s="34">
        <v>0</v>
      </c>
      <c r="X440" s="34">
        <v>0</v>
      </c>
      <c r="Y440" s="34">
        <v>1</v>
      </c>
      <c r="Z440" s="34">
        <v>0</v>
      </c>
      <c r="AA440" s="34">
        <v>0</v>
      </c>
      <c r="AB440" s="34">
        <v>0</v>
      </c>
      <c r="AC440" s="34">
        <v>0</v>
      </c>
      <c r="AD440" s="34">
        <v>0</v>
      </c>
      <c r="AE440" s="34">
        <f t="shared" si="131"/>
        <v>0</v>
      </c>
      <c r="AF440" s="35">
        <v>0</v>
      </c>
      <c r="AG440" s="34">
        <f t="shared" si="132"/>
        <v>0</v>
      </c>
      <c r="AH440" s="35">
        <f t="shared" si="126"/>
        <v>0</v>
      </c>
      <c r="AI440" s="36" t="s">
        <v>34</v>
      </c>
      <c r="AJ440" s="8"/>
      <c r="BG440" s="8"/>
      <c r="BH440" s="8"/>
      <c r="BI440" s="8"/>
      <c r="BJ440" s="8"/>
      <c r="BK440" s="8"/>
      <c r="BL440" s="15"/>
      <c r="BO440" s="8"/>
      <c r="BV440" s="8"/>
      <c r="BW440" s="8"/>
      <c r="BX440" s="8"/>
      <c r="BY440" s="8"/>
      <c r="BZ440" s="8"/>
    </row>
    <row r="441" spans="1:78" ht="63" x14ac:dyDescent="0.25">
      <c r="A441" s="31" t="s">
        <v>825</v>
      </c>
      <c r="B441" s="44" t="s">
        <v>862</v>
      </c>
      <c r="C441" s="34" t="s">
        <v>863</v>
      </c>
      <c r="D441" s="33">
        <v>1.55456979</v>
      </c>
      <c r="E441" s="43">
        <v>0</v>
      </c>
      <c r="F441" s="33">
        <v>1.55456979</v>
      </c>
      <c r="G441" s="34">
        <v>0</v>
      </c>
      <c r="H441" s="34">
        <v>0</v>
      </c>
      <c r="I441" s="43">
        <v>0</v>
      </c>
      <c r="J441" s="34">
        <v>0</v>
      </c>
      <c r="K441" s="34">
        <v>0</v>
      </c>
      <c r="L441" s="43">
        <v>1</v>
      </c>
      <c r="M441" s="43">
        <v>0</v>
      </c>
      <c r="N441" s="34">
        <v>0</v>
      </c>
      <c r="O441" s="43">
        <v>0</v>
      </c>
      <c r="P441" s="43">
        <v>0</v>
      </c>
      <c r="Q441" s="43">
        <v>0</v>
      </c>
      <c r="R441" s="34">
        <v>0</v>
      </c>
      <c r="S441" s="34">
        <v>1.55456979</v>
      </c>
      <c r="T441" s="34">
        <v>0</v>
      </c>
      <c r="U441" s="34">
        <v>0</v>
      </c>
      <c r="V441" s="34">
        <v>0</v>
      </c>
      <c r="W441" s="34">
        <v>0</v>
      </c>
      <c r="X441" s="34">
        <v>0</v>
      </c>
      <c r="Y441" s="34">
        <v>1</v>
      </c>
      <c r="Z441" s="34">
        <v>0</v>
      </c>
      <c r="AA441" s="34">
        <v>0</v>
      </c>
      <c r="AB441" s="34">
        <v>0</v>
      </c>
      <c r="AC441" s="34">
        <v>0</v>
      </c>
      <c r="AD441" s="34">
        <v>0</v>
      </c>
      <c r="AE441" s="34">
        <f t="shared" si="131"/>
        <v>0</v>
      </c>
      <c r="AF441" s="35">
        <v>0</v>
      </c>
      <c r="AG441" s="34">
        <f t="shared" si="132"/>
        <v>0</v>
      </c>
      <c r="AH441" s="35">
        <f t="shared" si="126"/>
        <v>0</v>
      </c>
      <c r="AI441" s="36" t="s">
        <v>34</v>
      </c>
      <c r="AJ441" s="8"/>
      <c r="BG441" s="8"/>
      <c r="BH441" s="8"/>
      <c r="BI441" s="8"/>
      <c r="BJ441" s="8"/>
      <c r="BK441" s="8"/>
      <c r="BL441" s="15"/>
      <c r="BO441" s="8"/>
      <c r="BV441" s="8"/>
      <c r="BW441" s="8"/>
      <c r="BX441" s="8"/>
      <c r="BY441" s="8"/>
      <c r="BZ441" s="8"/>
    </row>
    <row r="442" spans="1:78" ht="47.25" x14ac:dyDescent="0.25">
      <c r="A442" s="31" t="s">
        <v>825</v>
      </c>
      <c r="B442" s="44" t="s">
        <v>864</v>
      </c>
      <c r="C442" s="34" t="s">
        <v>865</v>
      </c>
      <c r="D442" s="43">
        <v>0.4</v>
      </c>
      <c r="E442" s="43">
        <v>0</v>
      </c>
      <c r="F442" s="43">
        <v>0.4</v>
      </c>
      <c r="G442" s="34">
        <v>0</v>
      </c>
      <c r="H442" s="34">
        <v>0</v>
      </c>
      <c r="I442" s="43">
        <v>0</v>
      </c>
      <c r="J442" s="34">
        <v>0</v>
      </c>
      <c r="K442" s="34">
        <v>0</v>
      </c>
      <c r="L442" s="43">
        <v>1</v>
      </c>
      <c r="M442" s="43">
        <v>0</v>
      </c>
      <c r="N442" s="34">
        <v>0</v>
      </c>
      <c r="O442" s="43">
        <v>0</v>
      </c>
      <c r="P442" s="43">
        <v>0</v>
      </c>
      <c r="Q442" s="43">
        <v>0</v>
      </c>
      <c r="R442" s="34">
        <v>0</v>
      </c>
      <c r="S442" s="34">
        <v>0.34992200000000001</v>
      </c>
      <c r="T442" s="34">
        <v>0</v>
      </c>
      <c r="U442" s="34">
        <v>0</v>
      </c>
      <c r="V442" s="34">
        <v>0</v>
      </c>
      <c r="W442" s="34">
        <v>0</v>
      </c>
      <c r="X442" s="34">
        <v>0</v>
      </c>
      <c r="Y442" s="34">
        <v>1</v>
      </c>
      <c r="Z442" s="34">
        <v>0</v>
      </c>
      <c r="AA442" s="34">
        <v>0</v>
      </c>
      <c r="AB442" s="34">
        <v>0</v>
      </c>
      <c r="AC442" s="34">
        <v>0</v>
      </c>
      <c r="AD442" s="34">
        <v>0</v>
      </c>
      <c r="AE442" s="34">
        <f t="shared" si="131"/>
        <v>0</v>
      </c>
      <c r="AF442" s="35">
        <v>0</v>
      </c>
      <c r="AG442" s="34">
        <f t="shared" si="132"/>
        <v>-5.0078000000000011E-2</v>
      </c>
      <c r="AH442" s="35">
        <f t="shared" si="126"/>
        <v>-0.12519500000000003</v>
      </c>
      <c r="AI442" s="36" t="s">
        <v>604</v>
      </c>
      <c r="AJ442" s="8"/>
      <c r="BG442" s="8"/>
      <c r="BH442" s="8"/>
      <c r="BI442" s="8"/>
      <c r="BJ442" s="8"/>
      <c r="BK442" s="8"/>
      <c r="BL442" s="15"/>
      <c r="BO442" s="8"/>
      <c r="BV442" s="8"/>
      <c r="BW442" s="8"/>
      <c r="BX442" s="8"/>
      <c r="BY442" s="8"/>
      <c r="BZ442" s="8"/>
    </row>
    <row r="443" spans="1:78" ht="63" x14ac:dyDescent="0.25">
      <c r="A443" s="31" t="s">
        <v>825</v>
      </c>
      <c r="B443" s="44" t="s">
        <v>866</v>
      </c>
      <c r="C443" s="34" t="s">
        <v>867</v>
      </c>
      <c r="D443" s="43">
        <v>0.8</v>
      </c>
      <c r="E443" s="43">
        <v>0</v>
      </c>
      <c r="F443" s="43">
        <v>0.8</v>
      </c>
      <c r="G443" s="34">
        <v>0</v>
      </c>
      <c r="H443" s="34">
        <v>0</v>
      </c>
      <c r="I443" s="43">
        <v>0</v>
      </c>
      <c r="J443" s="34">
        <v>0</v>
      </c>
      <c r="K443" s="34">
        <v>0</v>
      </c>
      <c r="L443" s="43">
        <v>1</v>
      </c>
      <c r="M443" s="43">
        <v>0</v>
      </c>
      <c r="N443" s="34">
        <v>0</v>
      </c>
      <c r="O443" s="43">
        <v>0</v>
      </c>
      <c r="P443" s="43">
        <v>0</v>
      </c>
      <c r="Q443" s="43">
        <v>0</v>
      </c>
      <c r="R443" s="34">
        <v>0</v>
      </c>
      <c r="S443" s="34">
        <v>7.0832999999999993E-2</v>
      </c>
      <c r="T443" s="34">
        <v>0</v>
      </c>
      <c r="U443" s="34">
        <v>0</v>
      </c>
      <c r="V443" s="34">
        <v>0</v>
      </c>
      <c r="W443" s="34">
        <v>0</v>
      </c>
      <c r="X443" s="34">
        <v>0</v>
      </c>
      <c r="Y443" s="34">
        <v>1</v>
      </c>
      <c r="Z443" s="34">
        <v>0</v>
      </c>
      <c r="AA443" s="34">
        <v>0</v>
      </c>
      <c r="AB443" s="34">
        <v>0</v>
      </c>
      <c r="AC443" s="34">
        <v>0</v>
      </c>
      <c r="AD443" s="34">
        <v>0</v>
      </c>
      <c r="AE443" s="34">
        <f t="shared" si="131"/>
        <v>0</v>
      </c>
      <c r="AF443" s="35">
        <v>0</v>
      </c>
      <c r="AG443" s="34">
        <f t="shared" si="132"/>
        <v>-0.72916700000000001</v>
      </c>
      <c r="AH443" s="35">
        <f t="shared" si="126"/>
        <v>-0.91145874999999998</v>
      </c>
      <c r="AI443" s="36" t="s">
        <v>604</v>
      </c>
      <c r="AJ443" s="8"/>
      <c r="BG443" s="8"/>
      <c r="BH443" s="8"/>
      <c r="BI443" s="8"/>
      <c r="BJ443" s="8"/>
      <c r="BK443" s="8"/>
      <c r="BL443" s="15"/>
      <c r="BO443" s="8"/>
      <c r="BV443" s="8"/>
      <c r="BW443" s="8"/>
      <c r="BX443" s="8"/>
      <c r="BY443" s="8"/>
      <c r="BZ443" s="8"/>
    </row>
    <row r="444" spans="1:78" ht="63" x14ac:dyDescent="0.25">
      <c r="A444" s="31" t="s">
        <v>825</v>
      </c>
      <c r="B444" s="44" t="s">
        <v>868</v>
      </c>
      <c r="C444" s="34" t="s">
        <v>869</v>
      </c>
      <c r="D444" s="34">
        <v>2</v>
      </c>
      <c r="E444" s="34">
        <v>0</v>
      </c>
      <c r="F444" s="34">
        <v>2</v>
      </c>
      <c r="G444" s="34">
        <v>0</v>
      </c>
      <c r="H444" s="34">
        <v>0</v>
      </c>
      <c r="I444" s="34">
        <v>0</v>
      </c>
      <c r="J444" s="34">
        <v>0</v>
      </c>
      <c r="K444" s="34">
        <v>0</v>
      </c>
      <c r="L444" s="34">
        <v>1</v>
      </c>
      <c r="M444" s="34">
        <v>0</v>
      </c>
      <c r="N444" s="34">
        <v>0</v>
      </c>
      <c r="O444" s="34">
        <v>0</v>
      </c>
      <c r="P444" s="34">
        <v>0</v>
      </c>
      <c r="Q444" s="34">
        <v>0</v>
      </c>
      <c r="R444" s="34">
        <v>0</v>
      </c>
      <c r="S444" s="34">
        <v>1.3434505200000002</v>
      </c>
      <c r="T444" s="34">
        <v>0</v>
      </c>
      <c r="U444" s="34">
        <v>0</v>
      </c>
      <c r="V444" s="34">
        <v>0</v>
      </c>
      <c r="W444" s="34">
        <v>0</v>
      </c>
      <c r="X444" s="34">
        <v>0</v>
      </c>
      <c r="Y444" s="34">
        <v>1</v>
      </c>
      <c r="Z444" s="34">
        <v>0</v>
      </c>
      <c r="AA444" s="34">
        <v>0</v>
      </c>
      <c r="AB444" s="34">
        <v>0</v>
      </c>
      <c r="AC444" s="34">
        <v>0</v>
      </c>
      <c r="AD444" s="34">
        <v>0</v>
      </c>
      <c r="AE444" s="34">
        <f t="shared" si="131"/>
        <v>0</v>
      </c>
      <c r="AF444" s="35">
        <v>0</v>
      </c>
      <c r="AG444" s="34">
        <f t="shared" si="132"/>
        <v>-0.6565494799999998</v>
      </c>
      <c r="AH444" s="35">
        <f t="shared" si="126"/>
        <v>-0.3282747399999999</v>
      </c>
      <c r="AI444" s="36" t="s">
        <v>604</v>
      </c>
      <c r="AJ444" s="8"/>
      <c r="BG444" s="8"/>
      <c r="BH444" s="8"/>
      <c r="BI444" s="8"/>
      <c r="BJ444" s="8"/>
      <c r="BK444" s="8"/>
      <c r="BL444" s="15"/>
      <c r="BO444" s="8"/>
      <c r="BV444" s="8"/>
      <c r="BW444" s="8"/>
      <c r="BX444" s="8"/>
      <c r="BY444" s="8"/>
      <c r="BZ444" s="8"/>
    </row>
    <row r="445" spans="1:78" ht="47.25" x14ac:dyDescent="0.25">
      <c r="A445" s="31" t="s">
        <v>825</v>
      </c>
      <c r="B445" s="44" t="s">
        <v>870</v>
      </c>
      <c r="C445" s="34" t="s">
        <v>871</v>
      </c>
      <c r="D445" s="34">
        <v>0.12089000000000001</v>
      </c>
      <c r="E445" s="34">
        <v>0</v>
      </c>
      <c r="F445" s="34">
        <v>0.12089000000000001</v>
      </c>
      <c r="G445" s="34">
        <v>0</v>
      </c>
      <c r="H445" s="34">
        <v>0</v>
      </c>
      <c r="I445" s="34">
        <v>0</v>
      </c>
      <c r="J445" s="34">
        <v>0</v>
      </c>
      <c r="K445" s="34">
        <v>0</v>
      </c>
      <c r="L445" s="34">
        <v>1</v>
      </c>
      <c r="M445" s="34">
        <v>0</v>
      </c>
      <c r="N445" s="34">
        <v>0</v>
      </c>
      <c r="O445" s="34">
        <v>0</v>
      </c>
      <c r="P445" s="34">
        <v>0</v>
      </c>
      <c r="Q445" s="34">
        <v>0</v>
      </c>
      <c r="R445" s="34">
        <v>0</v>
      </c>
      <c r="S445" s="34">
        <v>0.16323500000000002</v>
      </c>
      <c r="T445" s="34">
        <v>0</v>
      </c>
      <c r="U445" s="34">
        <v>0</v>
      </c>
      <c r="V445" s="34">
        <v>0</v>
      </c>
      <c r="W445" s="34">
        <v>0</v>
      </c>
      <c r="X445" s="34">
        <v>0</v>
      </c>
      <c r="Y445" s="34">
        <v>1</v>
      </c>
      <c r="Z445" s="34">
        <v>0</v>
      </c>
      <c r="AA445" s="34">
        <v>0</v>
      </c>
      <c r="AB445" s="34">
        <v>0</v>
      </c>
      <c r="AC445" s="34">
        <v>0</v>
      </c>
      <c r="AD445" s="34">
        <v>0</v>
      </c>
      <c r="AE445" s="34">
        <f t="shared" si="131"/>
        <v>0</v>
      </c>
      <c r="AF445" s="35">
        <v>0</v>
      </c>
      <c r="AG445" s="34">
        <f t="shared" si="132"/>
        <v>4.2345000000000008E-2</v>
      </c>
      <c r="AH445" s="35">
        <f t="shared" si="126"/>
        <v>0.35027711142360829</v>
      </c>
      <c r="AI445" s="36" t="s">
        <v>872</v>
      </c>
      <c r="AJ445" s="8"/>
      <c r="BG445" s="8"/>
      <c r="BH445" s="8"/>
      <c r="BI445" s="8"/>
      <c r="BJ445" s="8"/>
      <c r="BK445" s="8"/>
      <c r="BL445" s="15"/>
      <c r="BO445" s="8"/>
      <c r="BV445" s="8"/>
      <c r="BW445" s="8"/>
      <c r="BX445" s="8"/>
      <c r="BY445" s="8"/>
      <c r="BZ445" s="8"/>
    </row>
    <row r="446" spans="1:78" ht="63" x14ac:dyDescent="0.25">
      <c r="A446" s="31" t="s">
        <v>825</v>
      </c>
      <c r="B446" s="44" t="s">
        <v>873</v>
      </c>
      <c r="C446" s="34" t="s">
        <v>874</v>
      </c>
      <c r="D446" s="43">
        <v>0.1</v>
      </c>
      <c r="E446" s="43">
        <v>0</v>
      </c>
      <c r="F446" s="43">
        <v>0.1</v>
      </c>
      <c r="G446" s="34">
        <v>0</v>
      </c>
      <c r="H446" s="34">
        <v>0</v>
      </c>
      <c r="I446" s="43">
        <v>0</v>
      </c>
      <c r="J446" s="34">
        <v>0</v>
      </c>
      <c r="K446" s="34">
        <v>0</v>
      </c>
      <c r="L446" s="43">
        <v>1</v>
      </c>
      <c r="M446" s="43">
        <v>0</v>
      </c>
      <c r="N446" s="34">
        <v>0</v>
      </c>
      <c r="O446" s="43">
        <v>0</v>
      </c>
      <c r="P446" s="43">
        <v>0</v>
      </c>
      <c r="Q446" s="43">
        <v>0</v>
      </c>
      <c r="R446" s="34">
        <v>0</v>
      </c>
      <c r="S446" s="34">
        <v>6.1755000000000004E-2</v>
      </c>
      <c r="T446" s="34">
        <v>0</v>
      </c>
      <c r="U446" s="34">
        <v>0</v>
      </c>
      <c r="V446" s="34">
        <v>0</v>
      </c>
      <c r="W446" s="34">
        <v>0</v>
      </c>
      <c r="X446" s="34">
        <v>0</v>
      </c>
      <c r="Y446" s="34">
        <v>1</v>
      </c>
      <c r="Z446" s="34">
        <v>0</v>
      </c>
      <c r="AA446" s="34">
        <v>0</v>
      </c>
      <c r="AB446" s="34">
        <v>0</v>
      </c>
      <c r="AC446" s="34">
        <v>0</v>
      </c>
      <c r="AD446" s="34">
        <v>0</v>
      </c>
      <c r="AE446" s="34">
        <f t="shared" si="131"/>
        <v>0</v>
      </c>
      <c r="AF446" s="35">
        <v>0</v>
      </c>
      <c r="AG446" s="34">
        <f t="shared" si="132"/>
        <v>-3.8245000000000001E-2</v>
      </c>
      <c r="AH446" s="35">
        <f t="shared" si="126"/>
        <v>-0.38245000000000001</v>
      </c>
      <c r="AI446" s="36" t="s">
        <v>604</v>
      </c>
      <c r="AJ446" s="8"/>
      <c r="BG446" s="8"/>
      <c r="BH446" s="8"/>
      <c r="BI446" s="8"/>
      <c r="BJ446" s="8"/>
      <c r="BK446" s="8"/>
      <c r="BL446" s="15"/>
      <c r="BO446" s="8"/>
      <c r="BV446" s="8"/>
      <c r="BW446" s="8"/>
      <c r="BX446" s="8"/>
      <c r="BY446" s="8"/>
      <c r="BZ446" s="8"/>
    </row>
    <row r="447" spans="1:78" ht="63" x14ac:dyDescent="0.25">
      <c r="A447" s="31" t="s">
        <v>825</v>
      </c>
      <c r="B447" s="44" t="s">
        <v>875</v>
      </c>
      <c r="C447" s="34" t="s">
        <v>876</v>
      </c>
      <c r="D447" s="43">
        <v>0.1619217457627119</v>
      </c>
      <c r="E447" s="43">
        <v>0</v>
      </c>
      <c r="F447" s="43">
        <v>0.1619217457627119</v>
      </c>
      <c r="G447" s="34">
        <v>0</v>
      </c>
      <c r="H447" s="34">
        <v>0</v>
      </c>
      <c r="I447" s="43">
        <v>0</v>
      </c>
      <c r="J447" s="34">
        <v>0</v>
      </c>
      <c r="K447" s="34">
        <v>0</v>
      </c>
      <c r="L447" s="43">
        <v>1</v>
      </c>
      <c r="M447" s="43">
        <v>0</v>
      </c>
      <c r="N447" s="34">
        <v>0</v>
      </c>
      <c r="O447" s="43">
        <v>0</v>
      </c>
      <c r="P447" s="43">
        <v>0</v>
      </c>
      <c r="Q447" s="43">
        <v>0</v>
      </c>
      <c r="R447" s="34">
        <v>0</v>
      </c>
      <c r="S447" s="34">
        <v>0.16192200000000001</v>
      </c>
      <c r="T447" s="34">
        <v>0</v>
      </c>
      <c r="U447" s="34">
        <v>0</v>
      </c>
      <c r="V447" s="34">
        <v>0</v>
      </c>
      <c r="W447" s="34">
        <v>0</v>
      </c>
      <c r="X447" s="34">
        <v>0</v>
      </c>
      <c r="Y447" s="34">
        <v>1</v>
      </c>
      <c r="Z447" s="34">
        <v>0</v>
      </c>
      <c r="AA447" s="34">
        <v>0</v>
      </c>
      <c r="AB447" s="34">
        <v>0</v>
      </c>
      <c r="AC447" s="34">
        <v>0</v>
      </c>
      <c r="AD447" s="34">
        <v>0</v>
      </c>
      <c r="AE447" s="34">
        <f t="shared" si="131"/>
        <v>0</v>
      </c>
      <c r="AF447" s="35">
        <v>0</v>
      </c>
      <c r="AG447" s="34">
        <f t="shared" si="132"/>
        <v>2.5423728811091451E-7</v>
      </c>
      <c r="AH447" s="35">
        <f t="shared" si="126"/>
        <v>1.5701244259278575E-6</v>
      </c>
      <c r="AI447" s="36" t="s">
        <v>34</v>
      </c>
      <c r="AJ447" s="8"/>
      <c r="BG447" s="8"/>
      <c r="BH447" s="8"/>
      <c r="BI447" s="8"/>
      <c r="BJ447" s="8"/>
      <c r="BK447" s="8"/>
      <c r="BL447" s="15"/>
      <c r="BO447" s="8"/>
      <c r="BV447" s="8"/>
      <c r="BW447" s="8"/>
      <c r="BX447" s="8"/>
      <c r="BY447" s="8"/>
      <c r="BZ447" s="8"/>
    </row>
    <row r="448" spans="1:78" ht="47.25" x14ac:dyDescent="0.25">
      <c r="A448" s="31" t="s">
        <v>825</v>
      </c>
      <c r="B448" s="44" t="s">
        <v>877</v>
      </c>
      <c r="C448" s="34" t="s">
        <v>878</v>
      </c>
      <c r="D448" s="34">
        <v>9.8657718120805385E-2</v>
      </c>
      <c r="E448" s="34">
        <v>0</v>
      </c>
      <c r="F448" s="34">
        <v>9.8657718120805385E-2</v>
      </c>
      <c r="G448" s="34">
        <v>0</v>
      </c>
      <c r="H448" s="34">
        <v>0</v>
      </c>
      <c r="I448" s="34">
        <v>0</v>
      </c>
      <c r="J448" s="34">
        <v>0</v>
      </c>
      <c r="K448" s="34">
        <v>0</v>
      </c>
      <c r="L448" s="34">
        <v>1</v>
      </c>
      <c r="M448" s="34">
        <v>0</v>
      </c>
      <c r="N448" s="34">
        <v>0</v>
      </c>
      <c r="O448" s="34">
        <v>0</v>
      </c>
      <c r="P448" s="34">
        <v>0</v>
      </c>
      <c r="Q448" s="34">
        <v>0</v>
      </c>
      <c r="R448" s="34">
        <v>0</v>
      </c>
      <c r="S448" s="34">
        <v>9.8000000000000004E-2</v>
      </c>
      <c r="T448" s="34">
        <v>0</v>
      </c>
      <c r="U448" s="34">
        <v>0</v>
      </c>
      <c r="V448" s="34">
        <v>0</v>
      </c>
      <c r="W448" s="34">
        <v>0</v>
      </c>
      <c r="X448" s="34">
        <v>0</v>
      </c>
      <c r="Y448" s="34">
        <v>1</v>
      </c>
      <c r="Z448" s="34">
        <v>0</v>
      </c>
      <c r="AA448" s="34">
        <v>0</v>
      </c>
      <c r="AB448" s="34">
        <v>0</v>
      </c>
      <c r="AC448" s="34">
        <v>0</v>
      </c>
      <c r="AD448" s="34">
        <v>0</v>
      </c>
      <c r="AE448" s="34">
        <f t="shared" si="131"/>
        <v>0</v>
      </c>
      <c r="AF448" s="35">
        <v>0</v>
      </c>
      <c r="AG448" s="34">
        <f t="shared" si="132"/>
        <v>-6.5771812080538117E-4</v>
      </c>
      <c r="AH448" s="35">
        <f t="shared" si="126"/>
        <v>-6.6666666666667877E-3</v>
      </c>
      <c r="AI448" s="36" t="s">
        <v>34</v>
      </c>
      <c r="AJ448" s="8"/>
      <c r="BG448" s="8"/>
      <c r="BH448" s="8"/>
      <c r="BI448" s="8"/>
      <c r="BJ448" s="8"/>
      <c r="BK448" s="8"/>
      <c r="BL448" s="15"/>
      <c r="BO448" s="8"/>
      <c r="BV448" s="8"/>
      <c r="BW448" s="8"/>
      <c r="BX448" s="8"/>
      <c r="BY448" s="8"/>
      <c r="BZ448" s="8"/>
    </row>
    <row r="449" spans="1:78" ht="47.25" x14ac:dyDescent="0.25">
      <c r="A449" s="31" t="s">
        <v>825</v>
      </c>
      <c r="B449" s="44" t="s">
        <v>879</v>
      </c>
      <c r="C449" s="34" t="s">
        <v>880</v>
      </c>
      <c r="D449" s="34">
        <v>0.10299999999999999</v>
      </c>
      <c r="E449" s="34">
        <v>0</v>
      </c>
      <c r="F449" s="34">
        <v>0.10299999999999999</v>
      </c>
      <c r="G449" s="34">
        <v>0</v>
      </c>
      <c r="H449" s="34">
        <v>0</v>
      </c>
      <c r="I449" s="34">
        <v>0</v>
      </c>
      <c r="J449" s="34">
        <v>0</v>
      </c>
      <c r="K449" s="34">
        <v>0</v>
      </c>
      <c r="L449" s="34">
        <v>1</v>
      </c>
      <c r="M449" s="34">
        <v>0</v>
      </c>
      <c r="N449" s="34">
        <v>0</v>
      </c>
      <c r="O449" s="34">
        <v>0</v>
      </c>
      <c r="P449" s="34">
        <v>0</v>
      </c>
      <c r="Q449" s="34">
        <v>0</v>
      </c>
      <c r="R449" s="34">
        <v>0</v>
      </c>
      <c r="S449" s="34">
        <v>0.10299999999999999</v>
      </c>
      <c r="T449" s="34">
        <v>0</v>
      </c>
      <c r="U449" s="34">
        <v>0</v>
      </c>
      <c r="V449" s="34">
        <v>0</v>
      </c>
      <c r="W449" s="34">
        <v>0</v>
      </c>
      <c r="X449" s="34">
        <v>0</v>
      </c>
      <c r="Y449" s="34">
        <v>1</v>
      </c>
      <c r="Z449" s="34">
        <v>0</v>
      </c>
      <c r="AA449" s="34">
        <v>0</v>
      </c>
      <c r="AB449" s="34">
        <v>0</v>
      </c>
      <c r="AC449" s="34">
        <v>0</v>
      </c>
      <c r="AD449" s="34">
        <v>0</v>
      </c>
      <c r="AE449" s="34">
        <f t="shared" si="131"/>
        <v>0</v>
      </c>
      <c r="AF449" s="35">
        <v>0</v>
      </c>
      <c r="AG449" s="34">
        <f t="shared" si="132"/>
        <v>0</v>
      </c>
      <c r="AH449" s="35">
        <f t="shared" si="126"/>
        <v>0</v>
      </c>
      <c r="AI449" s="36" t="s">
        <v>34</v>
      </c>
      <c r="AJ449" s="8"/>
      <c r="BG449" s="8"/>
      <c r="BH449" s="8"/>
      <c r="BI449" s="8"/>
      <c r="BJ449" s="8"/>
      <c r="BK449" s="8"/>
      <c r="BL449" s="15"/>
      <c r="BO449" s="8"/>
      <c r="BV449" s="8"/>
      <c r="BW449" s="8"/>
      <c r="BX449" s="8"/>
      <c r="BY449" s="8"/>
      <c r="BZ449" s="8"/>
    </row>
    <row r="450" spans="1:78" ht="63" x14ac:dyDescent="0.25">
      <c r="A450" s="31" t="s">
        <v>825</v>
      </c>
      <c r="B450" s="44" t="s">
        <v>881</v>
      </c>
      <c r="C450" s="34" t="s">
        <v>882</v>
      </c>
      <c r="D450" s="34">
        <v>6.6000000000000003E-2</v>
      </c>
      <c r="E450" s="34">
        <v>0</v>
      </c>
      <c r="F450" s="34">
        <v>6.6000000000000003E-2</v>
      </c>
      <c r="G450" s="34">
        <v>0</v>
      </c>
      <c r="H450" s="34">
        <v>0</v>
      </c>
      <c r="I450" s="34">
        <v>0</v>
      </c>
      <c r="J450" s="34">
        <v>0</v>
      </c>
      <c r="K450" s="34">
        <v>0</v>
      </c>
      <c r="L450" s="34">
        <v>1</v>
      </c>
      <c r="M450" s="34">
        <v>0</v>
      </c>
      <c r="N450" s="34">
        <v>0</v>
      </c>
      <c r="O450" s="34">
        <v>0</v>
      </c>
      <c r="P450" s="34">
        <v>0</v>
      </c>
      <c r="Q450" s="34">
        <v>0</v>
      </c>
      <c r="R450" s="34">
        <v>0</v>
      </c>
      <c r="S450" s="34">
        <v>6.6000000000000003E-2</v>
      </c>
      <c r="T450" s="34">
        <v>0</v>
      </c>
      <c r="U450" s="34">
        <v>0</v>
      </c>
      <c r="V450" s="34">
        <v>0</v>
      </c>
      <c r="W450" s="34">
        <v>0</v>
      </c>
      <c r="X450" s="34">
        <v>0</v>
      </c>
      <c r="Y450" s="34">
        <v>1</v>
      </c>
      <c r="Z450" s="34">
        <v>0</v>
      </c>
      <c r="AA450" s="34">
        <v>0</v>
      </c>
      <c r="AB450" s="34">
        <v>0</v>
      </c>
      <c r="AC450" s="34">
        <v>0</v>
      </c>
      <c r="AD450" s="34">
        <v>0</v>
      </c>
      <c r="AE450" s="34">
        <f t="shared" si="131"/>
        <v>0</v>
      </c>
      <c r="AF450" s="35">
        <v>0</v>
      </c>
      <c r="AG450" s="34">
        <f t="shared" si="132"/>
        <v>0</v>
      </c>
      <c r="AH450" s="35">
        <f t="shared" si="126"/>
        <v>0</v>
      </c>
      <c r="AI450" s="36" t="s">
        <v>34</v>
      </c>
      <c r="AJ450" s="8"/>
      <c r="BG450" s="8"/>
      <c r="BH450" s="8"/>
      <c r="BI450" s="8"/>
      <c r="BJ450" s="8"/>
      <c r="BK450" s="8"/>
      <c r="BL450" s="15"/>
      <c r="BO450" s="8"/>
      <c r="BV450" s="8"/>
      <c r="BW450" s="8"/>
      <c r="BX450" s="8"/>
      <c r="BY450" s="8"/>
      <c r="BZ450" s="8"/>
    </row>
    <row r="451" spans="1:78" ht="47.25" x14ac:dyDescent="0.25">
      <c r="A451" s="31" t="s">
        <v>825</v>
      </c>
      <c r="B451" s="44" t="s">
        <v>883</v>
      </c>
      <c r="C451" s="34" t="s">
        <v>884</v>
      </c>
      <c r="D451" s="34">
        <v>0.20200000000000001</v>
      </c>
      <c r="E451" s="34">
        <v>0</v>
      </c>
      <c r="F451" s="34">
        <v>9.8000000000000004E-2</v>
      </c>
      <c r="G451" s="34">
        <v>0</v>
      </c>
      <c r="H451" s="34">
        <v>0</v>
      </c>
      <c r="I451" s="34">
        <v>0</v>
      </c>
      <c r="J451" s="34">
        <v>0</v>
      </c>
      <c r="K451" s="34">
        <v>0</v>
      </c>
      <c r="L451" s="34">
        <v>1</v>
      </c>
      <c r="M451" s="34">
        <v>0</v>
      </c>
      <c r="N451" s="34">
        <v>0</v>
      </c>
      <c r="O451" s="34">
        <v>0</v>
      </c>
      <c r="P451" s="34">
        <v>0</v>
      </c>
      <c r="Q451" s="34">
        <v>0</v>
      </c>
      <c r="R451" s="34">
        <v>0</v>
      </c>
      <c r="S451" s="34">
        <v>9.8000000000000004E-2</v>
      </c>
      <c r="T451" s="34">
        <v>0</v>
      </c>
      <c r="U451" s="34">
        <v>0</v>
      </c>
      <c r="V451" s="34">
        <v>0</v>
      </c>
      <c r="W451" s="34">
        <v>0</v>
      </c>
      <c r="X451" s="34">
        <v>0</v>
      </c>
      <c r="Y451" s="34">
        <v>1</v>
      </c>
      <c r="Z451" s="34">
        <v>0</v>
      </c>
      <c r="AA451" s="34">
        <v>0</v>
      </c>
      <c r="AB451" s="34">
        <v>0</v>
      </c>
      <c r="AC451" s="34">
        <v>0</v>
      </c>
      <c r="AD451" s="34">
        <v>0</v>
      </c>
      <c r="AE451" s="34">
        <f t="shared" si="131"/>
        <v>0</v>
      </c>
      <c r="AF451" s="35">
        <v>0</v>
      </c>
      <c r="AG451" s="34">
        <f t="shared" si="132"/>
        <v>0</v>
      </c>
      <c r="AH451" s="35">
        <f t="shared" si="126"/>
        <v>0</v>
      </c>
      <c r="AI451" s="36" t="s">
        <v>34</v>
      </c>
      <c r="AJ451" s="8"/>
      <c r="BG451" s="8"/>
      <c r="BH451" s="8"/>
      <c r="BI451" s="8"/>
      <c r="BJ451" s="8"/>
      <c r="BK451" s="8"/>
      <c r="BL451" s="15"/>
      <c r="BO451" s="8"/>
      <c r="BV451" s="8"/>
      <c r="BW451" s="8"/>
      <c r="BX451" s="8"/>
      <c r="BY451" s="8"/>
      <c r="BZ451" s="8"/>
    </row>
    <row r="452" spans="1:78" ht="47.25" x14ac:dyDescent="0.25">
      <c r="A452" s="31" t="s">
        <v>825</v>
      </c>
      <c r="B452" s="44" t="s">
        <v>885</v>
      </c>
      <c r="C452" s="34" t="s">
        <v>886</v>
      </c>
      <c r="D452" s="34">
        <v>0.191</v>
      </c>
      <c r="E452" s="34">
        <v>0</v>
      </c>
      <c r="F452" s="34">
        <v>9.8000000000000004E-2</v>
      </c>
      <c r="G452" s="34">
        <v>0</v>
      </c>
      <c r="H452" s="34">
        <v>0</v>
      </c>
      <c r="I452" s="34">
        <v>0</v>
      </c>
      <c r="J452" s="34">
        <v>0</v>
      </c>
      <c r="K452" s="34">
        <v>0</v>
      </c>
      <c r="L452" s="34">
        <v>1</v>
      </c>
      <c r="M452" s="34">
        <v>0</v>
      </c>
      <c r="N452" s="34">
        <v>0</v>
      </c>
      <c r="O452" s="34">
        <v>0</v>
      </c>
      <c r="P452" s="34">
        <v>0</v>
      </c>
      <c r="Q452" s="34">
        <v>0</v>
      </c>
      <c r="R452" s="34">
        <v>0</v>
      </c>
      <c r="S452" s="34">
        <v>9.8000000000000004E-2</v>
      </c>
      <c r="T452" s="34">
        <v>0</v>
      </c>
      <c r="U452" s="34">
        <v>0</v>
      </c>
      <c r="V452" s="34">
        <v>0</v>
      </c>
      <c r="W452" s="34">
        <v>0</v>
      </c>
      <c r="X452" s="34">
        <v>0</v>
      </c>
      <c r="Y452" s="34">
        <v>1</v>
      </c>
      <c r="Z452" s="34">
        <v>0</v>
      </c>
      <c r="AA452" s="34">
        <v>0</v>
      </c>
      <c r="AB452" s="34">
        <v>0</v>
      </c>
      <c r="AC452" s="34">
        <v>0</v>
      </c>
      <c r="AD452" s="34">
        <v>0</v>
      </c>
      <c r="AE452" s="34">
        <f t="shared" si="131"/>
        <v>0</v>
      </c>
      <c r="AF452" s="35">
        <v>0</v>
      </c>
      <c r="AG452" s="34">
        <f t="shared" si="132"/>
        <v>0</v>
      </c>
      <c r="AH452" s="35">
        <f t="shared" si="126"/>
        <v>0</v>
      </c>
      <c r="AI452" s="36" t="s">
        <v>34</v>
      </c>
      <c r="AJ452" s="8"/>
      <c r="BG452" s="8"/>
      <c r="BH452" s="8"/>
      <c r="BI452" s="8"/>
      <c r="BJ452" s="8"/>
      <c r="BK452" s="8"/>
      <c r="BL452" s="15"/>
      <c r="BO452" s="8"/>
      <c r="BV452" s="8"/>
      <c r="BW452" s="8"/>
      <c r="BX452" s="8"/>
      <c r="BY452" s="8"/>
      <c r="BZ452" s="8"/>
    </row>
    <row r="453" spans="1:78" ht="63" x14ac:dyDescent="0.25">
      <c r="A453" s="31" t="s">
        <v>825</v>
      </c>
      <c r="B453" s="44" t="s">
        <v>887</v>
      </c>
      <c r="C453" s="34" t="s">
        <v>888</v>
      </c>
      <c r="D453" s="34">
        <v>0.60794630872483224</v>
      </c>
      <c r="E453" s="34">
        <v>0</v>
      </c>
      <c r="F453" s="34">
        <v>0.29194630872483229</v>
      </c>
      <c r="G453" s="34">
        <v>0</v>
      </c>
      <c r="H453" s="34">
        <v>0</v>
      </c>
      <c r="I453" s="34">
        <v>0</v>
      </c>
      <c r="J453" s="34">
        <v>0</v>
      </c>
      <c r="K453" s="34">
        <v>0</v>
      </c>
      <c r="L453" s="34">
        <v>1</v>
      </c>
      <c r="M453" s="34">
        <v>0</v>
      </c>
      <c r="N453" s="34">
        <v>0</v>
      </c>
      <c r="O453" s="34">
        <v>0</v>
      </c>
      <c r="P453" s="34">
        <v>0</v>
      </c>
      <c r="Q453" s="34">
        <v>0</v>
      </c>
      <c r="R453" s="34">
        <v>0</v>
      </c>
      <c r="S453" s="34">
        <v>0.40208300000000002</v>
      </c>
      <c r="T453" s="34">
        <v>0</v>
      </c>
      <c r="U453" s="34">
        <v>0</v>
      </c>
      <c r="V453" s="34">
        <v>0</v>
      </c>
      <c r="W453" s="34">
        <v>0</v>
      </c>
      <c r="X453" s="34">
        <v>0</v>
      </c>
      <c r="Y453" s="34">
        <v>1</v>
      </c>
      <c r="Z453" s="34">
        <v>0</v>
      </c>
      <c r="AA453" s="34">
        <v>0</v>
      </c>
      <c r="AB453" s="34">
        <v>0</v>
      </c>
      <c r="AC453" s="34">
        <v>0</v>
      </c>
      <c r="AD453" s="34">
        <v>0</v>
      </c>
      <c r="AE453" s="34">
        <f t="shared" si="131"/>
        <v>0</v>
      </c>
      <c r="AF453" s="35">
        <v>0</v>
      </c>
      <c r="AG453" s="34">
        <f t="shared" si="132"/>
        <v>0.11013669127516773</v>
      </c>
      <c r="AH453" s="35">
        <f t="shared" si="126"/>
        <v>0.37724981609195374</v>
      </c>
      <c r="AI453" s="36" t="s">
        <v>851</v>
      </c>
      <c r="AJ453" s="8"/>
      <c r="BG453" s="8"/>
      <c r="BH453" s="8"/>
      <c r="BI453" s="8"/>
      <c r="BJ453" s="8"/>
      <c r="BK453" s="8"/>
      <c r="BL453" s="15"/>
      <c r="BO453" s="8"/>
      <c r="BV453" s="8"/>
      <c r="BW453" s="8"/>
      <c r="BX453" s="8"/>
      <c r="BY453" s="8"/>
      <c r="BZ453" s="8"/>
    </row>
    <row r="454" spans="1:78" ht="63" x14ac:dyDescent="0.25">
      <c r="A454" s="31" t="s">
        <v>825</v>
      </c>
      <c r="B454" s="44" t="s">
        <v>889</v>
      </c>
      <c r="C454" s="34" t="s">
        <v>890</v>
      </c>
      <c r="D454" s="34">
        <v>0.48399999999999999</v>
      </c>
      <c r="E454" s="34">
        <v>0</v>
      </c>
      <c r="F454" s="34">
        <v>0.23599999999999999</v>
      </c>
      <c r="G454" s="34">
        <v>0</v>
      </c>
      <c r="H454" s="34">
        <v>0</v>
      </c>
      <c r="I454" s="34">
        <v>0</v>
      </c>
      <c r="J454" s="34">
        <v>0</v>
      </c>
      <c r="K454" s="34">
        <v>0</v>
      </c>
      <c r="L454" s="34">
        <v>1</v>
      </c>
      <c r="M454" s="34">
        <v>0</v>
      </c>
      <c r="N454" s="34">
        <v>0</v>
      </c>
      <c r="O454" s="34">
        <v>0</v>
      </c>
      <c r="P454" s="34">
        <v>0</v>
      </c>
      <c r="Q454" s="34">
        <v>0</v>
      </c>
      <c r="R454" s="34">
        <v>0</v>
      </c>
      <c r="S454" s="34">
        <v>0.23599999999999999</v>
      </c>
      <c r="T454" s="34">
        <v>0</v>
      </c>
      <c r="U454" s="34">
        <v>0</v>
      </c>
      <c r="V454" s="34">
        <v>0</v>
      </c>
      <c r="W454" s="34">
        <v>0</v>
      </c>
      <c r="X454" s="34">
        <v>0</v>
      </c>
      <c r="Y454" s="34">
        <v>1</v>
      </c>
      <c r="Z454" s="34">
        <v>0</v>
      </c>
      <c r="AA454" s="34">
        <v>0</v>
      </c>
      <c r="AB454" s="34">
        <v>0</v>
      </c>
      <c r="AC454" s="34">
        <v>0</v>
      </c>
      <c r="AD454" s="34">
        <v>0</v>
      </c>
      <c r="AE454" s="34">
        <f t="shared" si="131"/>
        <v>0</v>
      </c>
      <c r="AF454" s="35">
        <v>0</v>
      </c>
      <c r="AG454" s="34">
        <f t="shared" si="132"/>
        <v>0</v>
      </c>
      <c r="AH454" s="35">
        <f t="shared" si="126"/>
        <v>0</v>
      </c>
      <c r="AI454" s="36" t="s">
        <v>34</v>
      </c>
      <c r="AJ454" s="8"/>
      <c r="BG454" s="8"/>
      <c r="BH454" s="8"/>
      <c r="BI454" s="8"/>
      <c r="BJ454" s="8"/>
      <c r="BK454" s="8"/>
      <c r="BL454" s="15"/>
      <c r="BO454" s="8"/>
      <c r="BV454" s="8"/>
      <c r="BW454" s="8"/>
      <c r="BX454" s="8"/>
      <c r="BY454" s="8"/>
      <c r="BZ454" s="8"/>
    </row>
    <row r="455" spans="1:78" ht="63" x14ac:dyDescent="0.25">
      <c r="A455" s="31" t="s">
        <v>825</v>
      </c>
      <c r="B455" s="44" t="s">
        <v>891</v>
      </c>
      <c r="C455" s="34" t="s">
        <v>892</v>
      </c>
      <c r="D455" s="33">
        <v>0.48199999999999998</v>
      </c>
      <c r="E455" s="34">
        <v>0</v>
      </c>
      <c r="F455" s="33">
        <v>0.23599999999999999</v>
      </c>
      <c r="G455" s="34">
        <v>0</v>
      </c>
      <c r="H455" s="34">
        <v>0</v>
      </c>
      <c r="I455" s="34">
        <v>0</v>
      </c>
      <c r="J455" s="34">
        <v>0</v>
      </c>
      <c r="K455" s="34">
        <v>0</v>
      </c>
      <c r="L455" s="34">
        <v>1</v>
      </c>
      <c r="M455" s="34">
        <v>0</v>
      </c>
      <c r="N455" s="34">
        <v>0</v>
      </c>
      <c r="O455" s="34">
        <v>0</v>
      </c>
      <c r="P455" s="34">
        <v>0</v>
      </c>
      <c r="Q455" s="34">
        <v>0</v>
      </c>
      <c r="R455" s="34">
        <v>0</v>
      </c>
      <c r="S455" s="34">
        <v>0.23599999999999999</v>
      </c>
      <c r="T455" s="34">
        <v>0</v>
      </c>
      <c r="U455" s="34">
        <v>0</v>
      </c>
      <c r="V455" s="34">
        <v>0</v>
      </c>
      <c r="W455" s="34">
        <v>0</v>
      </c>
      <c r="X455" s="34">
        <v>0</v>
      </c>
      <c r="Y455" s="34">
        <v>1</v>
      </c>
      <c r="Z455" s="34">
        <v>0</v>
      </c>
      <c r="AA455" s="34">
        <v>0</v>
      </c>
      <c r="AB455" s="34">
        <v>0</v>
      </c>
      <c r="AC455" s="34">
        <v>0</v>
      </c>
      <c r="AD455" s="34">
        <v>0</v>
      </c>
      <c r="AE455" s="34">
        <f t="shared" si="131"/>
        <v>0</v>
      </c>
      <c r="AF455" s="35">
        <v>0</v>
      </c>
      <c r="AG455" s="34">
        <f t="shared" si="132"/>
        <v>0</v>
      </c>
      <c r="AH455" s="35">
        <f t="shared" si="126"/>
        <v>0</v>
      </c>
      <c r="AI455" s="36" t="s">
        <v>34</v>
      </c>
      <c r="AJ455" s="8"/>
      <c r="BG455" s="8"/>
      <c r="BH455" s="8"/>
      <c r="BI455" s="8"/>
      <c r="BJ455" s="8"/>
      <c r="BK455" s="8"/>
      <c r="BL455" s="15"/>
      <c r="BO455" s="8"/>
      <c r="BV455" s="8"/>
      <c r="BW455" s="8"/>
      <c r="BX455" s="8"/>
      <c r="BY455" s="8"/>
      <c r="BZ455" s="8"/>
    </row>
    <row r="456" spans="1:78" ht="47.25" x14ac:dyDescent="0.25">
      <c r="A456" s="31" t="s">
        <v>825</v>
      </c>
      <c r="B456" s="44" t="s">
        <v>893</v>
      </c>
      <c r="C456" s="34" t="s">
        <v>894</v>
      </c>
      <c r="D456" s="33">
        <v>0.14395973154362418</v>
      </c>
      <c r="E456" s="34">
        <v>0</v>
      </c>
      <c r="F456" s="33">
        <v>0.14395973154362418</v>
      </c>
      <c r="G456" s="34">
        <v>0</v>
      </c>
      <c r="H456" s="34">
        <v>0</v>
      </c>
      <c r="I456" s="34">
        <v>0</v>
      </c>
      <c r="J456" s="34">
        <v>0</v>
      </c>
      <c r="K456" s="34">
        <v>0</v>
      </c>
      <c r="L456" s="34">
        <v>1</v>
      </c>
      <c r="M456" s="34">
        <v>0</v>
      </c>
      <c r="N456" s="34">
        <v>0</v>
      </c>
      <c r="O456" s="34">
        <v>0</v>
      </c>
      <c r="P456" s="34">
        <v>0</v>
      </c>
      <c r="Q456" s="34">
        <v>0</v>
      </c>
      <c r="R456" s="34">
        <v>0</v>
      </c>
      <c r="S456" s="34">
        <v>0.14299999999999999</v>
      </c>
      <c r="T456" s="34">
        <v>0</v>
      </c>
      <c r="U456" s="34">
        <v>0</v>
      </c>
      <c r="V456" s="34">
        <v>0</v>
      </c>
      <c r="W456" s="34">
        <v>0</v>
      </c>
      <c r="X456" s="34">
        <v>0</v>
      </c>
      <c r="Y456" s="34">
        <v>1</v>
      </c>
      <c r="Z456" s="34">
        <v>0</v>
      </c>
      <c r="AA456" s="34">
        <v>0</v>
      </c>
      <c r="AB456" s="34">
        <v>0</v>
      </c>
      <c r="AC456" s="34">
        <v>0</v>
      </c>
      <c r="AD456" s="34">
        <v>0</v>
      </c>
      <c r="AE456" s="34">
        <f t="shared" si="131"/>
        <v>0</v>
      </c>
      <c r="AF456" s="35">
        <v>0</v>
      </c>
      <c r="AG456" s="34">
        <f t="shared" si="132"/>
        <v>-9.5973154362419266E-4</v>
      </c>
      <c r="AH456" s="35">
        <f t="shared" si="126"/>
        <v>-6.6666666666668848E-3</v>
      </c>
      <c r="AI456" s="36" t="s">
        <v>34</v>
      </c>
      <c r="AJ456" s="8"/>
      <c r="BG456" s="8"/>
      <c r="BH456" s="8"/>
      <c r="BI456" s="8"/>
      <c r="BJ456" s="8"/>
      <c r="BK456" s="8"/>
      <c r="BL456" s="15"/>
      <c r="BO456" s="8"/>
      <c r="BV456" s="8"/>
      <c r="BW456" s="8"/>
      <c r="BX456" s="8"/>
      <c r="BY456" s="8"/>
      <c r="BZ456" s="8"/>
    </row>
    <row r="457" spans="1:78" ht="31.5" x14ac:dyDescent="0.25">
      <c r="A457" s="31" t="s">
        <v>825</v>
      </c>
      <c r="B457" s="44" t="s">
        <v>895</v>
      </c>
      <c r="C457" s="34" t="s">
        <v>896</v>
      </c>
      <c r="D457" s="33" t="s">
        <v>34</v>
      </c>
      <c r="E457" s="34" t="s">
        <v>34</v>
      </c>
      <c r="F457" s="33" t="s">
        <v>34</v>
      </c>
      <c r="G457" s="33" t="s">
        <v>34</v>
      </c>
      <c r="H457" s="33" t="s">
        <v>34</v>
      </c>
      <c r="I457" s="33" t="s">
        <v>34</v>
      </c>
      <c r="J457" s="33" t="s">
        <v>34</v>
      </c>
      <c r="K457" s="33" t="s">
        <v>34</v>
      </c>
      <c r="L457" s="33" t="s">
        <v>34</v>
      </c>
      <c r="M457" s="33" t="s">
        <v>34</v>
      </c>
      <c r="N457" s="33" t="s">
        <v>34</v>
      </c>
      <c r="O457" s="33" t="s">
        <v>34</v>
      </c>
      <c r="P457" s="33" t="s">
        <v>34</v>
      </c>
      <c r="Q457" s="33" t="s">
        <v>34</v>
      </c>
      <c r="R457" s="34">
        <v>0</v>
      </c>
      <c r="S457" s="34">
        <v>7.1499999999999994E-2</v>
      </c>
      <c r="T457" s="34">
        <v>0</v>
      </c>
      <c r="U457" s="34">
        <v>0</v>
      </c>
      <c r="V457" s="34">
        <v>0</v>
      </c>
      <c r="W457" s="34">
        <v>0</v>
      </c>
      <c r="X457" s="34">
        <v>0</v>
      </c>
      <c r="Y457" s="34">
        <v>1</v>
      </c>
      <c r="Z457" s="34">
        <v>0</v>
      </c>
      <c r="AA457" s="34">
        <v>0</v>
      </c>
      <c r="AB457" s="34">
        <v>0</v>
      </c>
      <c r="AC457" s="34">
        <v>0</v>
      </c>
      <c r="AD457" s="34">
        <v>0</v>
      </c>
      <c r="AE457" s="34" t="s">
        <v>34</v>
      </c>
      <c r="AF457" s="35" t="s">
        <v>34</v>
      </c>
      <c r="AG457" s="34" t="s">
        <v>34</v>
      </c>
      <c r="AH457" s="35" t="s">
        <v>34</v>
      </c>
      <c r="AI457" s="36" t="s">
        <v>389</v>
      </c>
      <c r="AJ457" s="8"/>
      <c r="BG457" s="8"/>
      <c r="BH457" s="8"/>
      <c r="BI457" s="8"/>
      <c r="BJ457" s="8"/>
      <c r="BK457" s="8"/>
      <c r="BL457" s="15"/>
      <c r="BO457" s="8"/>
      <c r="BV457" s="8"/>
      <c r="BW457" s="8"/>
      <c r="BX457" s="8"/>
      <c r="BY457" s="8"/>
      <c r="BZ457" s="8"/>
    </row>
    <row r="458" spans="1:78" ht="47.25" x14ac:dyDescent="0.25">
      <c r="A458" s="31" t="s">
        <v>825</v>
      </c>
      <c r="B458" s="44" t="s">
        <v>897</v>
      </c>
      <c r="C458" s="34" t="s">
        <v>898</v>
      </c>
      <c r="D458" s="34">
        <v>0.14299999999999999</v>
      </c>
      <c r="E458" s="34">
        <v>0</v>
      </c>
      <c r="F458" s="34">
        <v>0.14299999999999999</v>
      </c>
      <c r="G458" s="34">
        <v>0</v>
      </c>
      <c r="H458" s="34">
        <v>0</v>
      </c>
      <c r="I458" s="34">
        <v>0</v>
      </c>
      <c r="J458" s="34">
        <v>0</v>
      </c>
      <c r="K458" s="34">
        <v>0</v>
      </c>
      <c r="L458" s="34">
        <v>1</v>
      </c>
      <c r="M458" s="34">
        <v>0</v>
      </c>
      <c r="N458" s="34">
        <v>0</v>
      </c>
      <c r="O458" s="34">
        <v>0</v>
      </c>
      <c r="P458" s="34">
        <v>0</v>
      </c>
      <c r="Q458" s="34">
        <v>0</v>
      </c>
      <c r="R458" s="34">
        <v>0</v>
      </c>
      <c r="S458" s="34">
        <v>0.14299999999999999</v>
      </c>
      <c r="T458" s="34">
        <v>0</v>
      </c>
      <c r="U458" s="34">
        <v>0</v>
      </c>
      <c r="V458" s="34">
        <v>0</v>
      </c>
      <c r="W458" s="34">
        <v>0</v>
      </c>
      <c r="X458" s="34">
        <v>0</v>
      </c>
      <c r="Y458" s="34">
        <v>1</v>
      </c>
      <c r="Z458" s="34">
        <v>0</v>
      </c>
      <c r="AA458" s="34">
        <v>0</v>
      </c>
      <c r="AB458" s="34">
        <v>0</v>
      </c>
      <c r="AC458" s="34">
        <v>0</v>
      </c>
      <c r="AD458" s="34">
        <v>0</v>
      </c>
      <c r="AE458" s="34">
        <f t="shared" si="131"/>
        <v>0</v>
      </c>
      <c r="AF458" s="35">
        <v>0</v>
      </c>
      <c r="AG458" s="34">
        <f t="shared" si="132"/>
        <v>0</v>
      </c>
      <c r="AH458" s="35">
        <f t="shared" si="126"/>
        <v>0</v>
      </c>
      <c r="AI458" s="36" t="s">
        <v>34</v>
      </c>
      <c r="AJ458" s="8"/>
      <c r="BG458" s="8"/>
      <c r="BH458" s="8"/>
      <c r="BI458" s="8"/>
      <c r="BJ458" s="8"/>
      <c r="BK458" s="8"/>
      <c r="BL458" s="15"/>
      <c r="BO458" s="8"/>
      <c r="BV458" s="8"/>
      <c r="BW458" s="8"/>
      <c r="BX458" s="8"/>
      <c r="BY458" s="8"/>
      <c r="BZ458" s="8"/>
    </row>
    <row r="459" spans="1:78" ht="47.25" x14ac:dyDescent="0.25">
      <c r="A459" s="31" t="s">
        <v>825</v>
      </c>
      <c r="B459" s="44" t="s">
        <v>899</v>
      </c>
      <c r="C459" s="34" t="s">
        <v>900</v>
      </c>
      <c r="D459" s="34">
        <v>0.14299999999999999</v>
      </c>
      <c r="E459" s="34">
        <v>0</v>
      </c>
      <c r="F459" s="34">
        <v>0.14299999999999999</v>
      </c>
      <c r="G459" s="34">
        <v>0</v>
      </c>
      <c r="H459" s="34">
        <v>0</v>
      </c>
      <c r="I459" s="34">
        <v>0</v>
      </c>
      <c r="J459" s="34">
        <v>0</v>
      </c>
      <c r="K459" s="34">
        <v>0</v>
      </c>
      <c r="L459" s="34">
        <v>1</v>
      </c>
      <c r="M459" s="34">
        <v>0</v>
      </c>
      <c r="N459" s="34">
        <v>0</v>
      </c>
      <c r="O459" s="34">
        <v>0</v>
      </c>
      <c r="P459" s="34">
        <v>0</v>
      </c>
      <c r="Q459" s="34">
        <v>0</v>
      </c>
      <c r="R459" s="34">
        <v>0</v>
      </c>
      <c r="S459" s="34">
        <v>0.14299999999999999</v>
      </c>
      <c r="T459" s="34">
        <v>0</v>
      </c>
      <c r="U459" s="34">
        <v>0</v>
      </c>
      <c r="V459" s="34">
        <v>0</v>
      </c>
      <c r="W459" s="34">
        <v>0</v>
      </c>
      <c r="X459" s="34">
        <v>0</v>
      </c>
      <c r="Y459" s="34">
        <v>1</v>
      </c>
      <c r="Z459" s="34">
        <v>0</v>
      </c>
      <c r="AA459" s="34">
        <v>0</v>
      </c>
      <c r="AB459" s="34">
        <v>0</v>
      </c>
      <c r="AC459" s="34">
        <v>0</v>
      </c>
      <c r="AD459" s="34">
        <v>0</v>
      </c>
      <c r="AE459" s="34">
        <f t="shared" si="131"/>
        <v>0</v>
      </c>
      <c r="AF459" s="35">
        <v>0</v>
      </c>
      <c r="AG459" s="34">
        <f t="shared" si="132"/>
        <v>0</v>
      </c>
      <c r="AH459" s="35">
        <f t="shared" si="126"/>
        <v>0</v>
      </c>
      <c r="AI459" s="36" t="s">
        <v>34</v>
      </c>
      <c r="AJ459" s="8"/>
      <c r="BG459" s="8"/>
      <c r="BH459" s="8"/>
      <c r="BI459" s="8"/>
      <c r="BJ459" s="8"/>
      <c r="BK459" s="8"/>
      <c r="BL459" s="15"/>
      <c r="BO459" s="8"/>
      <c r="BV459" s="8"/>
      <c r="BW459" s="8"/>
      <c r="BX459" s="8"/>
      <c r="BY459" s="8"/>
      <c r="BZ459" s="8"/>
    </row>
    <row r="460" spans="1:78" ht="63" x14ac:dyDescent="0.25">
      <c r="A460" s="31" t="s">
        <v>825</v>
      </c>
      <c r="B460" s="44" t="s">
        <v>901</v>
      </c>
      <c r="C460" s="34" t="s">
        <v>902</v>
      </c>
      <c r="D460" s="34">
        <v>2.66</v>
      </c>
      <c r="E460" s="34">
        <v>0</v>
      </c>
      <c r="F460" s="34">
        <v>2.66</v>
      </c>
      <c r="G460" s="34">
        <v>0</v>
      </c>
      <c r="H460" s="34">
        <v>0</v>
      </c>
      <c r="I460" s="34">
        <v>0</v>
      </c>
      <c r="J460" s="34">
        <v>0</v>
      </c>
      <c r="K460" s="34">
        <v>0</v>
      </c>
      <c r="L460" s="34">
        <v>1</v>
      </c>
      <c r="M460" s="34">
        <v>0</v>
      </c>
      <c r="N460" s="34">
        <v>0</v>
      </c>
      <c r="O460" s="34">
        <v>0</v>
      </c>
      <c r="P460" s="34">
        <v>0</v>
      </c>
      <c r="Q460" s="34">
        <v>0</v>
      </c>
      <c r="R460" s="34">
        <v>0</v>
      </c>
      <c r="S460" s="34">
        <v>2.66</v>
      </c>
      <c r="T460" s="34">
        <v>0</v>
      </c>
      <c r="U460" s="34">
        <v>0</v>
      </c>
      <c r="V460" s="34">
        <v>0</v>
      </c>
      <c r="W460" s="34">
        <v>0</v>
      </c>
      <c r="X460" s="34">
        <v>0</v>
      </c>
      <c r="Y460" s="34">
        <v>1</v>
      </c>
      <c r="Z460" s="34">
        <v>0</v>
      </c>
      <c r="AA460" s="34">
        <v>0</v>
      </c>
      <c r="AB460" s="34">
        <v>0</v>
      </c>
      <c r="AC460" s="34">
        <v>0</v>
      </c>
      <c r="AD460" s="34">
        <v>0</v>
      </c>
      <c r="AE460" s="34">
        <f t="shared" si="131"/>
        <v>0</v>
      </c>
      <c r="AF460" s="35">
        <v>0</v>
      </c>
      <c r="AG460" s="34">
        <f t="shared" si="132"/>
        <v>0</v>
      </c>
      <c r="AH460" s="35">
        <f t="shared" si="126"/>
        <v>0</v>
      </c>
      <c r="AI460" s="36" t="s">
        <v>34</v>
      </c>
      <c r="AJ460" s="8"/>
      <c r="BG460" s="8"/>
      <c r="BH460" s="8"/>
      <c r="BI460" s="8"/>
      <c r="BJ460" s="8"/>
      <c r="BK460" s="8"/>
      <c r="BL460" s="15"/>
      <c r="BO460" s="8"/>
      <c r="BV460" s="8"/>
      <c r="BW460" s="8"/>
      <c r="BX460" s="8"/>
      <c r="BY460" s="8"/>
      <c r="BZ460" s="8"/>
    </row>
    <row r="461" spans="1:78" ht="47.25" x14ac:dyDescent="0.25">
      <c r="A461" s="31" t="s">
        <v>825</v>
      </c>
      <c r="B461" s="44" t="s">
        <v>903</v>
      </c>
      <c r="C461" s="34" t="s">
        <v>904</v>
      </c>
      <c r="D461" s="33">
        <v>0.13400000000000001</v>
      </c>
      <c r="E461" s="34">
        <v>0</v>
      </c>
      <c r="F461" s="33">
        <v>0.13400000000000001</v>
      </c>
      <c r="G461" s="34">
        <v>0</v>
      </c>
      <c r="H461" s="34">
        <v>0</v>
      </c>
      <c r="I461" s="34">
        <v>0</v>
      </c>
      <c r="J461" s="34">
        <v>0</v>
      </c>
      <c r="K461" s="34">
        <v>0</v>
      </c>
      <c r="L461" s="34">
        <v>1</v>
      </c>
      <c r="M461" s="34">
        <v>0</v>
      </c>
      <c r="N461" s="34">
        <v>0</v>
      </c>
      <c r="O461" s="34">
        <v>0</v>
      </c>
      <c r="P461" s="34">
        <v>0</v>
      </c>
      <c r="Q461" s="34">
        <v>0</v>
      </c>
      <c r="R461" s="34">
        <v>0</v>
      </c>
      <c r="S461" s="34">
        <v>0.13603599999999999</v>
      </c>
      <c r="T461" s="34">
        <v>0</v>
      </c>
      <c r="U461" s="34">
        <v>0</v>
      </c>
      <c r="V461" s="34">
        <v>0</v>
      </c>
      <c r="W461" s="34">
        <v>0</v>
      </c>
      <c r="X461" s="34">
        <v>0</v>
      </c>
      <c r="Y461" s="34">
        <v>1</v>
      </c>
      <c r="Z461" s="34">
        <v>0</v>
      </c>
      <c r="AA461" s="34">
        <v>0</v>
      </c>
      <c r="AB461" s="34">
        <v>0</v>
      </c>
      <c r="AC461" s="34">
        <v>0</v>
      </c>
      <c r="AD461" s="34">
        <v>0</v>
      </c>
      <c r="AE461" s="34">
        <f t="shared" si="131"/>
        <v>0</v>
      </c>
      <c r="AF461" s="35">
        <v>0</v>
      </c>
      <c r="AG461" s="34">
        <f t="shared" si="132"/>
        <v>2.0359999999999823E-3</v>
      </c>
      <c r="AH461" s="35">
        <f t="shared" si="126"/>
        <v>1.5194029850746136E-2</v>
      </c>
      <c r="AI461" s="36" t="s">
        <v>34</v>
      </c>
      <c r="AJ461" s="8"/>
      <c r="BG461" s="8"/>
      <c r="BH461" s="8"/>
      <c r="BI461" s="8"/>
      <c r="BJ461" s="8"/>
      <c r="BK461" s="8"/>
      <c r="BL461" s="15"/>
      <c r="BO461" s="8"/>
      <c r="BV461" s="8"/>
      <c r="BW461" s="8"/>
      <c r="BX461" s="8"/>
      <c r="BY461" s="8"/>
      <c r="BZ461" s="8"/>
    </row>
    <row r="462" spans="1:78" ht="47.25" x14ac:dyDescent="0.25">
      <c r="A462" s="31" t="s">
        <v>825</v>
      </c>
      <c r="B462" s="44" t="s">
        <v>905</v>
      </c>
      <c r="C462" s="34" t="s">
        <v>906</v>
      </c>
      <c r="D462" s="33">
        <v>0.109</v>
      </c>
      <c r="E462" s="34">
        <v>0</v>
      </c>
      <c r="F462" s="33">
        <v>0.109</v>
      </c>
      <c r="G462" s="34">
        <v>0</v>
      </c>
      <c r="H462" s="34">
        <v>0</v>
      </c>
      <c r="I462" s="34">
        <v>0</v>
      </c>
      <c r="J462" s="34">
        <v>0</v>
      </c>
      <c r="K462" s="34">
        <v>0</v>
      </c>
      <c r="L462" s="34">
        <v>1</v>
      </c>
      <c r="M462" s="34">
        <v>0</v>
      </c>
      <c r="N462" s="34">
        <v>0</v>
      </c>
      <c r="O462" s="34">
        <v>0</v>
      </c>
      <c r="P462" s="34">
        <v>0</v>
      </c>
      <c r="Q462" s="34">
        <v>0</v>
      </c>
      <c r="R462" s="34">
        <v>0</v>
      </c>
      <c r="S462" s="34">
        <v>9.700136999999999E-2</v>
      </c>
      <c r="T462" s="34">
        <v>0</v>
      </c>
      <c r="U462" s="34">
        <v>0</v>
      </c>
      <c r="V462" s="34">
        <v>0</v>
      </c>
      <c r="W462" s="34">
        <v>0</v>
      </c>
      <c r="X462" s="34">
        <v>0</v>
      </c>
      <c r="Y462" s="34">
        <v>1</v>
      </c>
      <c r="Z462" s="34">
        <v>0</v>
      </c>
      <c r="AA462" s="34">
        <v>0</v>
      </c>
      <c r="AB462" s="34">
        <v>0</v>
      </c>
      <c r="AC462" s="34">
        <v>0</v>
      </c>
      <c r="AD462" s="34">
        <v>0</v>
      </c>
      <c r="AE462" s="34">
        <f t="shared" si="131"/>
        <v>0</v>
      </c>
      <c r="AF462" s="35">
        <v>0</v>
      </c>
      <c r="AG462" s="34">
        <f t="shared" si="132"/>
        <v>-1.199863000000001E-2</v>
      </c>
      <c r="AH462" s="35">
        <f t="shared" si="126"/>
        <v>-0.11007917431192669</v>
      </c>
      <c r="AI462" s="36" t="s">
        <v>604</v>
      </c>
      <c r="AJ462" s="8"/>
      <c r="BG462" s="8"/>
      <c r="BH462" s="8"/>
      <c r="BI462" s="8"/>
      <c r="BJ462" s="8"/>
      <c r="BK462" s="8"/>
      <c r="BL462" s="15"/>
      <c r="BO462" s="8"/>
      <c r="BV462" s="8"/>
      <c r="BW462" s="8"/>
      <c r="BX462" s="8"/>
      <c r="BY462" s="8"/>
      <c r="BZ462" s="8"/>
    </row>
    <row r="463" spans="1:78" ht="31.5" x14ac:dyDescent="0.25">
      <c r="A463" s="31" t="s">
        <v>825</v>
      </c>
      <c r="B463" s="44" t="s">
        <v>907</v>
      </c>
      <c r="C463" s="34" t="s">
        <v>908</v>
      </c>
      <c r="D463" s="33">
        <v>4.8000000000000001E-2</v>
      </c>
      <c r="E463" s="34">
        <v>0</v>
      </c>
      <c r="F463" s="33">
        <v>4.8000000000000001E-2</v>
      </c>
      <c r="G463" s="34">
        <v>0</v>
      </c>
      <c r="H463" s="34">
        <v>0</v>
      </c>
      <c r="I463" s="34">
        <v>0</v>
      </c>
      <c r="J463" s="34">
        <v>0</v>
      </c>
      <c r="K463" s="34">
        <v>0</v>
      </c>
      <c r="L463" s="34">
        <v>1</v>
      </c>
      <c r="M463" s="34">
        <v>0</v>
      </c>
      <c r="N463" s="34">
        <v>0</v>
      </c>
      <c r="O463" s="34">
        <v>0</v>
      </c>
      <c r="P463" s="34">
        <v>0</v>
      </c>
      <c r="Q463" s="34">
        <v>0</v>
      </c>
      <c r="R463" s="34">
        <v>0</v>
      </c>
      <c r="S463" s="34">
        <v>0</v>
      </c>
      <c r="T463" s="34">
        <v>0</v>
      </c>
      <c r="U463" s="34">
        <v>0</v>
      </c>
      <c r="V463" s="34">
        <v>0</v>
      </c>
      <c r="W463" s="34">
        <v>0</v>
      </c>
      <c r="X463" s="34">
        <v>0</v>
      </c>
      <c r="Y463" s="34">
        <v>0</v>
      </c>
      <c r="Z463" s="34">
        <v>0</v>
      </c>
      <c r="AA463" s="34">
        <v>0</v>
      </c>
      <c r="AB463" s="34">
        <v>0</v>
      </c>
      <c r="AC463" s="34">
        <v>0</v>
      </c>
      <c r="AD463" s="34">
        <v>0</v>
      </c>
      <c r="AE463" s="34">
        <f t="shared" si="131"/>
        <v>0</v>
      </c>
      <c r="AF463" s="35">
        <v>0</v>
      </c>
      <c r="AG463" s="34">
        <f t="shared" si="132"/>
        <v>-4.8000000000000001E-2</v>
      </c>
      <c r="AH463" s="35">
        <f t="shared" si="126"/>
        <v>-1</v>
      </c>
      <c r="AI463" s="36" t="s">
        <v>909</v>
      </c>
      <c r="AJ463" s="8"/>
      <c r="BG463" s="8"/>
      <c r="BH463" s="8"/>
      <c r="BI463" s="8"/>
      <c r="BJ463" s="8"/>
      <c r="BK463" s="8"/>
      <c r="BL463" s="15"/>
      <c r="BO463" s="8"/>
      <c r="BV463" s="8"/>
      <c r="BW463" s="8"/>
      <c r="BX463" s="8"/>
      <c r="BY463" s="8"/>
      <c r="BZ463" s="8"/>
    </row>
    <row r="464" spans="1:78" ht="63" x14ac:dyDescent="0.25">
      <c r="A464" s="31" t="s">
        <v>825</v>
      </c>
      <c r="B464" s="44" t="s">
        <v>910</v>
      </c>
      <c r="C464" s="34" t="s">
        <v>911</v>
      </c>
      <c r="D464" s="33">
        <v>0.314</v>
      </c>
      <c r="E464" s="34">
        <v>0</v>
      </c>
      <c r="F464" s="33">
        <v>0.314</v>
      </c>
      <c r="G464" s="34">
        <v>0</v>
      </c>
      <c r="H464" s="34">
        <v>0</v>
      </c>
      <c r="I464" s="34">
        <v>0</v>
      </c>
      <c r="J464" s="34">
        <v>0</v>
      </c>
      <c r="K464" s="34">
        <v>0</v>
      </c>
      <c r="L464" s="34">
        <v>1</v>
      </c>
      <c r="M464" s="34">
        <v>0</v>
      </c>
      <c r="N464" s="34">
        <v>0</v>
      </c>
      <c r="O464" s="34">
        <v>0</v>
      </c>
      <c r="P464" s="34">
        <v>0</v>
      </c>
      <c r="Q464" s="34">
        <v>0</v>
      </c>
      <c r="R464" s="34">
        <v>0</v>
      </c>
      <c r="S464" s="34">
        <v>0.43079700000000004</v>
      </c>
      <c r="T464" s="34">
        <v>0</v>
      </c>
      <c r="U464" s="34">
        <v>0</v>
      </c>
      <c r="V464" s="34">
        <v>0</v>
      </c>
      <c r="W464" s="34">
        <v>0</v>
      </c>
      <c r="X464" s="34">
        <v>0</v>
      </c>
      <c r="Y464" s="34">
        <v>1</v>
      </c>
      <c r="Z464" s="34">
        <v>0</v>
      </c>
      <c r="AA464" s="34">
        <v>0</v>
      </c>
      <c r="AB464" s="34">
        <v>0</v>
      </c>
      <c r="AC464" s="34">
        <v>0</v>
      </c>
      <c r="AD464" s="34">
        <v>0</v>
      </c>
      <c r="AE464" s="34">
        <f t="shared" si="131"/>
        <v>0</v>
      </c>
      <c r="AF464" s="35">
        <v>0</v>
      </c>
      <c r="AG464" s="34">
        <f t="shared" si="132"/>
        <v>0.11679700000000004</v>
      </c>
      <c r="AH464" s="35">
        <f t="shared" si="126"/>
        <v>0.37196496815286639</v>
      </c>
      <c r="AI464" s="36" t="s">
        <v>851</v>
      </c>
      <c r="AJ464" s="8"/>
      <c r="BG464" s="8"/>
      <c r="BH464" s="8"/>
      <c r="BI464" s="8"/>
      <c r="BJ464" s="8"/>
      <c r="BK464" s="8"/>
      <c r="BL464" s="15"/>
      <c r="BO464" s="8"/>
      <c r="BV464" s="8"/>
      <c r="BW464" s="8"/>
      <c r="BX464" s="8"/>
      <c r="BY464" s="8"/>
      <c r="BZ464" s="8"/>
    </row>
    <row r="465" spans="1:78" ht="78.75" x14ac:dyDescent="0.25">
      <c r="A465" s="31" t="s">
        <v>825</v>
      </c>
      <c r="B465" s="44" t="s">
        <v>912</v>
      </c>
      <c r="C465" s="34" t="s">
        <v>913</v>
      </c>
      <c r="D465" s="33">
        <v>0.111</v>
      </c>
      <c r="E465" s="34">
        <v>0</v>
      </c>
      <c r="F465" s="33">
        <v>0.111</v>
      </c>
      <c r="G465" s="34">
        <v>0</v>
      </c>
      <c r="H465" s="34">
        <v>0</v>
      </c>
      <c r="I465" s="34">
        <v>0</v>
      </c>
      <c r="J465" s="34">
        <v>0</v>
      </c>
      <c r="K465" s="34">
        <v>0</v>
      </c>
      <c r="L465" s="34">
        <v>1</v>
      </c>
      <c r="M465" s="34">
        <v>0</v>
      </c>
      <c r="N465" s="34">
        <v>0</v>
      </c>
      <c r="O465" s="34">
        <v>0</v>
      </c>
      <c r="P465" s="34">
        <v>0</v>
      </c>
      <c r="Q465" s="34">
        <v>0</v>
      </c>
      <c r="R465" s="34">
        <v>0</v>
      </c>
      <c r="S465" s="34">
        <v>6.4269670000000001E-2</v>
      </c>
      <c r="T465" s="34">
        <v>0</v>
      </c>
      <c r="U465" s="34">
        <v>0</v>
      </c>
      <c r="V465" s="34">
        <v>0</v>
      </c>
      <c r="W465" s="34">
        <v>0</v>
      </c>
      <c r="X465" s="34">
        <v>0</v>
      </c>
      <c r="Y465" s="34">
        <v>1</v>
      </c>
      <c r="Z465" s="34">
        <v>0</v>
      </c>
      <c r="AA465" s="34">
        <v>0</v>
      </c>
      <c r="AB465" s="34">
        <v>0</v>
      </c>
      <c r="AC465" s="34">
        <v>0</v>
      </c>
      <c r="AD465" s="34">
        <v>0</v>
      </c>
      <c r="AE465" s="34">
        <f t="shared" si="131"/>
        <v>0</v>
      </c>
      <c r="AF465" s="35">
        <v>0</v>
      </c>
      <c r="AG465" s="34">
        <f t="shared" si="132"/>
        <v>-4.673033E-2</v>
      </c>
      <c r="AH465" s="35">
        <f t="shared" si="126"/>
        <v>-0.42099396396396394</v>
      </c>
      <c r="AI465" s="36" t="s">
        <v>604</v>
      </c>
      <c r="AJ465" s="8"/>
      <c r="BG465" s="8"/>
      <c r="BH465" s="8"/>
      <c r="BI465" s="8"/>
      <c r="BJ465" s="8"/>
      <c r="BK465" s="8"/>
      <c r="BL465" s="15"/>
      <c r="BO465" s="8"/>
      <c r="BV465" s="8"/>
      <c r="BW465" s="8"/>
      <c r="BX465" s="8"/>
      <c r="BY465" s="8"/>
      <c r="BZ465" s="8"/>
    </row>
    <row r="466" spans="1:78" ht="63" x14ac:dyDescent="0.25">
      <c r="A466" s="31" t="s">
        <v>825</v>
      </c>
      <c r="B466" s="44" t="s">
        <v>914</v>
      </c>
      <c r="C466" s="34" t="s">
        <v>915</v>
      </c>
      <c r="D466" s="34">
        <v>5.8000000000000003E-2</v>
      </c>
      <c r="E466" s="34">
        <v>0</v>
      </c>
      <c r="F466" s="34">
        <v>5.8000000000000003E-2</v>
      </c>
      <c r="G466" s="34">
        <v>0</v>
      </c>
      <c r="H466" s="34">
        <v>0</v>
      </c>
      <c r="I466" s="34">
        <v>0</v>
      </c>
      <c r="J466" s="34">
        <v>0</v>
      </c>
      <c r="K466" s="34">
        <v>0</v>
      </c>
      <c r="L466" s="34">
        <v>1</v>
      </c>
      <c r="M466" s="34">
        <v>0</v>
      </c>
      <c r="N466" s="34">
        <v>0</v>
      </c>
      <c r="O466" s="34">
        <v>0</v>
      </c>
      <c r="P466" s="34">
        <v>0</v>
      </c>
      <c r="Q466" s="34">
        <v>0</v>
      </c>
      <c r="R466" s="34">
        <v>0</v>
      </c>
      <c r="S466" s="34">
        <v>8.7980390000000006E-2</v>
      </c>
      <c r="T466" s="34">
        <v>0</v>
      </c>
      <c r="U466" s="34">
        <v>0</v>
      </c>
      <c r="V466" s="34">
        <v>0</v>
      </c>
      <c r="W466" s="34">
        <v>0</v>
      </c>
      <c r="X466" s="34">
        <v>0</v>
      </c>
      <c r="Y466" s="34">
        <v>1</v>
      </c>
      <c r="Z466" s="34">
        <v>0</v>
      </c>
      <c r="AA466" s="34">
        <v>0</v>
      </c>
      <c r="AB466" s="34">
        <v>0</v>
      </c>
      <c r="AC466" s="34">
        <v>0</v>
      </c>
      <c r="AD466" s="34">
        <v>0</v>
      </c>
      <c r="AE466" s="34">
        <f t="shared" si="131"/>
        <v>0</v>
      </c>
      <c r="AF466" s="35">
        <v>0</v>
      </c>
      <c r="AG466" s="34">
        <f t="shared" si="132"/>
        <v>2.9980390000000003E-2</v>
      </c>
      <c r="AH466" s="35">
        <f t="shared" si="126"/>
        <v>0.51690327586206897</v>
      </c>
      <c r="AI466" s="36" t="s">
        <v>851</v>
      </c>
      <c r="AJ466" s="8"/>
      <c r="BG466" s="8"/>
      <c r="BH466" s="8"/>
      <c r="BI466" s="8"/>
      <c r="BJ466" s="8"/>
      <c r="BK466" s="8"/>
      <c r="BL466" s="15"/>
      <c r="BO466" s="8"/>
      <c r="BV466" s="8"/>
      <c r="BW466" s="8"/>
      <c r="BX466" s="8"/>
      <c r="BY466" s="8"/>
      <c r="BZ466" s="8"/>
    </row>
    <row r="467" spans="1:78" ht="31.5" x14ac:dyDescent="0.25">
      <c r="A467" s="31" t="s">
        <v>825</v>
      </c>
      <c r="B467" s="44" t="s">
        <v>916</v>
      </c>
      <c r="C467" s="34" t="s">
        <v>917</v>
      </c>
      <c r="D467" s="33">
        <v>0.17100000000000001</v>
      </c>
      <c r="E467" s="34">
        <v>0</v>
      </c>
      <c r="F467" s="33">
        <v>0.17100000000000001</v>
      </c>
      <c r="G467" s="34">
        <v>0</v>
      </c>
      <c r="H467" s="34">
        <v>0</v>
      </c>
      <c r="I467" s="34">
        <v>0</v>
      </c>
      <c r="J467" s="34">
        <v>0</v>
      </c>
      <c r="K467" s="34">
        <v>0</v>
      </c>
      <c r="L467" s="34">
        <v>1</v>
      </c>
      <c r="M467" s="34">
        <v>0</v>
      </c>
      <c r="N467" s="34">
        <v>0</v>
      </c>
      <c r="O467" s="34">
        <v>0</v>
      </c>
      <c r="P467" s="34">
        <v>0</v>
      </c>
      <c r="Q467" s="34">
        <v>0</v>
      </c>
      <c r="R467" s="34">
        <v>0</v>
      </c>
      <c r="S467" s="34">
        <v>0.15455554999999999</v>
      </c>
      <c r="T467" s="34">
        <v>0</v>
      </c>
      <c r="U467" s="34">
        <v>0</v>
      </c>
      <c r="V467" s="34">
        <v>0</v>
      </c>
      <c r="W467" s="34">
        <v>0</v>
      </c>
      <c r="X467" s="34">
        <v>0</v>
      </c>
      <c r="Y467" s="34">
        <v>1</v>
      </c>
      <c r="Z467" s="34">
        <v>0</v>
      </c>
      <c r="AA467" s="34">
        <v>0</v>
      </c>
      <c r="AB467" s="34">
        <v>0</v>
      </c>
      <c r="AC467" s="34">
        <v>0</v>
      </c>
      <c r="AD467" s="34">
        <v>0</v>
      </c>
      <c r="AE467" s="34">
        <f t="shared" si="131"/>
        <v>0</v>
      </c>
      <c r="AF467" s="35">
        <v>0</v>
      </c>
      <c r="AG467" s="34">
        <f t="shared" si="132"/>
        <v>-1.6444450000000027E-2</v>
      </c>
      <c r="AH467" s="35">
        <f t="shared" si="126"/>
        <v>-9.6166374269005997E-2</v>
      </c>
      <c r="AI467" s="36" t="s">
        <v>34</v>
      </c>
      <c r="AJ467" s="8"/>
      <c r="BG467" s="8"/>
      <c r="BH467" s="8"/>
      <c r="BI467" s="8"/>
      <c r="BJ467" s="8"/>
      <c r="BK467" s="8"/>
      <c r="BL467" s="15"/>
      <c r="BO467" s="8"/>
      <c r="BV467" s="8"/>
      <c r="BW467" s="8"/>
      <c r="BX467" s="8"/>
      <c r="BY467" s="8"/>
      <c r="BZ467" s="8"/>
    </row>
    <row r="468" spans="1:78" ht="47.25" x14ac:dyDescent="0.25">
      <c r="A468" s="31" t="s">
        <v>825</v>
      </c>
      <c r="B468" s="44" t="s">
        <v>918</v>
      </c>
      <c r="C468" s="34" t="s">
        <v>919</v>
      </c>
      <c r="D468" s="43">
        <v>6.7000000000000004E-2</v>
      </c>
      <c r="E468" s="43">
        <v>0</v>
      </c>
      <c r="F468" s="43">
        <v>6.7000000000000004E-2</v>
      </c>
      <c r="G468" s="34">
        <v>0</v>
      </c>
      <c r="H468" s="34">
        <v>0</v>
      </c>
      <c r="I468" s="43">
        <v>0</v>
      </c>
      <c r="J468" s="34">
        <v>0</v>
      </c>
      <c r="K468" s="34">
        <v>0</v>
      </c>
      <c r="L468" s="43">
        <v>1</v>
      </c>
      <c r="M468" s="43">
        <v>0</v>
      </c>
      <c r="N468" s="34">
        <v>0</v>
      </c>
      <c r="O468" s="43">
        <v>0</v>
      </c>
      <c r="P468" s="43">
        <v>0</v>
      </c>
      <c r="Q468" s="43">
        <v>0</v>
      </c>
      <c r="R468" s="34">
        <v>0</v>
      </c>
      <c r="S468" s="34">
        <v>6.7000000000000004E-2</v>
      </c>
      <c r="T468" s="34">
        <v>0</v>
      </c>
      <c r="U468" s="34">
        <v>0</v>
      </c>
      <c r="V468" s="34">
        <v>0</v>
      </c>
      <c r="W468" s="34">
        <v>0</v>
      </c>
      <c r="X468" s="34">
        <v>0</v>
      </c>
      <c r="Y468" s="34">
        <v>1</v>
      </c>
      <c r="Z468" s="34">
        <v>0</v>
      </c>
      <c r="AA468" s="34">
        <v>0</v>
      </c>
      <c r="AB468" s="34">
        <v>0</v>
      </c>
      <c r="AC468" s="34">
        <v>0</v>
      </c>
      <c r="AD468" s="34">
        <v>0</v>
      </c>
      <c r="AE468" s="34">
        <f t="shared" si="131"/>
        <v>0</v>
      </c>
      <c r="AF468" s="35">
        <v>0</v>
      </c>
      <c r="AG468" s="34">
        <f t="shared" si="132"/>
        <v>0</v>
      </c>
      <c r="AH468" s="35">
        <f t="shared" si="126"/>
        <v>0</v>
      </c>
      <c r="AI468" s="36" t="s">
        <v>34</v>
      </c>
      <c r="AJ468" s="8"/>
      <c r="BG468" s="8"/>
      <c r="BH468" s="8"/>
      <c r="BI468" s="8"/>
      <c r="BJ468" s="8"/>
      <c r="BK468" s="8"/>
      <c r="BL468" s="15"/>
      <c r="BO468" s="8"/>
      <c r="BV468" s="8"/>
      <c r="BW468" s="8"/>
      <c r="BX468" s="8"/>
      <c r="BY468" s="8"/>
      <c r="BZ468" s="8"/>
    </row>
    <row r="469" spans="1:78" ht="47.25" x14ac:dyDescent="0.25">
      <c r="A469" s="31" t="s">
        <v>825</v>
      </c>
      <c r="B469" s="44" t="s">
        <v>920</v>
      </c>
      <c r="C469" s="34" t="s">
        <v>921</v>
      </c>
      <c r="D469" s="43">
        <v>0.49299999999999999</v>
      </c>
      <c r="E469" s="43">
        <v>0</v>
      </c>
      <c r="F469" s="43">
        <v>0.49299999999999999</v>
      </c>
      <c r="G469" s="34">
        <v>0</v>
      </c>
      <c r="H469" s="34">
        <v>0</v>
      </c>
      <c r="I469" s="43">
        <v>0</v>
      </c>
      <c r="J469" s="34">
        <v>0</v>
      </c>
      <c r="K469" s="34">
        <v>0</v>
      </c>
      <c r="L469" s="43">
        <v>1</v>
      </c>
      <c r="M469" s="43">
        <v>0</v>
      </c>
      <c r="N469" s="34">
        <v>0</v>
      </c>
      <c r="O469" s="43">
        <v>0</v>
      </c>
      <c r="P469" s="43">
        <v>0</v>
      </c>
      <c r="Q469" s="43">
        <v>0</v>
      </c>
      <c r="R469" s="34">
        <v>0</v>
      </c>
      <c r="S469" s="34">
        <v>0.31531583000000002</v>
      </c>
      <c r="T469" s="34">
        <v>0</v>
      </c>
      <c r="U469" s="34">
        <v>0</v>
      </c>
      <c r="V469" s="34">
        <v>0</v>
      </c>
      <c r="W469" s="34">
        <v>0</v>
      </c>
      <c r="X469" s="34">
        <v>0</v>
      </c>
      <c r="Y469" s="34">
        <v>1</v>
      </c>
      <c r="Z469" s="34">
        <v>0</v>
      </c>
      <c r="AA469" s="34">
        <v>0</v>
      </c>
      <c r="AB469" s="34">
        <v>0</v>
      </c>
      <c r="AC469" s="34">
        <v>0</v>
      </c>
      <c r="AD469" s="34">
        <v>0</v>
      </c>
      <c r="AE469" s="34">
        <f t="shared" si="131"/>
        <v>0</v>
      </c>
      <c r="AF469" s="35">
        <v>0</v>
      </c>
      <c r="AG469" s="34">
        <f t="shared" si="132"/>
        <v>-0.17768416999999997</v>
      </c>
      <c r="AH469" s="35">
        <f t="shared" si="126"/>
        <v>-0.36041413793103444</v>
      </c>
      <c r="AI469" s="36" t="s">
        <v>604</v>
      </c>
      <c r="AJ469" s="8"/>
      <c r="BG469" s="8"/>
      <c r="BH469" s="8"/>
      <c r="BI469" s="8"/>
      <c r="BJ469" s="8"/>
      <c r="BK469" s="8"/>
      <c r="BL469" s="15"/>
      <c r="BO469" s="8"/>
      <c r="BV469" s="8"/>
      <c r="BW469" s="8"/>
      <c r="BX469" s="8"/>
      <c r="BY469" s="8"/>
      <c r="BZ469" s="8"/>
    </row>
    <row r="470" spans="1:78" ht="63" x14ac:dyDescent="0.25">
      <c r="A470" s="31" t="s">
        <v>825</v>
      </c>
      <c r="B470" s="44" t="s">
        <v>922</v>
      </c>
      <c r="C470" s="34" t="s">
        <v>923</v>
      </c>
      <c r="D470" s="33">
        <v>0.86899999999999999</v>
      </c>
      <c r="E470" s="43">
        <v>0</v>
      </c>
      <c r="F470" s="33">
        <v>0.86899999999999999</v>
      </c>
      <c r="G470" s="34">
        <v>0</v>
      </c>
      <c r="H470" s="34">
        <v>0</v>
      </c>
      <c r="I470" s="43">
        <v>0</v>
      </c>
      <c r="J470" s="34">
        <v>0</v>
      </c>
      <c r="K470" s="34">
        <v>0</v>
      </c>
      <c r="L470" s="43">
        <v>1</v>
      </c>
      <c r="M470" s="43">
        <v>0</v>
      </c>
      <c r="N470" s="34">
        <v>0</v>
      </c>
      <c r="O470" s="43">
        <v>0</v>
      </c>
      <c r="P470" s="43">
        <v>0</v>
      </c>
      <c r="Q470" s="43">
        <v>0</v>
      </c>
      <c r="R470" s="34">
        <v>0</v>
      </c>
      <c r="S470" s="34">
        <v>0.86697599999999997</v>
      </c>
      <c r="T470" s="34">
        <v>0</v>
      </c>
      <c r="U470" s="34">
        <v>0</v>
      </c>
      <c r="V470" s="34">
        <v>0</v>
      </c>
      <c r="W470" s="34">
        <v>0</v>
      </c>
      <c r="X470" s="34">
        <v>0</v>
      </c>
      <c r="Y470" s="34">
        <v>1</v>
      </c>
      <c r="Z470" s="34">
        <v>0</v>
      </c>
      <c r="AA470" s="34">
        <v>0</v>
      </c>
      <c r="AB470" s="34">
        <v>0</v>
      </c>
      <c r="AC470" s="34">
        <v>0</v>
      </c>
      <c r="AD470" s="34">
        <v>0</v>
      </c>
      <c r="AE470" s="34">
        <f t="shared" si="131"/>
        <v>0</v>
      </c>
      <c r="AF470" s="35">
        <v>0</v>
      </c>
      <c r="AG470" s="34">
        <f t="shared" si="132"/>
        <v>-2.0240000000000258E-3</v>
      </c>
      <c r="AH470" s="35">
        <f t="shared" si="126"/>
        <v>-2.3291139240506627E-3</v>
      </c>
      <c r="AI470" s="36" t="s">
        <v>34</v>
      </c>
      <c r="AJ470" s="8"/>
      <c r="BG470" s="8"/>
      <c r="BH470" s="8"/>
      <c r="BI470" s="8"/>
      <c r="BJ470" s="8"/>
      <c r="BK470" s="8"/>
      <c r="BL470" s="15"/>
      <c r="BO470" s="8"/>
      <c r="BV470" s="8"/>
      <c r="BW470" s="8"/>
      <c r="BX470" s="8"/>
      <c r="BY470" s="8"/>
      <c r="BZ470" s="8"/>
    </row>
    <row r="471" spans="1:78" ht="63" x14ac:dyDescent="0.25">
      <c r="A471" s="31" t="s">
        <v>825</v>
      </c>
      <c r="B471" s="44" t="s">
        <v>924</v>
      </c>
      <c r="C471" s="34" t="s">
        <v>925</v>
      </c>
      <c r="D471" s="33">
        <v>0.13700000000000001</v>
      </c>
      <c r="E471" s="43">
        <v>0</v>
      </c>
      <c r="F471" s="33">
        <v>0.13700000000000001</v>
      </c>
      <c r="G471" s="34">
        <v>0</v>
      </c>
      <c r="H471" s="34">
        <v>0</v>
      </c>
      <c r="I471" s="43">
        <v>0</v>
      </c>
      <c r="J471" s="34">
        <v>0</v>
      </c>
      <c r="K471" s="34">
        <v>0</v>
      </c>
      <c r="L471" s="43">
        <v>1</v>
      </c>
      <c r="M471" s="43">
        <v>0</v>
      </c>
      <c r="N471" s="34">
        <v>0</v>
      </c>
      <c r="O471" s="43">
        <v>0</v>
      </c>
      <c r="P471" s="43">
        <v>0</v>
      </c>
      <c r="Q471" s="43">
        <v>0</v>
      </c>
      <c r="R471" s="34">
        <v>0</v>
      </c>
      <c r="S471" s="34">
        <v>0.12868499999999999</v>
      </c>
      <c r="T471" s="34">
        <v>0</v>
      </c>
      <c r="U471" s="34">
        <v>0</v>
      </c>
      <c r="V471" s="34">
        <v>0</v>
      </c>
      <c r="W471" s="34">
        <v>0</v>
      </c>
      <c r="X471" s="34">
        <v>0</v>
      </c>
      <c r="Y471" s="34">
        <v>1</v>
      </c>
      <c r="Z471" s="34">
        <v>0</v>
      </c>
      <c r="AA471" s="34">
        <v>0</v>
      </c>
      <c r="AB471" s="34">
        <v>0</v>
      </c>
      <c r="AC471" s="34">
        <v>0</v>
      </c>
      <c r="AD471" s="34">
        <v>0</v>
      </c>
      <c r="AE471" s="34">
        <f t="shared" si="131"/>
        <v>0</v>
      </c>
      <c r="AF471" s="35">
        <v>0</v>
      </c>
      <c r="AG471" s="34">
        <f t="shared" si="132"/>
        <v>-8.3150000000000168E-3</v>
      </c>
      <c r="AH471" s="35">
        <f t="shared" si="126"/>
        <v>-6.0693430656934423E-2</v>
      </c>
      <c r="AI471" s="36" t="s">
        <v>34</v>
      </c>
      <c r="AJ471" s="8"/>
      <c r="BG471" s="8"/>
      <c r="BH471" s="8"/>
      <c r="BI471" s="8"/>
      <c r="BJ471" s="8"/>
      <c r="BK471" s="8"/>
      <c r="BL471" s="15"/>
      <c r="BO471" s="8"/>
      <c r="BV471" s="8"/>
      <c r="BW471" s="8"/>
      <c r="BX471" s="8"/>
      <c r="BY471" s="8"/>
      <c r="BZ471" s="8"/>
    </row>
    <row r="472" spans="1:78" ht="47.25" x14ac:dyDescent="0.25">
      <c r="A472" s="31" t="s">
        <v>825</v>
      </c>
      <c r="B472" s="44" t="s">
        <v>926</v>
      </c>
      <c r="C472" s="34" t="s">
        <v>927</v>
      </c>
      <c r="D472" s="34">
        <v>0.17100000000000001</v>
      </c>
      <c r="E472" s="34">
        <v>0</v>
      </c>
      <c r="F472" s="34">
        <v>0.17100000000000001</v>
      </c>
      <c r="G472" s="34">
        <v>0</v>
      </c>
      <c r="H472" s="34">
        <v>0</v>
      </c>
      <c r="I472" s="34">
        <v>0</v>
      </c>
      <c r="J472" s="34">
        <v>0</v>
      </c>
      <c r="K472" s="34">
        <v>0</v>
      </c>
      <c r="L472" s="34">
        <v>1</v>
      </c>
      <c r="M472" s="34">
        <v>0</v>
      </c>
      <c r="N472" s="34">
        <v>0</v>
      </c>
      <c r="O472" s="34">
        <v>0</v>
      </c>
      <c r="P472" s="34">
        <v>0</v>
      </c>
      <c r="Q472" s="34">
        <v>0</v>
      </c>
      <c r="R472" s="34">
        <v>0</v>
      </c>
      <c r="S472" s="34">
        <v>0.14871999999999999</v>
      </c>
      <c r="T472" s="34">
        <v>0</v>
      </c>
      <c r="U472" s="34">
        <v>0</v>
      </c>
      <c r="V472" s="34">
        <v>0</v>
      </c>
      <c r="W472" s="34">
        <v>0</v>
      </c>
      <c r="X472" s="34">
        <v>0</v>
      </c>
      <c r="Y472" s="34">
        <v>1</v>
      </c>
      <c r="Z472" s="34">
        <v>0</v>
      </c>
      <c r="AA472" s="34">
        <v>0</v>
      </c>
      <c r="AB472" s="34">
        <v>0</v>
      </c>
      <c r="AC472" s="34">
        <v>0</v>
      </c>
      <c r="AD472" s="34">
        <v>0</v>
      </c>
      <c r="AE472" s="34">
        <f t="shared" si="131"/>
        <v>0</v>
      </c>
      <c r="AF472" s="35">
        <v>0</v>
      </c>
      <c r="AG472" s="34">
        <f t="shared" si="132"/>
        <v>-2.2280000000000022E-2</v>
      </c>
      <c r="AH472" s="35">
        <f t="shared" si="126"/>
        <v>-0.13029239766081882</v>
      </c>
      <c r="AI472" s="36" t="s">
        <v>604</v>
      </c>
      <c r="AJ472" s="8"/>
      <c r="BG472" s="8"/>
      <c r="BH472" s="8"/>
      <c r="BI472" s="8"/>
      <c r="BJ472" s="8"/>
      <c r="BK472" s="8"/>
      <c r="BL472" s="15"/>
      <c r="BO472" s="8"/>
      <c r="BV472" s="8"/>
      <c r="BW472" s="8"/>
      <c r="BX472" s="8"/>
      <c r="BY472" s="8"/>
      <c r="BZ472" s="8"/>
    </row>
    <row r="473" spans="1:78" ht="47.25" x14ac:dyDescent="0.25">
      <c r="A473" s="31" t="s">
        <v>825</v>
      </c>
      <c r="B473" s="44" t="s">
        <v>928</v>
      </c>
      <c r="C473" s="34" t="s">
        <v>929</v>
      </c>
      <c r="D473" s="43">
        <v>6.6</v>
      </c>
      <c r="E473" s="43">
        <v>0</v>
      </c>
      <c r="F473" s="43">
        <v>6.6</v>
      </c>
      <c r="G473" s="34">
        <v>0</v>
      </c>
      <c r="H473" s="34">
        <v>0</v>
      </c>
      <c r="I473" s="43">
        <v>0</v>
      </c>
      <c r="J473" s="34">
        <v>0</v>
      </c>
      <c r="K473" s="34">
        <v>0</v>
      </c>
      <c r="L473" s="43">
        <v>1</v>
      </c>
      <c r="M473" s="43">
        <v>0</v>
      </c>
      <c r="N473" s="34">
        <v>0</v>
      </c>
      <c r="O473" s="43">
        <v>0</v>
      </c>
      <c r="P473" s="43">
        <v>0</v>
      </c>
      <c r="Q473" s="43">
        <v>0</v>
      </c>
      <c r="R473" s="34">
        <v>0</v>
      </c>
      <c r="S473" s="34">
        <v>6.5469999999999997</v>
      </c>
      <c r="T473" s="34">
        <v>0</v>
      </c>
      <c r="U473" s="34">
        <v>0</v>
      </c>
      <c r="V473" s="34">
        <v>0</v>
      </c>
      <c r="W473" s="34">
        <v>0</v>
      </c>
      <c r="X473" s="34">
        <v>0</v>
      </c>
      <c r="Y473" s="34">
        <v>1</v>
      </c>
      <c r="Z473" s="34">
        <v>0</v>
      </c>
      <c r="AA473" s="34">
        <v>0</v>
      </c>
      <c r="AB473" s="34">
        <v>0</v>
      </c>
      <c r="AC473" s="34">
        <v>0</v>
      </c>
      <c r="AD473" s="34">
        <v>0</v>
      </c>
      <c r="AE473" s="34">
        <f t="shared" si="131"/>
        <v>0</v>
      </c>
      <c r="AF473" s="35">
        <v>0</v>
      </c>
      <c r="AG473" s="34">
        <f t="shared" si="132"/>
        <v>-5.2999999999999936E-2</v>
      </c>
      <c r="AH473" s="35">
        <f t="shared" si="126"/>
        <v>-8.0303030303030213E-3</v>
      </c>
      <c r="AI473" s="36" t="s">
        <v>34</v>
      </c>
      <c r="AJ473" s="8"/>
      <c r="BG473" s="8"/>
      <c r="BH473" s="8"/>
      <c r="BI473" s="8"/>
      <c r="BJ473" s="8"/>
      <c r="BK473" s="8"/>
      <c r="BL473" s="15"/>
      <c r="BO473" s="8"/>
      <c r="BV473" s="8"/>
      <c r="BW473" s="8"/>
      <c r="BX473" s="8"/>
      <c r="BY473" s="8"/>
      <c r="BZ473" s="8"/>
    </row>
    <row r="474" spans="1:78" ht="47.25" x14ac:dyDescent="0.25">
      <c r="A474" s="31" t="s">
        <v>825</v>
      </c>
      <c r="B474" s="44" t="s">
        <v>930</v>
      </c>
      <c r="C474" s="34" t="s">
        <v>931</v>
      </c>
      <c r="D474" s="33">
        <v>1.54</v>
      </c>
      <c r="E474" s="43">
        <v>0</v>
      </c>
      <c r="F474" s="43">
        <v>1.54</v>
      </c>
      <c r="G474" s="34">
        <v>0</v>
      </c>
      <c r="H474" s="34">
        <v>0</v>
      </c>
      <c r="I474" s="43">
        <v>0</v>
      </c>
      <c r="J474" s="34">
        <v>0</v>
      </c>
      <c r="K474" s="34">
        <v>0</v>
      </c>
      <c r="L474" s="43">
        <v>2</v>
      </c>
      <c r="M474" s="43">
        <v>0</v>
      </c>
      <c r="N474" s="34">
        <v>0</v>
      </c>
      <c r="O474" s="43">
        <v>0</v>
      </c>
      <c r="P474" s="43">
        <v>0</v>
      </c>
      <c r="Q474" s="43">
        <v>0</v>
      </c>
      <c r="R474" s="34">
        <v>0</v>
      </c>
      <c r="S474" s="34">
        <v>1.54</v>
      </c>
      <c r="T474" s="34">
        <v>0</v>
      </c>
      <c r="U474" s="34">
        <v>0</v>
      </c>
      <c r="V474" s="34">
        <v>0</v>
      </c>
      <c r="W474" s="34">
        <v>0</v>
      </c>
      <c r="X474" s="34">
        <v>0</v>
      </c>
      <c r="Y474" s="34">
        <v>2</v>
      </c>
      <c r="Z474" s="34">
        <v>0</v>
      </c>
      <c r="AA474" s="34">
        <v>0</v>
      </c>
      <c r="AB474" s="34">
        <v>0</v>
      </c>
      <c r="AC474" s="34">
        <v>0</v>
      </c>
      <c r="AD474" s="34">
        <v>0</v>
      </c>
      <c r="AE474" s="34">
        <f t="shared" si="131"/>
        <v>0</v>
      </c>
      <c r="AF474" s="35">
        <v>0</v>
      </c>
      <c r="AG474" s="34">
        <f t="shared" si="132"/>
        <v>0</v>
      </c>
      <c r="AH474" s="35">
        <f t="shared" si="126"/>
        <v>0</v>
      </c>
      <c r="AI474" s="36" t="s">
        <v>34</v>
      </c>
      <c r="AJ474" s="8"/>
      <c r="BG474" s="8"/>
      <c r="BH474" s="8"/>
      <c r="BI474" s="8"/>
      <c r="BJ474" s="8"/>
      <c r="BK474" s="8"/>
      <c r="BL474" s="15"/>
      <c r="BO474" s="8"/>
      <c r="BV474" s="8"/>
      <c r="BW474" s="8"/>
      <c r="BX474" s="8"/>
      <c r="BY474" s="8"/>
      <c r="BZ474" s="8"/>
    </row>
    <row r="475" spans="1:78" ht="63" x14ac:dyDescent="0.25">
      <c r="A475" s="31" t="s">
        <v>825</v>
      </c>
      <c r="B475" s="44" t="s">
        <v>932</v>
      </c>
      <c r="C475" s="34" t="s">
        <v>933</v>
      </c>
      <c r="D475" s="33">
        <v>3.74</v>
      </c>
      <c r="E475" s="43">
        <v>0</v>
      </c>
      <c r="F475" s="43">
        <v>1.05</v>
      </c>
      <c r="G475" s="34">
        <v>0</v>
      </c>
      <c r="H475" s="34">
        <v>0</v>
      </c>
      <c r="I475" s="43">
        <v>0</v>
      </c>
      <c r="J475" s="34">
        <v>0</v>
      </c>
      <c r="K475" s="34">
        <v>0</v>
      </c>
      <c r="L475" s="43">
        <v>1</v>
      </c>
      <c r="M475" s="43">
        <v>0</v>
      </c>
      <c r="N475" s="34">
        <v>0</v>
      </c>
      <c r="O475" s="43">
        <v>0</v>
      </c>
      <c r="P475" s="43">
        <v>0</v>
      </c>
      <c r="Q475" s="43">
        <v>0</v>
      </c>
      <c r="R475" s="34">
        <v>0</v>
      </c>
      <c r="S475" s="34">
        <v>1.05</v>
      </c>
      <c r="T475" s="34">
        <v>0</v>
      </c>
      <c r="U475" s="34">
        <v>0</v>
      </c>
      <c r="V475" s="34">
        <v>0</v>
      </c>
      <c r="W475" s="34">
        <v>0</v>
      </c>
      <c r="X475" s="34">
        <v>0</v>
      </c>
      <c r="Y475" s="34">
        <v>1</v>
      </c>
      <c r="Z475" s="34">
        <v>0</v>
      </c>
      <c r="AA475" s="34">
        <v>0</v>
      </c>
      <c r="AB475" s="34">
        <v>0</v>
      </c>
      <c r="AC475" s="34">
        <v>0</v>
      </c>
      <c r="AD475" s="34">
        <v>0</v>
      </c>
      <c r="AE475" s="34">
        <f t="shared" si="131"/>
        <v>0</v>
      </c>
      <c r="AF475" s="35">
        <v>0</v>
      </c>
      <c r="AG475" s="34">
        <f t="shared" si="132"/>
        <v>0</v>
      </c>
      <c r="AH475" s="35">
        <f t="shared" si="126"/>
        <v>0</v>
      </c>
      <c r="AI475" s="36" t="s">
        <v>34</v>
      </c>
      <c r="AJ475" s="8"/>
      <c r="BG475" s="8"/>
      <c r="BH475" s="8"/>
      <c r="BI475" s="8"/>
      <c r="BJ475" s="8"/>
      <c r="BK475" s="8"/>
      <c r="BL475" s="15"/>
      <c r="BO475" s="8"/>
      <c r="BV475" s="8"/>
      <c r="BW475" s="8"/>
      <c r="BX475" s="8"/>
      <c r="BY475" s="8"/>
      <c r="BZ475" s="8"/>
    </row>
    <row r="476" spans="1:78" ht="31.5" x14ac:dyDescent="0.25">
      <c r="A476" s="31" t="s">
        <v>825</v>
      </c>
      <c r="B476" s="44" t="s">
        <v>934</v>
      </c>
      <c r="C476" s="34" t="s">
        <v>935</v>
      </c>
      <c r="D476" s="43">
        <v>9.8000000000000007</v>
      </c>
      <c r="E476" s="43">
        <v>0</v>
      </c>
      <c r="F476" s="43">
        <v>9.8000000000000007</v>
      </c>
      <c r="G476" s="34">
        <v>0</v>
      </c>
      <c r="H476" s="34">
        <v>0</v>
      </c>
      <c r="I476" s="43">
        <v>0</v>
      </c>
      <c r="J476" s="34">
        <v>0</v>
      </c>
      <c r="K476" s="34">
        <v>0</v>
      </c>
      <c r="L476" s="43">
        <v>1</v>
      </c>
      <c r="M476" s="43">
        <v>0</v>
      </c>
      <c r="N476" s="34">
        <v>0</v>
      </c>
      <c r="O476" s="43">
        <v>0</v>
      </c>
      <c r="P476" s="43">
        <v>0</v>
      </c>
      <c r="Q476" s="43">
        <v>0</v>
      </c>
      <c r="R476" s="34">
        <v>0</v>
      </c>
      <c r="S476" s="34">
        <v>9.7610596300000001</v>
      </c>
      <c r="T476" s="34">
        <v>0</v>
      </c>
      <c r="U476" s="34">
        <v>0</v>
      </c>
      <c r="V476" s="34">
        <v>0</v>
      </c>
      <c r="W476" s="34">
        <v>0</v>
      </c>
      <c r="X476" s="34">
        <v>0</v>
      </c>
      <c r="Y476" s="34">
        <v>1</v>
      </c>
      <c r="Z476" s="34">
        <v>0</v>
      </c>
      <c r="AA476" s="34">
        <v>0</v>
      </c>
      <c r="AB476" s="34">
        <v>0</v>
      </c>
      <c r="AC476" s="34">
        <v>0</v>
      </c>
      <c r="AD476" s="34">
        <v>0</v>
      </c>
      <c r="AE476" s="34">
        <f t="shared" si="131"/>
        <v>0</v>
      </c>
      <c r="AF476" s="35">
        <v>0</v>
      </c>
      <c r="AG476" s="34">
        <f t="shared" si="132"/>
        <v>-3.8940370000000613E-2</v>
      </c>
      <c r="AH476" s="35">
        <f t="shared" si="126"/>
        <v>-3.9735071428572055E-3</v>
      </c>
      <c r="AI476" s="36" t="s">
        <v>34</v>
      </c>
      <c r="AJ476" s="8"/>
      <c r="BG476" s="8"/>
      <c r="BH476" s="8"/>
      <c r="BI476" s="8"/>
      <c r="BJ476" s="8"/>
      <c r="BK476" s="8"/>
      <c r="BL476" s="15"/>
      <c r="BO476" s="8"/>
      <c r="BV476" s="8"/>
      <c r="BW476" s="8"/>
      <c r="BX476" s="8"/>
      <c r="BY476" s="8"/>
      <c r="BZ476" s="8"/>
    </row>
    <row r="477" spans="1:78" ht="47.25" x14ac:dyDescent="0.25">
      <c r="A477" s="31" t="s">
        <v>825</v>
      </c>
      <c r="B477" s="44" t="s">
        <v>936</v>
      </c>
      <c r="C477" s="34" t="s">
        <v>937</v>
      </c>
      <c r="D477" s="43">
        <v>2</v>
      </c>
      <c r="E477" s="43">
        <v>0</v>
      </c>
      <c r="F477" s="43">
        <v>2</v>
      </c>
      <c r="G477" s="34">
        <v>0</v>
      </c>
      <c r="H477" s="34">
        <v>0</v>
      </c>
      <c r="I477" s="43">
        <v>0</v>
      </c>
      <c r="J477" s="34">
        <v>0</v>
      </c>
      <c r="K477" s="34">
        <v>0</v>
      </c>
      <c r="L477" s="43">
        <v>1</v>
      </c>
      <c r="M477" s="43">
        <v>0</v>
      </c>
      <c r="N477" s="34">
        <v>0</v>
      </c>
      <c r="O477" s="43">
        <v>0</v>
      </c>
      <c r="P477" s="43">
        <v>0</v>
      </c>
      <c r="Q477" s="43">
        <v>0</v>
      </c>
      <c r="R477" s="34">
        <v>0</v>
      </c>
      <c r="S477" s="34">
        <v>0</v>
      </c>
      <c r="T477" s="34">
        <v>0</v>
      </c>
      <c r="U477" s="34">
        <v>0</v>
      </c>
      <c r="V477" s="34">
        <v>0</v>
      </c>
      <c r="W477" s="34">
        <v>0</v>
      </c>
      <c r="X477" s="34">
        <v>0</v>
      </c>
      <c r="Y477" s="34">
        <v>0</v>
      </c>
      <c r="Z477" s="34">
        <v>0</v>
      </c>
      <c r="AA477" s="34">
        <v>0</v>
      </c>
      <c r="AB477" s="34">
        <v>0</v>
      </c>
      <c r="AC477" s="34">
        <v>0</v>
      </c>
      <c r="AD477" s="34">
        <v>0</v>
      </c>
      <c r="AE477" s="34">
        <f t="shared" si="131"/>
        <v>0</v>
      </c>
      <c r="AF477" s="35">
        <v>0</v>
      </c>
      <c r="AG477" s="34">
        <f t="shared" si="132"/>
        <v>-2</v>
      </c>
      <c r="AH477" s="35">
        <f t="shared" si="126"/>
        <v>-1</v>
      </c>
      <c r="AI477" s="36" t="s">
        <v>938</v>
      </c>
      <c r="AJ477" s="8"/>
      <c r="BG477" s="8"/>
      <c r="BH477" s="8"/>
      <c r="BI477" s="8"/>
      <c r="BJ477" s="8"/>
      <c r="BK477" s="8"/>
      <c r="BL477" s="15"/>
      <c r="BO477" s="8"/>
      <c r="BV477" s="8"/>
      <c r="BW477" s="8"/>
      <c r="BX477" s="8"/>
      <c r="BY477" s="8"/>
      <c r="BZ477" s="8"/>
    </row>
    <row r="478" spans="1:78" ht="47.25" x14ac:dyDescent="0.25">
      <c r="A478" s="31" t="s">
        <v>825</v>
      </c>
      <c r="B478" s="44" t="s">
        <v>939</v>
      </c>
      <c r="C478" s="34" t="s">
        <v>940</v>
      </c>
      <c r="D478" s="43">
        <v>12.808</v>
      </c>
      <c r="E478" s="43">
        <v>0</v>
      </c>
      <c r="F478" s="43">
        <v>4.58</v>
      </c>
      <c r="G478" s="34">
        <v>0</v>
      </c>
      <c r="H478" s="34">
        <v>0</v>
      </c>
      <c r="I478" s="43">
        <v>0</v>
      </c>
      <c r="J478" s="34">
        <v>0</v>
      </c>
      <c r="K478" s="34">
        <v>0</v>
      </c>
      <c r="L478" s="43">
        <v>2</v>
      </c>
      <c r="M478" s="43">
        <v>0</v>
      </c>
      <c r="N478" s="34">
        <v>0</v>
      </c>
      <c r="O478" s="43">
        <v>0</v>
      </c>
      <c r="P478" s="43">
        <v>0</v>
      </c>
      <c r="Q478" s="43">
        <v>0</v>
      </c>
      <c r="R478" s="34">
        <v>0</v>
      </c>
      <c r="S478" s="34">
        <v>4.7750000000000004</v>
      </c>
      <c r="T478" s="34">
        <v>0</v>
      </c>
      <c r="U478" s="34">
        <v>0</v>
      </c>
      <c r="V478" s="34">
        <v>0</v>
      </c>
      <c r="W478" s="34">
        <v>0</v>
      </c>
      <c r="X478" s="34">
        <v>0</v>
      </c>
      <c r="Y478" s="34">
        <v>2</v>
      </c>
      <c r="Z478" s="34">
        <v>0</v>
      </c>
      <c r="AA478" s="34">
        <v>0</v>
      </c>
      <c r="AB478" s="34">
        <v>0</v>
      </c>
      <c r="AC478" s="34">
        <v>0</v>
      </c>
      <c r="AD478" s="34">
        <v>0</v>
      </c>
      <c r="AE478" s="34">
        <f t="shared" si="131"/>
        <v>0</v>
      </c>
      <c r="AF478" s="35">
        <v>0</v>
      </c>
      <c r="AG478" s="34">
        <f t="shared" si="132"/>
        <v>0.19500000000000028</v>
      </c>
      <c r="AH478" s="35">
        <f t="shared" si="126"/>
        <v>4.2576419213973864E-2</v>
      </c>
      <c r="AI478" s="36" t="s">
        <v>34</v>
      </c>
      <c r="AJ478" s="8"/>
      <c r="BG478" s="8"/>
      <c r="BH478" s="8"/>
      <c r="BI478" s="8"/>
      <c r="BJ478" s="8"/>
      <c r="BK478" s="8"/>
      <c r="BL478" s="15"/>
      <c r="BO478" s="8"/>
      <c r="BV478" s="8"/>
      <c r="BW478" s="8"/>
      <c r="BX478" s="8"/>
      <c r="BY478" s="8"/>
      <c r="BZ478" s="8"/>
    </row>
    <row r="479" spans="1:78" ht="31.5" x14ac:dyDescent="0.25">
      <c r="A479" s="31" t="s">
        <v>825</v>
      </c>
      <c r="B479" s="44" t="s">
        <v>941</v>
      </c>
      <c r="C479" s="34" t="s">
        <v>942</v>
      </c>
      <c r="D479" s="33">
        <v>5.48</v>
      </c>
      <c r="E479" s="43">
        <v>0</v>
      </c>
      <c r="F479" s="33">
        <v>5.48</v>
      </c>
      <c r="G479" s="34">
        <v>0</v>
      </c>
      <c r="H479" s="34">
        <v>0</v>
      </c>
      <c r="I479" s="43">
        <v>0</v>
      </c>
      <c r="J479" s="34">
        <v>0</v>
      </c>
      <c r="K479" s="34">
        <v>0</v>
      </c>
      <c r="L479" s="43">
        <v>1</v>
      </c>
      <c r="M479" s="43">
        <v>0</v>
      </c>
      <c r="N479" s="34">
        <v>0</v>
      </c>
      <c r="O479" s="43">
        <v>0</v>
      </c>
      <c r="P479" s="43">
        <v>0</v>
      </c>
      <c r="Q479" s="43">
        <v>0</v>
      </c>
      <c r="R479" s="34">
        <v>0</v>
      </c>
      <c r="S479" s="34">
        <v>5.43</v>
      </c>
      <c r="T479" s="34">
        <v>0</v>
      </c>
      <c r="U479" s="34">
        <v>0</v>
      </c>
      <c r="V479" s="34">
        <v>0</v>
      </c>
      <c r="W479" s="34">
        <v>0</v>
      </c>
      <c r="X479" s="34">
        <v>0</v>
      </c>
      <c r="Y479" s="34">
        <v>1</v>
      </c>
      <c r="Z479" s="34">
        <v>0</v>
      </c>
      <c r="AA479" s="34">
        <v>0</v>
      </c>
      <c r="AB479" s="34">
        <v>0</v>
      </c>
      <c r="AC479" s="34">
        <v>0</v>
      </c>
      <c r="AD479" s="34">
        <v>0</v>
      </c>
      <c r="AE479" s="34">
        <f t="shared" si="131"/>
        <v>0</v>
      </c>
      <c r="AF479" s="35">
        <v>0</v>
      </c>
      <c r="AG479" s="34">
        <f t="shared" si="132"/>
        <v>-5.0000000000000711E-2</v>
      </c>
      <c r="AH479" s="35">
        <f t="shared" ref="AH479:AH532" si="133">AG479/F479</f>
        <v>-9.1240875912410053E-3</v>
      </c>
      <c r="AI479" s="36" t="s">
        <v>34</v>
      </c>
      <c r="AJ479" s="8"/>
      <c r="BG479" s="8"/>
      <c r="BH479" s="8"/>
      <c r="BI479" s="8"/>
      <c r="BJ479" s="8"/>
      <c r="BK479" s="8"/>
      <c r="BL479" s="15"/>
      <c r="BO479" s="8"/>
      <c r="BV479" s="8"/>
      <c r="BW479" s="8"/>
      <c r="BX479" s="8"/>
      <c r="BY479" s="8"/>
      <c r="BZ479" s="8"/>
    </row>
    <row r="480" spans="1:78" ht="47.25" x14ac:dyDescent="0.25">
      <c r="A480" s="31" t="s">
        <v>825</v>
      </c>
      <c r="B480" s="44" t="s">
        <v>943</v>
      </c>
      <c r="C480" s="34" t="s">
        <v>944</v>
      </c>
      <c r="D480" s="33">
        <v>0.45100000000000001</v>
      </c>
      <c r="E480" s="43">
        <v>0</v>
      </c>
      <c r="F480" s="33">
        <v>0.12</v>
      </c>
      <c r="G480" s="34">
        <v>0</v>
      </c>
      <c r="H480" s="34">
        <v>0</v>
      </c>
      <c r="I480" s="43">
        <v>0</v>
      </c>
      <c r="J480" s="34">
        <v>0</v>
      </c>
      <c r="K480" s="34">
        <v>0</v>
      </c>
      <c r="L480" s="43">
        <v>1</v>
      </c>
      <c r="M480" s="43">
        <v>0</v>
      </c>
      <c r="N480" s="34">
        <v>0</v>
      </c>
      <c r="O480" s="43">
        <v>0</v>
      </c>
      <c r="P480" s="43">
        <v>0</v>
      </c>
      <c r="Q480" s="43">
        <v>0</v>
      </c>
      <c r="R480" s="34">
        <v>0</v>
      </c>
      <c r="S480" s="34">
        <v>0.12</v>
      </c>
      <c r="T480" s="34">
        <v>0</v>
      </c>
      <c r="U480" s="34">
        <v>0</v>
      </c>
      <c r="V480" s="34">
        <v>0</v>
      </c>
      <c r="W480" s="34">
        <v>0</v>
      </c>
      <c r="X480" s="34">
        <v>0</v>
      </c>
      <c r="Y480" s="34">
        <v>1</v>
      </c>
      <c r="Z480" s="34">
        <v>0</v>
      </c>
      <c r="AA480" s="34">
        <v>0</v>
      </c>
      <c r="AB480" s="34">
        <v>0</v>
      </c>
      <c r="AC480" s="34">
        <v>0</v>
      </c>
      <c r="AD480" s="34">
        <v>0</v>
      </c>
      <c r="AE480" s="34">
        <f t="shared" si="131"/>
        <v>0</v>
      </c>
      <c r="AF480" s="35">
        <v>0</v>
      </c>
      <c r="AG480" s="34">
        <f t="shared" si="132"/>
        <v>0</v>
      </c>
      <c r="AH480" s="35">
        <f t="shared" si="133"/>
        <v>0</v>
      </c>
      <c r="AI480" s="36" t="s">
        <v>34</v>
      </c>
      <c r="AJ480" s="8"/>
      <c r="BG480" s="8"/>
      <c r="BH480" s="8"/>
      <c r="BI480" s="8"/>
      <c r="BJ480" s="8"/>
      <c r="BK480" s="8"/>
      <c r="BL480" s="15"/>
      <c r="BO480" s="8"/>
      <c r="BV480" s="8"/>
      <c r="BW480" s="8"/>
      <c r="BX480" s="8"/>
      <c r="BY480" s="8"/>
      <c r="BZ480" s="8"/>
    </row>
    <row r="481" spans="1:78" ht="63" x14ac:dyDescent="0.25">
      <c r="A481" s="31" t="s">
        <v>825</v>
      </c>
      <c r="B481" s="44" t="s">
        <v>945</v>
      </c>
      <c r="C481" s="34" t="s">
        <v>946</v>
      </c>
      <c r="D481" s="33">
        <v>0.15655000000000002</v>
      </c>
      <c r="E481" s="43">
        <v>0</v>
      </c>
      <c r="F481" s="33">
        <v>0.15655000000000002</v>
      </c>
      <c r="G481" s="34">
        <v>0</v>
      </c>
      <c r="H481" s="34">
        <v>0</v>
      </c>
      <c r="I481" s="43">
        <v>0</v>
      </c>
      <c r="J481" s="34">
        <v>0</v>
      </c>
      <c r="K481" s="34">
        <v>0</v>
      </c>
      <c r="L481" s="43">
        <v>1</v>
      </c>
      <c r="M481" s="43">
        <v>0</v>
      </c>
      <c r="N481" s="34">
        <v>0</v>
      </c>
      <c r="O481" s="43">
        <v>0</v>
      </c>
      <c r="P481" s="43">
        <v>0</v>
      </c>
      <c r="Q481" s="43">
        <v>0</v>
      </c>
      <c r="R481" s="34">
        <v>0</v>
      </c>
      <c r="S481" s="34">
        <v>0.15655000000000002</v>
      </c>
      <c r="T481" s="34">
        <v>0</v>
      </c>
      <c r="U481" s="34">
        <v>0</v>
      </c>
      <c r="V481" s="34">
        <v>0</v>
      </c>
      <c r="W481" s="34">
        <v>0</v>
      </c>
      <c r="X481" s="34">
        <v>0</v>
      </c>
      <c r="Y481" s="34">
        <v>1</v>
      </c>
      <c r="Z481" s="34">
        <v>0</v>
      </c>
      <c r="AA481" s="34">
        <v>0</v>
      </c>
      <c r="AB481" s="34">
        <v>0</v>
      </c>
      <c r="AC481" s="34">
        <v>0</v>
      </c>
      <c r="AD481" s="34">
        <v>0</v>
      </c>
      <c r="AE481" s="34">
        <f t="shared" si="131"/>
        <v>0</v>
      </c>
      <c r="AF481" s="35">
        <v>0</v>
      </c>
      <c r="AG481" s="34">
        <f t="shared" si="132"/>
        <v>0</v>
      </c>
      <c r="AH481" s="35">
        <f t="shared" si="133"/>
        <v>0</v>
      </c>
      <c r="AI481" s="36" t="s">
        <v>34</v>
      </c>
      <c r="AJ481" s="8"/>
      <c r="BG481" s="8"/>
      <c r="BH481" s="8"/>
      <c r="BI481" s="8"/>
      <c r="BJ481" s="8"/>
      <c r="BK481" s="8"/>
      <c r="BL481" s="15"/>
      <c r="BO481" s="8"/>
      <c r="BV481" s="8"/>
      <c r="BW481" s="8"/>
      <c r="BX481" s="8"/>
      <c r="BY481" s="8"/>
      <c r="BZ481" s="8"/>
    </row>
    <row r="482" spans="1:78" ht="47.25" x14ac:dyDescent="0.25">
      <c r="A482" s="31" t="s">
        <v>825</v>
      </c>
      <c r="B482" s="44" t="s">
        <v>947</v>
      </c>
      <c r="C482" s="34" t="s">
        <v>948</v>
      </c>
      <c r="D482" s="33">
        <v>0.23299999999999998</v>
      </c>
      <c r="E482" s="34">
        <v>0</v>
      </c>
      <c r="F482" s="33">
        <v>0.12</v>
      </c>
      <c r="G482" s="34">
        <v>0</v>
      </c>
      <c r="H482" s="34">
        <v>0</v>
      </c>
      <c r="I482" s="34">
        <v>0</v>
      </c>
      <c r="J482" s="34">
        <v>0</v>
      </c>
      <c r="K482" s="34">
        <v>0</v>
      </c>
      <c r="L482" s="34">
        <v>1</v>
      </c>
      <c r="M482" s="34">
        <v>0</v>
      </c>
      <c r="N482" s="34">
        <v>0</v>
      </c>
      <c r="O482" s="34">
        <v>0</v>
      </c>
      <c r="P482" s="34">
        <v>0</v>
      </c>
      <c r="Q482" s="34">
        <v>0</v>
      </c>
      <c r="R482" s="34">
        <v>0</v>
      </c>
      <c r="S482" s="34">
        <v>0.12</v>
      </c>
      <c r="T482" s="34">
        <v>0</v>
      </c>
      <c r="U482" s="34">
        <v>0</v>
      </c>
      <c r="V482" s="34">
        <v>0</v>
      </c>
      <c r="W482" s="34">
        <v>0</v>
      </c>
      <c r="X482" s="34">
        <v>0</v>
      </c>
      <c r="Y482" s="34">
        <v>1</v>
      </c>
      <c r="Z482" s="34">
        <v>0</v>
      </c>
      <c r="AA482" s="34">
        <v>0</v>
      </c>
      <c r="AB482" s="34">
        <v>0</v>
      </c>
      <c r="AC482" s="34">
        <v>0</v>
      </c>
      <c r="AD482" s="34">
        <v>0</v>
      </c>
      <c r="AE482" s="34">
        <f t="shared" si="131"/>
        <v>0</v>
      </c>
      <c r="AF482" s="35">
        <v>0</v>
      </c>
      <c r="AG482" s="34">
        <f t="shared" si="132"/>
        <v>0</v>
      </c>
      <c r="AH482" s="35">
        <f t="shared" si="133"/>
        <v>0</v>
      </c>
      <c r="AI482" s="36" t="s">
        <v>34</v>
      </c>
      <c r="AJ482" s="8"/>
      <c r="BG482" s="8"/>
      <c r="BH482" s="8"/>
      <c r="BI482" s="8"/>
      <c r="BJ482" s="8"/>
      <c r="BK482" s="8"/>
      <c r="BL482" s="15"/>
      <c r="BO482" s="8"/>
      <c r="BV482" s="8"/>
      <c r="BW482" s="8"/>
      <c r="BX482" s="8"/>
      <c r="BY482" s="8"/>
      <c r="BZ482" s="8"/>
    </row>
    <row r="483" spans="1:78" ht="47.25" x14ac:dyDescent="0.25">
      <c r="A483" s="31" t="s">
        <v>825</v>
      </c>
      <c r="B483" s="44" t="s">
        <v>949</v>
      </c>
      <c r="C483" s="34" t="s">
        <v>950</v>
      </c>
      <c r="D483" s="33">
        <v>0.28999999999999998</v>
      </c>
      <c r="E483" s="34">
        <v>0</v>
      </c>
      <c r="F483" s="33">
        <v>0.28999999999999998</v>
      </c>
      <c r="G483" s="34">
        <v>0</v>
      </c>
      <c r="H483" s="34">
        <v>0</v>
      </c>
      <c r="I483" s="34">
        <v>0</v>
      </c>
      <c r="J483" s="34">
        <v>0</v>
      </c>
      <c r="K483" s="34">
        <v>0</v>
      </c>
      <c r="L483" s="34">
        <v>1</v>
      </c>
      <c r="M483" s="34">
        <v>0</v>
      </c>
      <c r="N483" s="34">
        <v>0</v>
      </c>
      <c r="O483" s="34">
        <v>0</v>
      </c>
      <c r="P483" s="34">
        <v>0</v>
      </c>
      <c r="Q483" s="34">
        <v>0</v>
      </c>
      <c r="R483" s="34">
        <v>0</v>
      </c>
      <c r="S483" s="34">
        <v>0.24731666999999999</v>
      </c>
      <c r="T483" s="34">
        <v>0</v>
      </c>
      <c r="U483" s="34">
        <v>0</v>
      </c>
      <c r="V483" s="34">
        <v>0</v>
      </c>
      <c r="W483" s="34">
        <v>0</v>
      </c>
      <c r="X483" s="34">
        <v>0</v>
      </c>
      <c r="Y483" s="34">
        <v>1</v>
      </c>
      <c r="Z483" s="34">
        <v>0</v>
      </c>
      <c r="AA483" s="34">
        <v>0</v>
      </c>
      <c r="AB483" s="34">
        <v>0</v>
      </c>
      <c r="AC483" s="34">
        <v>0</v>
      </c>
      <c r="AD483" s="34">
        <v>0</v>
      </c>
      <c r="AE483" s="34">
        <f t="shared" si="131"/>
        <v>0</v>
      </c>
      <c r="AF483" s="35">
        <v>0</v>
      </c>
      <c r="AG483" s="34">
        <f t="shared" si="132"/>
        <v>-4.2683329999999992E-2</v>
      </c>
      <c r="AH483" s="35">
        <f t="shared" si="133"/>
        <v>-0.14718389655172412</v>
      </c>
      <c r="AI483" s="36" t="s">
        <v>604</v>
      </c>
      <c r="AJ483" s="8"/>
      <c r="BG483" s="8"/>
      <c r="BH483" s="8"/>
      <c r="BI483" s="8"/>
      <c r="BJ483" s="8"/>
      <c r="BK483" s="8"/>
      <c r="BL483" s="15"/>
      <c r="BO483" s="8"/>
      <c r="BV483" s="8"/>
      <c r="BW483" s="8"/>
      <c r="BX483" s="8"/>
      <c r="BY483" s="8"/>
      <c r="BZ483" s="8"/>
    </row>
    <row r="484" spans="1:78" ht="63" x14ac:dyDescent="0.25">
      <c r="A484" s="31" t="s">
        <v>825</v>
      </c>
      <c r="B484" s="44" t="s">
        <v>951</v>
      </c>
      <c r="C484" s="34" t="s">
        <v>952</v>
      </c>
      <c r="D484" s="33">
        <v>0.09</v>
      </c>
      <c r="E484" s="33">
        <v>0</v>
      </c>
      <c r="F484" s="33">
        <v>0.09</v>
      </c>
      <c r="G484" s="34">
        <v>0</v>
      </c>
      <c r="H484" s="34">
        <v>0</v>
      </c>
      <c r="I484" s="33">
        <v>0</v>
      </c>
      <c r="J484" s="34">
        <v>0</v>
      </c>
      <c r="K484" s="34">
        <v>0</v>
      </c>
      <c r="L484" s="33">
        <v>1</v>
      </c>
      <c r="M484" s="33">
        <v>0</v>
      </c>
      <c r="N484" s="34">
        <v>0</v>
      </c>
      <c r="O484" s="33">
        <v>0</v>
      </c>
      <c r="P484" s="33">
        <v>0</v>
      </c>
      <c r="Q484" s="33">
        <v>0</v>
      </c>
      <c r="R484" s="34">
        <v>0</v>
      </c>
      <c r="S484" s="34">
        <v>0.09</v>
      </c>
      <c r="T484" s="34">
        <v>0</v>
      </c>
      <c r="U484" s="34">
        <v>0</v>
      </c>
      <c r="V484" s="34">
        <v>0</v>
      </c>
      <c r="W484" s="34">
        <v>0</v>
      </c>
      <c r="X484" s="34">
        <v>0</v>
      </c>
      <c r="Y484" s="34">
        <v>1</v>
      </c>
      <c r="Z484" s="34">
        <v>0</v>
      </c>
      <c r="AA484" s="34">
        <v>0</v>
      </c>
      <c r="AB484" s="34">
        <v>0</v>
      </c>
      <c r="AC484" s="34">
        <v>0</v>
      </c>
      <c r="AD484" s="34">
        <v>0</v>
      </c>
      <c r="AE484" s="34">
        <f t="shared" si="131"/>
        <v>0</v>
      </c>
      <c r="AF484" s="35">
        <v>0</v>
      </c>
      <c r="AG484" s="34">
        <f t="shared" si="132"/>
        <v>0</v>
      </c>
      <c r="AH484" s="35">
        <f t="shared" si="133"/>
        <v>0</v>
      </c>
      <c r="AI484" s="36" t="s">
        <v>34</v>
      </c>
      <c r="AJ484" s="8"/>
      <c r="BG484" s="8"/>
      <c r="BH484" s="8"/>
      <c r="BI484" s="8"/>
      <c r="BJ484" s="8"/>
      <c r="BK484" s="8"/>
      <c r="BL484" s="15"/>
      <c r="BO484" s="8"/>
      <c r="BV484" s="8"/>
      <c r="BW484" s="8"/>
      <c r="BX484" s="8"/>
      <c r="BY484" s="8"/>
      <c r="BZ484" s="8"/>
    </row>
    <row r="485" spans="1:78" ht="47.25" x14ac:dyDescent="0.25">
      <c r="A485" s="31" t="s">
        <v>825</v>
      </c>
      <c r="B485" s="44" t="s">
        <v>953</v>
      </c>
      <c r="C485" s="34" t="s">
        <v>954</v>
      </c>
      <c r="D485" s="33">
        <v>4.41275E-2</v>
      </c>
      <c r="E485" s="33">
        <v>0</v>
      </c>
      <c r="F485" s="33">
        <v>4.41275E-2</v>
      </c>
      <c r="G485" s="34">
        <v>0</v>
      </c>
      <c r="H485" s="34">
        <v>0</v>
      </c>
      <c r="I485" s="33">
        <v>0</v>
      </c>
      <c r="J485" s="34">
        <v>0</v>
      </c>
      <c r="K485" s="34">
        <v>0</v>
      </c>
      <c r="L485" s="33">
        <v>1</v>
      </c>
      <c r="M485" s="33">
        <v>0</v>
      </c>
      <c r="N485" s="34">
        <v>0</v>
      </c>
      <c r="O485" s="33">
        <v>0</v>
      </c>
      <c r="P485" s="33">
        <v>0</v>
      </c>
      <c r="Q485" s="33">
        <v>0</v>
      </c>
      <c r="R485" s="34">
        <v>0</v>
      </c>
      <c r="S485" s="34">
        <v>4.41275E-2</v>
      </c>
      <c r="T485" s="34">
        <v>0</v>
      </c>
      <c r="U485" s="34">
        <v>0</v>
      </c>
      <c r="V485" s="34">
        <v>0</v>
      </c>
      <c r="W485" s="34">
        <v>0</v>
      </c>
      <c r="X485" s="34">
        <v>0</v>
      </c>
      <c r="Y485" s="34">
        <v>1</v>
      </c>
      <c r="Z485" s="34">
        <v>0</v>
      </c>
      <c r="AA485" s="34">
        <v>0</v>
      </c>
      <c r="AB485" s="34">
        <v>0</v>
      </c>
      <c r="AC485" s="34">
        <v>0</v>
      </c>
      <c r="AD485" s="34">
        <v>0</v>
      </c>
      <c r="AE485" s="34">
        <f t="shared" si="131"/>
        <v>0</v>
      </c>
      <c r="AF485" s="35">
        <v>0</v>
      </c>
      <c r="AG485" s="34">
        <f t="shared" si="132"/>
        <v>0</v>
      </c>
      <c r="AH485" s="35">
        <f t="shared" si="133"/>
        <v>0</v>
      </c>
      <c r="AI485" s="36" t="s">
        <v>34</v>
      </c>
      <c r="AJ485" s="8"/>
      <c r="BG485" s="8"/>
      <c r="BH485" s="8"/>
      <c r="BI485" s="8"/>
      <c r="BJ485" s="8"/>
      <c r="BK485" s="8"/>
      <c r="BL485" s="15"/>
      <c r="BO485" s="8"/>
      <c r="BV485" s="8"/>
      <c r="BW485" s="8"/>
      <c r="BX485" s="8"/>
      <c r="BY485" s="8"/>
      <c r="BZ485" s="8"/>
    </row>
    <row r="486" spans="1:78" ht="31.5" x14ac:dyDescent="0.25">
      <c r="A486" s="31" t="s">
        <v>825</v>
      </c>
      <c r="B486" s="44" t="s">
        <v>955</v>
      </c>
      <c r="C486" s="34" t="s">
        <v>956</v>
      </c>
      <c r="D486" s="33">
        <v>0.13100000000000001</v>
      </c>
      <c r="E486" s="33">
        <v>0</v>
      </c>
      <c r="F486" s="33">
        <v>0.13100000000000001</v>
      </c>
      <c r="G486" s="34">
        <v>0</v>
      </c>
      <c r="H486" s="34">
        <v>0</v>
      </c>
      <c r="I486" s="33">
        <v>0</v>
      </c>
      <c r="J486" s="34">
        <v>0</v>
      </c>
      <c r="K486" s="34">
        <v>0</v>
      </c>
      <c r="L486" s="33">
        <v>1</v>
      </c>
      <c r="M486" s="33">
        <v>0</v>
      </c>
      <c r="N486" s="34">
        <v>0</v>
      </c>
      <c r="O486" s="33">
        <v>0</v>
      </c>
      <c r="P486" s="33">
        <v>0</v>
      </c>
      <c r="Q486" s="33">
        <v>0</v>
      </c>
      <c r="R486" s="34">
        <v>0</v>
      </c>
      <c r="S486" s="34">
        <v>0</v>
      </c>
      <c r="T486" s="34">
        <v>0</v>
      </c>
      <c r="U486" s="34">
        <v>0</v>
      </c>
      <c r="V486" s="34">
        <v>0</v>
      </c>
      <c r="W486" s="34">
        <v>0</v>
      </c>
      <c r="X486" s="34">
        <v>0</v>
      </c>
      <c r="Y486" s="34">
        <v>0</v>
      </c>
      <c r="Z486" s="34">
        <v>0</v>
      </c>
      <c r="AA486" s="34">
        <v>0</v>
      </c>
      <c r="AB486" s="34">
        <v>0</v>
      </c>
      <c r="AC486" s="34">
        <v>0</v>
      </c>
      <c r="AD486" s="34">
        <v>0</v>
      </c>
      <c r="AE486" s="34">
        <f t="shared" si="131"/>
        <v>0</v>
      </c>
      <c r="AF486" s="35">
        <v>0</v>
      </c>
      <c r="AG486" s="34">
        <f t="shared" si="132"/>
        <v>-0.13100000000000001</v>
      </c>
      <c r="AH486" s="35">
        <f t="shared" si="133"/>
        <v>-1</v>
      </c>
      <c r="AI486" s="36" t="s">
        <v>909</v>
      </c>
      <c r="AJ486" s="8"/>
      <c r="BG486" s="8"/>
      <c r="BH486" s="8"/>
      <c r="BI486" s="8"/>
      <c r="BJ486" s="8"/>
      <c r="BK486" s="8"/>
      <c r="BL486" s="15"/>
      <c r="BO486" s="8"/>
      <c r="BV486" s="8"/>
      <c r="BW486" s="8"/>
      <c r="BX486" s="8"/>
      <c r="BY486" s="8"/>
      <c r="BZ486" s="8"/>
    </row>
    <row r="487" spans="1:78" ht="47.25" x14ac:dyDescent="0.25">
      <c r="A487" s="31" t="s">
        <v>825</v>
      </c>
      <c r="B487" s="44" t="s">
        <v>957</v>
      </c>
      <c r="C487" s="34" t="s">
        <v>958</v>
      </c>
      <c r="D487" s="33">
        <v>0.32</v>
      </c>
      <c r="E487" s="33">
        <v>0</v>
      </c>
      <c r="F487" s="33">
        <v>0.32</v>
      </c>
      <c r="G487" s="34">
        <v>0</v>
      </c>
      <c r="H487" s="34">
        <v>0</v>
      </c>
      <c r="I487" s="33">
        <v>0</v>
      </c>
      <c r="J487" s="34">
        <v>0</v>
      </c>
      <c r="K487" s="34">
        <v>0</v>
      </c>
      <c r="L487" s="33">
        <v>1</v>
      </c>
      <c r="M487" s="33">
        <v>0</v>
      </c>
      <c r="N487" s="34">
        <v>0</v>
      </c>
      <c r="O487" s="33">
        <v>0</v>
      </c>
      <c r="P487" s="33">
        <v>0</v>
      </c>
      <c r="Q487" s="33">
        <v>0</v>
      </c>
      <c r="R487" s="34">
        <v>0</v>
      </c>
      <c r="S487" s="34">
        <v>0.28639999999999999</v>
      </c>
      <c r="T487" s="34">
        <v>0</v>
      </c>
      <c r="U487" s="34">
        <v>0</v>
      </c>
      <c r="V487" s="34">
        <v>0</v>
      </c>
      <c r="W487" s="34">
        <v>0</v>
      </c>
      <c r="X487" s="34">
        <v>0</v>
      </c>
      <c r="Y487" s="34">
        <v>1</v>
      </c>
      <c r="Z487" s="34">
        <v>0</v>
      </c>
      <c r="AA487" s="34">
        <v>0</v>
      </c>
      <c r="AB487" s="34">
        <v>0</v>
      </c>
      <c r="AC487" s="34">
        <v>0</v>
      </c>
      <c r="AD487" s="34">
        <v>0</v>
      </c>
      <c r="AE487" s="34">
        <f t="shared" si="131"/>
        <v>0</v>
      </c>
      <c r="AF487" s="35">
        <v>0</v>
      </c>
      <c r="AG487" s="34">
        <f t="shared" si="132"/>
        <v>-3.3600000000000019E-2</v>
      </c>
      <c r="AH487" s="35">
        <f t="shared" si="133"/>
        <v>-0.10500000000000005</v>
      </c>
      <c r="AI487" s="36" t="s">
        <v>604</v>
      </c>
      <c r="AJ487" s="8"/>
      <c r="BG487" s="8"/>
      <c r="BH487" s="8"/>
      <c r="BI487" s="8"/>
      <c r="BJ487" s="8"/>
      <c r="BK487" s="8"/>
      <c r="BL487" s="15"/>
      <c r="BO487" s="8"/>
      <c r="BV487" s="8"/>
      <c r="BW487" s="8"/>
      <c r="BX487" s="8"/>
      <c r="BY487" s="8"/>
      <c r="BZ487" s="8"/>
    </row>
    <row r="488" spans="1:78" ht="47.25" x14ac:dyDescent="0.25">
      <c r="A488" s="31" t="s">
        <v>825</v>
      </c>
      <c r="B488" s="44" t="s">
        <v>959</v>
      </c>
      <c r="C488" s="34" t="s">
        <v>960</v>
      </c>
      <c r="D488" s="33">
        <v>0.9</v>
      </c>
      <c r="E488" s="33">
        <v>0</v>
      </c>
      <c r="F488" s="33">
        <v>0.9</v>
      </c>
      <c r="G488" s="34">
        <v>0</v>
      </c>
      <c r="H488" s="34">
        <v>0</v>
      </c>
      <c r="I488" s="33">
        <v>0</v>
      </c>
      <c r="J488" s="34">
        <v>0</v>
      </c>
      <c r="K488" s="34">
        <v>0</v>
      </c>
      <c r="L488" s="33">
        <v>1</v>
      </c>
      <c r="M488" s="33">
        <v>0</v>
      </c>
      <c r="N488" s="34">
        <v>0</v>
      </c>
      <c r="O488" s="33">
        <v>0</v>
      </c>
      <c r="P488" s="33">
        <v>0</v>
      </c>
      <c r="Q488" s="33">
        <v>0</v>
      </c>
      <c r="R488" s="34">
        <v>0</v>
      </c>
      <c r="S488" s="34">
        <v>0.53500000000000003</v>
      </c>
      <c r="T488" s="34">
        <v>0</v>
      </c>
      <c r="U488" s="34">
        <v>0</v>
      </c>
      <c r="V488" s="34">
        <v>0</v>
      </c>
      <c r="W488" s="34">
        <v>0</v>
      </c>
      <c r="X488" s="34">
        <v>0</v>
      </c>
      <c r="Y488" s="34">
        <v>1</v>
      </c>
      <c r="Z488" s="34">
        <v>0</v>
      </c>
      <c r="AA488" s="34">
        <v>0</v>
      </c>
      <c r="AB488" s="34">
        <v>0</v>
      </c>
      <c r="AC488" s="34">
        <v>0</v>
      </c>
      <c r="AD488" s="34">
        <v>0</v>
      </c>
      <c r="AE488" s="34">
        <f t="shared" ref="AE488:AE493" si="134">R488-E488</f>
        <v>0</v>
      </c>
      <c r="AF488" s="35">
        <v>0</v>
      </c>
      <c r="AG488" s="34">
        <f t="shared" ref="AG488:AG493" si="135">S488-F488</f>
        <v>-0.36499999999999999</v>
      </c>
      <c r="AH488" s="35">
        <f t="shared" si="133"/>
        <v>-0.40555555555555556</v>
      </c>
      <c r="AI488" s="36" t="s">
        <v>604</v>
      </c>
      <c r="AJ488" s="8"/>
      <c r="BG488" s="8"/>
      <c r="BH488" s="8"/>
      <c r="BI488" s="8"/>
      <c r="BJ488" s="8"/>
      <c r="BK488" s="8"/>
      <c r="BL488" s="15"/>
      <c r="BO488" s="8"/>
      <c r="BV488" s="8"/>
      <c r="BW488" s="8"/>
      <c r="BX488" s="8"/>
      <c r="BY488" s="8"/>
      <c r="BZ488" s="8"/>
    </row>
    <row r="489" spans="1:78" ht="47.25" x14ac:dyDescent="0.25">
      <c r="A489" s="31" t="s">
        <v>825</v>
      </c>
      <c r="B489" s="44" t="s">
        <v>961</v>
      </c>
      <c r="C489" s="34" t="s">
        <v>962</v>
      </c>
      <c r="D489" s="33">
        <v>0.34899999999999998</v>
      </c>
      <c r="E489" s="33">
        <v>0</v>
      </c>
      <c r="F489" s="33">
        <v>0.22</v>
      </c>
      <c r="G489" s="34">
        <v>0</v>
      </c>
      <c r="H489" s="34">
        <v>0</v>
      </c>
      <c r="I489" s="33">
        <v>0</v>
      </c>
      <c r="J489" s="34">
        <v>0</v>
      </c>
      <c r="K489" s="34">
        <v>0</v>
      </c>
      <c r="L489" s="33">
        <v>2</v>
      </c>
      <c r="M489" s="33">
        <v>0</v>
      </c>
      <c r="N489" s="34">
        <v>0</v>
      </c>
      <c r="O489" s="33">
        <v>0</v>
      </c>
      <c r="P489" s="33">
        <v>0</v>
      </c>
      <c r="Q489" s="33">
        <v>0</v>
      </c>
      <c r="R489" s="34">
        <v>0</v>
      </c>
      <c r="S489" s="34">
        <v>0.19069752000000001</v>
      </c>
      <c r="T489" s="34">
        <v>0</v>
      </c>
      <c r="U489" s="34">
        <v>0</v>
      </c>
      <c r="V489" s="34">
        <v>0</v>
      </c>
      <c r="W489" s="34">
        <v>0</v>
      </c>
      <c r="X489" s="34">
        <v>0</v>
      </c>
      <c r="Y489" s="34">
        <v>2</v>
      </c>
      <c r="Z489" s="34">
        <v>0</v>
      </c>
      <c r="AA489" s="34">
        <v>0</v>
      </c>
      <c r="AB489" s="34">
        <v>0</v>
      </c>
      <c r="AC489" s="34">
        <v>0</v>
      </c>
      <c r="AD489" s="34">
        <v>0</v>
      </c>
      <c r="AE489" s="34">
        <f t="shared" si="134"/>
        <v>0</v>
      </c>
      <c r="AF489" s="35">
        <v>0</v>
      </c>
      <c r="AG489" s="34">
        <f t="shared" si="135"/>
        <v>-2.9302479999999992E-2</v>
      </c>
      <c r="AH489" s="35">
        <f t="shared" si="133"/>
        <v>-0.13319309090909087</v>
      </c>
      <c r="AI489" s="36" t="s">
        <v>604</v>
      </c>
      <c r="AJ489" s="8"/>
      <c r="BG489" s="8"/>
      <c r="BH489" s="8"/>
      <c r="BI489" s="8"/>
      <c r="BJ489" s="8"/>
      <c r="BK489" s="8"/>
      <c r="BL489" s="15"/>
      <c r="BO489" s="8"/>
      <c r="BV489" s="8"/>
      <c r="BW489" s="8"/>
      <c r="BX489" s="8"/>
      <c r="BY489" s="8"/>
      <c r="BZ489" s="8"/>
    </row>
    <row r="490" spans="1:78" ht="47.25" x14ac:dyDescent="0.25">
      <c r="A490" s="31" t="s">
        <v>825</v>
      </c>
      <c r="B490" s="44" t="s">
        <v>963</v>
      </c>
      <c r="C490" s="34" t="s">
        <v>964</v>
      </c>
      <c r="D490" s="33">
        <v>0.16</v>
      </c>
      <c r="E490" s="33">
        <v>0</v>
      </c>
      <c r="F490" s="33">
        <v>0.16</v>
      </c>
      <c r="G490" s="34">
        <v>0</v>
      </c>
      <c r="H490" s="34">
        <v>0</v>
      </c>
      <c r="I490" s="33">
        <v>0</v>
      </c>
      <c r="J490" s="34">
        <v>0</v>
      </c>
      <c r="K490" s="34">
        <v>0</v>
      </c>
      <c r="L490" s="33">
        <v>1</v>
      </c>
      <c r="M490" s="33">
        <v>0</v>
      </c>
      <c r="N490" s="34">
        <v>0</v>
      </c>
      <c r="O490" s="33">
        <v>0</v>
      </c>
      <c r="P490" s="33">
        <v>0</v>
      </c>
      <c r="Q490" s="33">
        <v>0</v>
      </c>
      <c r="R490" s="34">
        <v>0</v>
      </c>
      <c r="S490" s="34">
        <v>0.10600638000000001</v>
      </c>
      <c r="T490" s="34">
        <v>0</v>
      </c>
      <c r="U490" s="34">
        <v>0</v>
      </c>
      <c r="V490" s="34">
        <v>0</v>
      </c>
      <c r="W490" s="34">
        <v>0</v>
      </c>
      <c r="X490" s="34">
        <v>0</v>
      </c>
      <c r="Y490" s="34">
        <v>1</v>
      </c>
      <c r="Z490" s="34">
        <v>0</v>
      </c>
      <c r="AA490" s="34">
        <v>0</v>
      </c>
      <c r="AB490" s="34">
        <v>0</v>
      </c>
      <c r="AC490" s="34">
        <v>0</v>
      </c>
      <c r="AD490" s="34">
        <v>0</v>
      </c>
      <c r="AE490" s="34">
        <f t="shared" si="134"/>
        <v>0</v>
      </c>
      <c r="AF490" s="35">
        <v>0</v>
      </c>
      <c r="AG490" s="34">
        <f t="shared" si="135"/>
        <v>-5.3993619999999992E-2</v>
      </c>
      <c r="AH490" s="35">
        <f t="shared" si="133"/>
        <v>-0.33746012499999994</v>
      </c>
      <c r="AI490" s="36" t="s">
        <v>604</v>
      </c>
      <c r="AJ490" s="8"/>
      <c r="BG490" s="8"/>
      <c r="BH490" s="8"/>
      <c r="BI490" s="8"/>
      <c r="BJ490" s="8"/>
      <c r="BK490" s="8"/>
      <c r="BL490" s="15"/>
      <c r="BO490" s="8"/>
      <c r="BV490" s="8"/>
      <c r="BW490" s="8"/>
      <c r="BX490" s="8"/>
      <c r="BY490" s="8"/>
      <c r="BZ490" s="8"/>
    </row>
    <row r="491" spans="1:78" ht="47.25" x14ac:dyDescent="0.25">
      <c r="A491" s="31" t="s">
        <v>825</v>
      </c>
      <c r="B491" s="44" t="s">
        <v>965</v>
      </c>
      <c r="C491" s="34" t="s">
        <v>966</v>
      </c>
      <c r="D491" s="33">
        <v>7.0000000000000007E-2</v>
      </c>
      <c r="E491" s="33">
        <v>0</v>
      </c>
      <c r="F491" s="33">
        <v>7.0000000000000007E-2</v>
      </c>
      <c r="G491" s="34">
        <v>0</v>
      </c>
      <c r="H491" s="34">
        <v>0</v>
      </c>
      <c r="I491" s="33">
        <v>0</v>
      </c>
      <c r="J491" s="34">
        <v>0</v>
      </c>
      <c r="K491" s="34">
        <v>0</v>
      </c>
      <c r="L491" s="33">
        <v>1</v>
      </c>
      <c r="M491" s="33">
        <v>0</v>
      </c>
      <c r="N491" s="34">
        <v>0</v>
      </c>
      <c r="O491" s="33">
        <v>0</v>
      </c>
      <c r="P491" s="33">
        <v>0</v>
      </c>
      <c r="Q491" s="33">
        <v>0</v>
      </c>
      <c r="R491" s="34">
        <v>0</v>
      </c>
      <c r="S491" s="34">
        <v>0</v>
      </c>
      <c r="T491" s="34">
        <v>0</v>
      </c>
      <c r="U491" s="34">
        <v>0</v>
      </c>
      <c r="V491" s="34">
        <v>0</v>
      </c>
      <c r="W491" s="34">
        <v>0</v>
      </c>
      <c r="X491" s="34">
        <v>0</v>
      </c>
      <c r="Y491" s="34">
        <v>0</v>
      </c>
      <c r="Z491" s="34">
        <v>0</v>
      </c>
      <c r="AA491" s="34">
        <v>0</v>
      </c>
      <c r="AB491" s="34">
        <v>0</v>
      </c>
      <c r="AC491" s="34">
        <v>0</v>
      </c>
      <c r="AD491" s="34">
        <v>0</v>
      </c>
      <c r="AE491" s="34">
        <f t="shared" si="134"/>
        <v>0</v>
      </c>
      <c r="AF491" s="35">
        <v>0</v>
      </c>
      <c r="AG491" s="34">
        <f t="shared" si="135"/>
        <v>-7.0000000000000007E-2</v>
      </c>
      <c r="AH491" s="35">
        <f t="shared" si="133"/>
        <v>-1</v>
      </c>
      <c r="AI491" s="36" t="s">
        <v>967</v>
      </c>
      <c r="AJ491" s="8"/>
      <c r="BG491" s="8"/>
      <c r="BH491" s="8"/>
      <c r="BI491" s="8"/>
      <c r="BJ491" s="8"/>
      <c r="BK491" s="8"/>
      <c r="BL491" s="15"/>
      <c r="BO491" s="8"/>
      <c r="BV491" s="8"/>
      <c r="BW491" s="8"/>
      <c r="BX491" s="8"/>
      <c r="BY491" s="8"/>
      <c r="BZ491" s="8"/>
    </row>
    <row r="492" spans="1:78" ht="47.25" x14ac:dyDescent="0.25">
      <c r="A492" s="31" t="s">
        <v>825</v>
      </c>
      <c r="B492" s="44" t="s">
        <v>968</v>
      </c>
      <c r="C492" s="34" t="s">
        <v>969</v>
      </c>
      <c r="D492" s="33">
        <v>5.5E-2</v>
      </c>
      <c r="E492" s="33">
        <v>0</v>
      </c>
      <c r="F492" s="33">
        <v>5.5E-2</v>
      </c>
      <c r="G492" s="34">
        <v>0</v>
      </c>
      <c r="H492" s="34">
        <v>0</v>
      </c>
      <c r="I492" s="33">
        <v>0</v>
      </c>
      <c r="J492" s="34">
        <v>0</v>
      </c>
      <c r="K492" s="34">
        <v>0</v>
      </c>
      <c r="L492" s="33">
        <v>1</v>
      </c>
      <c r="M492" s="33">
        <v>0</v>
      </c>
      <c r="N492" s="34">
        <v>0</v>
      </c>
      <c r="O492" s="33">
        <v>0</v>
      </c>
      <c r="P492" s="33">
        <v>0</v>
      </c>
      <c r="Q492" s="33">
        <v>0</v>
      </c>
      <c r="R492" s="34">
        <v>0</v>
      </c>
      <c r="S492" s="34">
        <v>5.4987739999999993E-2</v>
      </c>
      <c r="T492" s="34">
        <v>0</v>
      </c>
      <c r="U492" s="34">
        <v>0</v>
      </c>
      <c r="V492" s="34">
        <v>0</v>
      </c>
      <c r="W492" s="34">
        <v>0</v>
      </c>
      <c r="X492" s="34">
        <v>0</v>
      </c>
      <c r="Y492" s="34">
        <v>1</v>
      </c>
      <c r="Z492" s="34">
        <v>0</v>
      </c>
      <c r="AA492" s="34">
        <v>0</v>
      </c>
      <c r="AB492" s="34">
        <v>0</v>
      </c>
      <c r="AC492" s="34">
        <v>0</v>
      </c>
      <c r="AD492" s="34">
        <v>0</v>
      </c>
      <c r="AE492" s="34">
        <f t="shared" si="134"/>
        <v>0</v>
      </c>
      <c r="AF492" s="35">
        <v>0</v>
      </c>
      <c r="AG492" s="34">
        <f t="shared" si="135"/>
        <v>-1.2260000000006988E-5</v>
      </c>
      <c r="AH492" s="35">
        <f t="shared" si="133"/>
        <v>-2.2290909090921796E-4</v>
      </c>
      <c r="AI492" s="36" t="s">
        <v>34</v>
      </c>
      <c r="AJ492" s="8"/>
      <c r="BG492" s="8"/>
      <c r="BH492" s="8"/>
      <c r="BI492" s="8"/>
      <c r="BJ492" s="8"/>
      <c r="BK492" s="8"/>
      <c r="BL492" s="15"/>
      <c r="BO492" s="8"/>
      <c r="BV492" s="8"/>
      <c r="BW492" s="8"/>
      <c r="BX492" s="8"/>
      <c r="BY492" s="8"/>
      <c r="BZ492" s="8"/>
    </row>
    <row r="493" spans="1:78" ht="126" x14ac:dyDescent="0.25">
      <c r="A493" s="31" t="s">
        <v>825</v>
      </c>
      <c r="B493" s="44" t="s">
        <v>970</v>
      </c>
      <c r="C493" s="34" t="s">
        <v>971</v>
      </c>
      <c r="D493" s="33">
        <v>130</v>
      </c>
      <c r="E493" s="33">
        <v>0</v>
      </c>
      <c r="F493" s="33">
        <v>0</v>
      </c>
      <c r="G493" s="34">
        <v>0</v>
      </c>
      <c r="H493" s="34">
        <v>0</v>
      </c>
      <c r="I493" s="33">
        <v>0</v>
      </c>
      <c r="J493" s="34">
        <v>0</v>
      </c>
      <c r="K493" s="34">
        <v>0</v>
      </c>
      <c r="L493" s="33">
        <v>0</v>
      </c>
      <c r="M493" s="33">
        <v>0</v>
      </c>
      <c r="N493" s="34">
        <v>0</v>
      </c>
      <c r="O493" s="33">
        <v>0</v>
      </c>
      <c r="P493" s="33">
        <v>0</v>
      </c>
      <c r="Q493" s="33">
        <v>0</v>
      </c>
      <c r="R493" s="34">
        <v>0</v>
      </c>
      <c r="S493" s="34">
        <v>0</v>
      </c>
      <c r="T493" s="34">
        <v>0</v>
      </c>
      <c r="U493" s="34">
        <v>0</v>
      </c>
      <c r="V493" s="34">
        <v>0</v>
      </c>
      <c r="W493" s="34">
        <v>0</v>
      </c>
      <c r="X493" s="34">
        <v>0</v>
      </c>
      <c r="Y493" s="34">
        <v>0</v>
      </c>
      <c r="Z493" s="34">
        <v>0</v>
      </c>
      <c r="AA493" s="34">
        <v>0</v>
      </c>
      <c r="AB493" s="34">
        <v>0</v>
      </c>
      <c r="AC493" s="34">
        <v>0</v>
      </c>
      <c r="AD493" s="34">
        <v>0</v>
      </c>
      <c r="AE493" s="34">
        <f t="shared" si="134"/>
        <v>0</v>
      </c>
      <c r="AF493" s="35">
        <v>0</v>
      </c>
      <c r="AG493" s="34">
        <f t="shared" si="135"/>
        <v>0</v>
      </c>
      <c r="AH493" s="35">
        <v>0</v>
      </c>
      <c r="AI493" s="36" t="s">
        <v>34</v>
      </c>
      <c r="AJ493" s="8"/>
      <c r="BG493" s="8"/>
      <c r="BH493" s="8"/>
      <c r="BI493" s="8"/>
      <c r="BJ493" s="8"/>
      <c r="BK493" s="8"/>
      <c r="BL493" s="15"/>
      <c r="BO493" s="8"/>
      <c r="BV493" s="8"/>
      <c r="BW493" s="8"/>
      <c r="BX493" s="8"/>
      <c r="BY493" s="8"/>
      <c r="BZ493" s="8"/>
    </row>
    <row r="494" spans="1:78" x14ac:dyDescent="0.25">
      <c r="A494" s="22" t="s">
        <v>972</v>
      </c>
      <c r="B494" s="23" t="s">
        <v>973</v>
      </c>
      <c r="C494" s="24" t="s">
        <v>33</v>
      </c>
      <c r="D494" s="25">
        <f t="shared" ref="D494:AG494" si="136">SUM(D495,D512,D529,D550,D557,D563,D564)</f>
        <v>3980.711244605</v>
      </c>
      <c r="E494" s="25">
        <f t="shared" si="136"/>
        <v>0</v>
      </c>
      <c r="F494" s="25">
        <f t="shared" si="136"/>
        <v>691.29128179499992</v>
      </c>
      <c r="G494" s="25">
        <f t="shared" si="136"/>
        <v>0</v>
      </c>
      <c r="H494" s="25">
        <f t="shared" si="136"/>
        <v>0</v>
      </c>
      <c r="I494" s="25">
        <f t="shared" si="136"/>
        <v>4.47</v>
      </c>
      <c r="J494" s="25">
        <f t="shared" si="136"/>
        <v>0</v>
      </c>
      <c r="K494" s="25">
        <f t="shared" si="136"/>
        <v>0</v>
      </c>
      <c r="L494" s="25">
        <f t="shared" si="136"/>
        <v>610</v>
      </c>
      <c r="M494" s="25">
        <f t="shared" si="136"/>
        <v>4.5760000000000005</v>
      </c>
      <c r="N494" s="25">
        <f t="shared" si="136"/>
        <v>0</v>
      </c>
      <c r="O494" s="25">
        <f t="shared" si="136"/>
        <v>950</v>
      </c>
      <c r="P494" s="25">
        <f t="shared" si="136"/>
        <v>0</v>
      </c>
      <c r="Q494" s="25">
        <f t="shared" si="136"/>
        <v>0</v>
      </c>
      <c r="R494" s="25">
        <f t="shared" si="136"/>
        <v>0</v>
      </c>
      <c r="S494" s="25">
        <f t="shared" si="136"/>
        <v>527.33361878999995</v>
      </c>
      <c r="T494" s="25">
        <f t="shared" si="136"/>
        <v>0</v>
      </c>
      <c r="U494" s="25">
        <f t="shared" si="136"/>
        <v>0</v>
      </c>
      <c r="V494" s="25">
        <f t="shared" si="136"/>
        <v>4.47</v>
      </c>
      <c r="W494" s="25">
        <f t="shared" si="136"/>
        <v>0</v>
      </c>
      <c r="X494" s="25">
        <f t="shared" si="136"/>
        <v>0</v>
      </c>
      <c r="Y494" s="25">
        <f t="shared" si="136"/>
        <v>601</v>
      </c>
      <c r="Z494" s="25">
        <f t="shared" si="136"/>
        <v>4.5760000000000005</v>
      </c>
      <c r="AA494" s="25">
        <f t="shared" si="136"/>
        <v>0</v>
      </c>
      <c r="AB494" s="25">
        <f t="shared" si="136"/>
        <v>0</v>
      </c>
      <c r="AC494" s="25">
        <f t="shared" si="136"/>
        <v>0</v>
      </c>
      <c r="AD494" s="25">
        <f t="shared" si="136"/>
        <v>0</v>
      </c>
      <c r="AE494" s="25">
        <f t="shared" si="136"/>
        <v>0</v>
      </c>
      <c r="AF494" s="26">
        <v>0</v>
      </c>
      <c r="AG494" s="25">
        <f t="shared" si="136"/>
        <v>-163.957663005</v>
      </c>
      <c r="AH494" s="26">
        <f t="shared" si="133"/>
        <v>-0.23717594496384967</v>
      </c>
      <c r="AI494" s="27" t="s">
        <v>34</v>
      </c>
      <c r="AJ494" s="8"/>
      <c r="BC494" s="14"/>
      <c r="BG494" s="8"/>
      <c r="BH494" s="8"/>
      <c r="BI494" s="8"/>
      <c r="BJ494" s="8"/>
      <c r="BK494" s="8"/>
      <c r="BL494" s="15"/>
      <c r="BO494" s="8"/>
      <c r="BV494" s="8"/>
      <c r="BW494" s="8"/>
      <c r="BX494" s="8"/>
      <c r="BY494" s="8"/>
      <c r="BZ494" s="8"/>
    </row>
    <row r="495" spans="1:78" ht="31.5" x14ac:dyDescent="0.25">
      <c r="A495" s="22" t="s">
        <v>974</v>
      </c>
      <c r="B495" s="23" t="s">
        <v>52</v>
      </c>
      <c r="C495" s="24" t="s">
        <v>33</v>
      </c>
      <c r="D495" s="25">
        <f t="shared" ref="D495:AG495" si="137">D496+D499+D502+D511</f>
        <v>263.17681804999995</v>
      </c>
      <c r="E495" s="25">
        <f t="shared" si="137"/>
        <v>0</v>
      </c>
      <c r="F495" s="25">
        <f t="shared" si="137"/>
        <v>263.17681804999995</v>
      </c>
      <c r="G495" s="25">
        <f t="shared" si="137"/>
        <v>0</v>
      </c>
      <c r="H495" s="25">
        <f t="shared" si="137"/>
        <v>0</v>
      </c>
      <c r="I495" s="25">
        <f t="shared" si="137"/>
        <v>4.47</v>
      </c>
      <c r="J495" s="25">
        <f t="shared" si="137"/>
        <v>0</v>
      </c>
      <c r="K495" s="25">
        <f t="shared" si="137"/>
        <v>0</v>
      </c>
      <c r="L495" s="25">
        <f t="shared" si="137"/>
        <v>0</v>
      </c>
      <c r="M495" s="25">
        <f t="shared" si="137"/>
        <v>4.5760000000000005</v>
      </c>
      <c r="N495" s="25">
        <f t="shared" si="137"/>
        <v>0</v>
      </c>
      <c r="O495" s="25">
        <f t="shared" si="137"/>
        <v>0</v>
      </c>
      <c r="P495" s="25">
        <f t="shared" si="137"/>
        <v>0</v>
      </c>
      <c r="Q495" s="25">
        <f t="shared" si="137"/>
        <v>0</v>
      </c>
      <c r="R495" s="25">
        <f t="shared" si="137"/>
        <v>0</v>
      </c>
      <c r="S495" s="25">
        <f t="shared" si="137"/>
        <v>264.62468018999999</v>
      </c>
      <c r="T495" s="25">
        <f t="shared" si="137"/>
        <v>0</v>
      </c>
      <c r="U495" s="25">
        <f t="shared" si="137"/>
        <v>0</v>
      </c>
      <c r="V495" s="25">
        <f t="shared" si="137"/>
        <v>4.47</v>
      </c>
      <c r="W495" s="25">
        <f t="shared" si="137"/>
        <v>0</v>
      </c>
      <c r="X495" s="25">
        <f t="shared" si="137"/>
        <v>0</v>
      </c>
      <c r="Y495" s="25">
        <f t="shared" si="137"/>
        <v>0</v>
      </c>
      <c r="Z495" s="25">
        <f t="shared" si="137"/>
        <v>4.5760000000000005</v>
      </c>
      <c r="AA495" s="25">
        <f t="shared" si="137"/>
        <v>0</v>
      </c>
      <c r="AB495" s="25">
        <f t="shared" si="137"/>
        <v>0</v>
      </c>
      <c r="AC495" s="25">
        <f t="shared" si="137"/>
        <v>0</v>
      </c>
      <c r="AD495" s="25">
        <f t="shared" si="137"/>
        <v>0</v>
      </c>
      <c r="AE495" s="25">
        <f t="shared" si="137"/>
        <v>0</v>
      </c>
      <c r="AF495" s="26">
        <v>0</v>
      </c>
      <c r="AG495" s="25">
        <f t="shared" si="137"/>
        <v>1.4478621400000122</v>
      </c>
      <c r="AH495" s="26">
        <f t="shared" si="133"/>
        <v>5.5014805282923452E-3</v>
      </c>
      <c r="AI495" s="27" t="s">
        <v>34</v>
      </c>
      <c r="AJ495" s="8"/>
      <c r="BC495" s="14"/>
      <c r="BG495" s="8"/>
      <c r="BH495" s="8"/>
      <c r="BI495" s="8"/>
      <c r="BJ495" s="8"/>
      <c r="BK495" s="8"/>
      <c r="BL495" s="15"/>
      <c r="BO495" s="8"/>
      <c r="BV495" s="8"/>
      <c r="BW495" s="8"/>
      <c r="BX495" s="8"/>
      <c r="BY495" s="8"/>
      <c r="BZ495" s="8"/>
    </row>
    <row r="496" spans="1:78" ht="126" x14ac:dyDescent="0.25">
      <c r="A496" s="22" t="s">
        <v>975</v>
      </c>
      <c r="B496" s="23" t="s">
        <v>54</v>
      </c>
      <c r="C496" s="24" t="s">
        <v>33</v>
      </c>
      <c r="D496" s="25">
        <f t="shared" ref="D496:AG496" si="138">D497+D498</f>
        <v>0</v>
      </c>
      <c r="E496" s="25">
        <f t="shared" si="138"/>
        <v>0</v>
      </c>
      <c r="F496" s="25">
        <f t="shared" si="138"/>
        <v>0</v>
      </c>
      <c r="G496" s="25">
        <f t="shared" si="138"/>
        <v>0</v>
      </c>
      <c r="H496" s="25">
        <f t="shared" si="138"/>
        <v>0</v>
      </c>
      <c r="I496" s="25">
        <f t="shared" si="138"/>
        <v>0</v>
      </c>
      <c r="J496" s="25">
        <f t="shared" si="138"/>
        <v>0</v>
      </c>
      <c r="K496" s="25">
        <f t="shared" si="138"/>
        <v>0</v>
      </c>
      <c r="L496" s="25">
        <f t="shared" si="138"/>
        <v>0</v>
      </c>
      <c r="M496" s="25">
        <f t="shared" si="138"/>
        <v>0</v>
      </c>
      <c r="N496" s="25">
        <f t="shared" si="138"/>
        <v>0</v>
      </c>
      <c r="O496" s="25">
        <f t="shared" si="138"/>
        <v>0</v>
      </c>
      <c r="P496" s="25">
        <f t="shared" si="138"/>
        <v>0</v>
      </c>
      <c r="Q496" s="25">
        <f t="shared" si="138"/>
        <v>0</v>
      </c>
      <c r="R496" s="25">
        <f t="shared" si="138"/>
        <v>0</v>
      </c>
      <c r="S496" s="25">
        <f t="shared" si="138"/>
        <v>0</v>
      </c>
      <c r="T496" s="25">
        <f t="shared" si="138"/>
        <v>0</v>
      </c>
      <c r="U496" s="25">
        <f t="shared" si="138"/>
        <v>0</v>
      </c>
      <c r="V496" s="25">
        <f t="shared" si="138"/>
        <v>0</v>
      </c>
      <c r="W496" s="25">
        <f t="shared" si="138"/>
        <v>0</v>
      </c>
      <c r="X496" s="25">
        <f t="shared" si="138"/>
        <v>0</v>
      </c>
      <c r="Y496" s="25">
        <f t="shared" si="138"/>
        <v>0</v>
      </c>
      <c r="Z496" s="25">
        <f t="shared" si="138"/>
        <v>0</v>
      </c>
      <c r="AA496" s="25">
        <f t="shared" si="138"/>
        <v>0</v>
      </c>
      <c r="AB496" s="25">
        <f t="shared" si="138"/>
        <v>0</v>
      </c>
      <c r="AC496" s="25">
        <f t="shared" si="138"/>
        <v>0</v>
      </c>
      <c r="AD496" s="25">
        <f t="shared" si="138"/>
        <v>0</v>
      </c>
      <c r="AE496" s="25">
        <f t="shared" si="138"/>
        <v>0</v>
      </c>
      <c r="AF496" s="26">
        <v>0</v>
      </c>
      <c r="AG496" s="25">
        <f t="shared" si="138"/>
        <v>0</v>
      </c>
      <c r="AH496" s="26">
        <v>0</v>
      </c>
      <c r="AI496" s="27" t="s">
        <v>34</v>
      </c>
      <c r="AJ496" s="8"/>
      <c r="BG496" s="8"/>
      <c r="BH496" s="8"/>
      <c r="BI496" s="8"/>
      <c r="BJ496" s="8"/>
      <c r="BK496" s="8"/>
      <c r="BL496" s="15"/>
      <c r="BO496" s="8"/>
      <c r="BV496" s="8"/>
      <c r="BW496" s="8"/>
      <c r="BX496" s="8"/>
      <c r="BY496" s="8"/>
      <c r="BZ496" s="8"/>
    </row>
    <row r="497" spans="1:78" ht="31.5" x14ac:dyDescent="0.25">
      <c r="A497" s="23" t="s">
        <v>976</v>
      </c>
      <c r="B497" s="23" t="s">
        <v>977</v>
      </c>
      <c r="C497" s="24" t="s">
        <v>33</v>
      </c>
      <c r="D497" s="25">
        <v>0</v>
      </c>
      <c r="E497" s="25">
        <v>0</v>
      </c>
      <c r="F497" s="25">
        <v>0</v>
      </c>
      <c r="G497" s="25">
        <v>0</v>
      </c>
      <c r="H497" s="25">
        <v>0</v>
      </c>
      <c r="I497" s="25">
        <v>0</v>
      </c>
      <c r="J497" s="25">
        <v>0</v>
      </c>
      <c r="K497" s="25">
        <v>0</v>
      </c>
      <c r="L497" s="25">
        <v>0</v>
      </c>
      <c r="M497" s="25">
        <v>0</v>
      </c>
      <c r="N497" s="25">
        <v>0</v>
      </c>
      <c r="O497" s="25">
        <v>0</v>
      </c>
      <c r="P497" s="25">
        <v>0</v>
      </c>
      <c r="Q497" s="25">
        <v>0</v>
      </c>
      <c r="R497" s="25">
        <v>0</v>
      </c>
      <c r="S497" s="25">
        <v>0</v>
      </c>
      <c r="T497" s="25">
        <v>0</v>
      </c>
      <c r="U497" s="25">
        <v>0</v>
      </c>
      <c r="V497" s="25">
        <v>0</v>
      </c>
      <c r="W497" s="25">
        <v>0</v>
      </c>
      <c r="X497" s="25">
        <v>0</v>
      </c>
      <c r="Y497" s="25">
        <v>0</v>
      </c>
      <c r="Z497" s="25">
        <v>0</v>
      </c>
      <c r="AA497" s="25">
        <v>0</v>
      </c>
      <c r="AB497" s="25">
        <v>0</v>
      </c>
      <c r="AC497" s="25">
        <v>0</v>
      </c>
      <c r="AD497" s="25">
        <v>0</v>
      </c>
      <c r="AE497" s="25">
        <v>0</v>
      </c>
      <c r="AF497" s="26">
        <v>0</v>
      </c>
      <c r="AG497" s="25">
        <v>0</v>
      </c>
      <c r="AH497" s="26">
        <v>0</v>
      </c>
      <c r="AI497" s="27" t="s">
        <v>34</v>
      </c>
      <c r="AJ497" s="8"/>
      <c r="BG497" s="8"/>
      <c r="BH497" s="8"/>
      <c r="BI497" s="8"/>
      <c r="BJ497" s="8"/>
      <c r="BK497" s="8"/>
      <c r="BL497" s="15"/>
      <c r="BO497" s="8"/>
      <c r="BV497" s="8"/>
      <c r="BW497" s="8"/>
      <c r="BX497" s="8"/>
      <c r="BY497" s="8"/>
      <c r="BZ497" s="8"/>
    </row>
    <row r="498" spans="1:78" ht="31.5" x14ac:dyDescent="0.25">
      <c r="A498" s="24" t="s">
        <v>978</v>
      </c>
      <c r="B498" s="23" t="s">
        <v>979</v>
      </c>
      <c r="C498" s="24" t="s">
        <v>33</v>
      </c>
      <c r="D498" s="25">
        <v>0</v>
      </c>
      <c r="E498" s="25">
        <v>0</v>
      </c>
      <c r="F498" s="25">
        <v>0</v>
      </c>
      <c r="G498" s="25">
        <v>0</v>
      </c>
      <c r="H498" s="25">
        <v>0</v>
      </c>
      <c r="I498" s="25">
        <v>0</v>
      </c>
      <c r="J498" s="25">
        <v>0</v>
      </c>
      <c r="K498" s="25">
        <v>0</v>
      </c>
      <c r="L498" s="25">
        <v>0</v>
      </c>
      <c r="M498" s="25">
        <v>0</v>
      </c>
      <c r="N498" s="25">
        <v>0</v>
      </c>
      <c r="O498" s="25">
        <v>0</v>
      </c>
      <c r="P498" s="25">
        <v>0</v>
      </c>
      <c r="Q498" s="25">
        <v>0</v>
      </c>
      <c r="R498" s="25">
        <v>0</v>
      </c>
      <c r="S498" s="25">
        <v>0</v>
      </c>
      <c r="T498" s="25">
        <v>0</v>
      </c>
      <c r="U498" s="25">
        <v>0</v>
      </c>
      <c r="V498" s="25">
        <v>0</v>
      </c>
      <c r="W498" s="25">
        <v>0</v>
      </c>
      <c r="X498" s="25">
        <v>0</v>
      </c>
      <c r="Y498" s="25">
        <v>0</v>
      </c>
      <c r="Z498" s="25">
        <v>0</v>
      </c>
      <c r="AA498" s="25">
        <v>0</v>
      </c>
      <c r="AB498" s="25">
        <v>0</v>
      </c>
      <c r="AC498" s="25">
        <v>0</v>
      </c>
      <c r="AD498" s="25">
        <v>0</v>
      </c>
      <c r="AE498" s="25">
        <v>0</v>
      </c>
      <c r="AF498" s="26">
        <v>0</v>
      </c>
      <c r="AG498" s="25">
        <v>0</v>
      </c>
      <c r="AH498" s="26">
        <v>0</v>
      </c>
      <c r="AI498" s="27" t="s">
        <v>34</v>
      </c>
      <c r="AJ498" s="8"/>
      <c r="BG498" s="8"/>
      <c r="BH498" s="8"/>
      <c r="BI498" s="8"/>
      <c r="BJ498" s="8"/>
      <c r="BK498" s="8"/>
      <c r="BL498" s="15"/>
      <c r="BO498" s="8"/>
      <c r="BV498" s="8"/>
      <c r="BW498" s="8"/>
      <c r="BX498" s="8"/>
      <c r="BY498" s="8"/>
      <c r="BZ498" s="8"/>
    </row>
    <row r="499" spans="1:78" ht="78.75" x14ac:dyDescent="0.25">
      <c r="A499" s="24" t="s">
        <v>980</v>
      </c>
      <c r="B499" s="23" t="s">
        <v>60</v>
      </c>
      <c r="C499" s="24" t="s">
        <v>33</v>
      </c>
      <c r="D499" s="25">
        <v>0</v>
      </c>
      <c r="E499" s="25">
        <v>0</v>
      </c>
      <c r="F499" s="25">
        <v>0</v>
      </c>
      <c r="G499" s="25">
        <v>0</v>
      </c>
      <c r="H499" s="25">
        <v>0</v>
      </c>
      <c r="I499" s="25">
        <v>0</v>
      </c>
      <c r="J499" s="25">
        <v>0</v>
      </c>
      <c r="K499" s="25">
        <v>0</v>
      </c>
      <c r="L499" s="25">
        <v>0</v>
      </c>
      <c r="M499" s="25">
        <v>0</v>
      </c>
      <c r="N499" s="25">
        <v>0</v>
      </c>
      <c r="O499" s="25">
        <v>0</v>
      </c>
      <c r="P499" s="25">
        <v>0</v>
      </c>
      <c r="Q499" s="25">
        <v>0</v>
      </c>
      <c r="R499" s="25">
        <v>0</v>
      </c>
      <c r="S499" s="25">
        <v>0</v>
      </c>
      <c r="T499" s="25">
        <v>0</v>
      </c>
      <c r="U499" s="25">
        <v>0</v>
      </c>
      <c r="V499" s="25">
        <v>0</v>
      </c>
      <c r="W499" s="25">
        <v>0</v>
      </c>
      <c r="X499" s="25">
        <v>0</v>
      </c>
      <c r="Y499" s="25">
        <v>0</v>
      </c>
      <c r="Z499" s="25">
        <v>0</v>
      </c>
      <c r="AA499" s="25">
        <v>0</v>
      </c>
      <c r="AB499" s="25">
        <v>0</v>
      </c>
      <c r="AC499" s="25">
        <v>0</v>
      </c>
      <c r="AD499" s="25">
        <v>0</v>
      </c>
      <c r="AE499" s="25">
        <v>0</v>
      </c>
      <c r="AF499" s="26">
        <v>0</v>
      </c>
      <c r="AG499" s="25">
        <v>0</v>
      </c>
      <c r="AH499" s="26">
        <v>0</v>
      </c>
      <c r="AI499" s="27" t="s">
        <v>34</v>
      </c>
      <c r="AJ499" s="8"/>
      <c r="BG499" s="8"/>
      <c r="BH499" s="8"/>
      <c r="BI499" s="8"/>
      <c r="BJ499" s="8"/>
      <c r="BK499" s="8"/>
      <c r="BL499" s="15"/>
      <c r="BO499" s="8"/>
      <c r="BV499" s="8"/>
      <c r="BW499" s="8"/>
      <c r="BX499" s="8"/>
      <c r="BY499" s="8"/>
      <c r="BZ499" s="8"/>
    </row>
    <row r="500" spans="1:78" ht="47.25" x14ac:dyDescent="0.25">
      <c r="A500" s="22" t="s">
        <v>981</v>
      </c>
      <c r="B500" s="23" t="s">
        <v>982</v>
      </c>
      <c r="C500" s="24" t="s">
        <v>33</v>
      </c>
      <c r="D500" s="25">
        <v>0</v>
      </c>
      <c r="E500" s="25">
        <v>0</v>
      </c>
      <c r="F500" s="25">
        <v>0</v>
      </c>
      <c r="G500" s="25">
        <v>0</v>
      </c>
      <c r="H500" s="25">
        <v>0</v>
      </c>
      <c r="I500" s="25">
        <v>0</v>
      </c>
      <c r="J500" s="25">
        <v>0</v>
      </c>
      <c r="K500" s="25">
        <v>0</v>
      </c>
      <c r="L500" s="25">
        <v>0</v>
      </c>
      <c r="M500" s="25">
        <v>0</v>
      </c>
      <c r="N500" s="25">
        <v>0</v>
      </c>
      <c r="O500" s="25">
        <v>0</v>
      </c>
      <c r="P500" s="25">
        <v>0</v>
      </c>
      <c r="Q500" s="25">
        <v>0</v>
      </c>
      <c r="R500" s="25">
        <v>0</v>
      </c>
      <c r="S500" s="25">
        <v>0</v>
      </c>
      <c r="T500" s="25">
        <v>0</v>
      </c>
      <c r="U500" s="25">
        <v>0</v>
      </c>
      <c r="V500" s="25">
        <v>0</v>
      </c>
      <c r="W500" s="25">
        <v>0</v>
      </c>
      <c r="X500" s="25">
        <v>0</v>
      </c>
      <c r="Y500" s="25">
        <v>0</v>
      </c>
      <c r="Z500" s="25">
        <v>0</v>
      </c>
      <c r="AA500" s="25">
        <v>0</v>
      </c>
      <c r="AB500" s="25">
        <v>0</v>
      </c>
      <c r="AC500" s="25">
        <v>0</v>
      </c>
      <c r="AD500" s="25">
        <v>0</v>
      </c>
      <c r="AE500" s="25">
        <v>0</v>
      </c>
      <c r="AF500" s="26">
        <v>0</v>
      </c>
      <c r="AG500" s="25">
        <v>0</v>
      </c>
      <c r="AH500" s="26">
        <v>0</v>
      </c>
      <c r="AI500" s="27" t="s">
        <v>34</v>
      </c>
      <c r="AJ500" s="8"/>
      <c r="BG500" s="8"/>
      <c r="BH500" s="8"/>
      <c r="BI500" s="8"/>
      <c r="BJ500" s="8"/>
      <c r="BK500" s="8"/>
      <c r="BL500" s="15"/>
      <c r="BO500" s="8"/>
      <c r="BV500" s="8"/>
      <c r="BW500" s="8"/>
      <c r="BX500" s="8"/>
      <c r="BY500" s="8"/>
      <c r="BZ500" s="8"/>
    </row>
    <row r="501" spans="1:78" ht="47.25" x14ac:dyDescent="0.25">
      <c r="A501" s="22" t="s">
        <v>983</v>
      </c>
      <c r="B501" s="23" t="s">
        <v>982</v>
      </c>
      <c r="C501" s="24" t="s">
        <v>33</v>
      </c>
      <c r="D501" s="25">
        <v>0</v>
      </c>
      <c r="E501" s="25">
        <v>0</v>
      </c>
      <c r="F501" s="25">
        <v>0</v>
      </c>
      <c r="G501" s="25">
        <v>0</v>
      </c>
      <c r="H501" s="25">
        <v>0</v>
      </c>
      <c r="I501" s="25">
        <v>0</v>
      </c>
      <c r="J501" s="25">
        <v>0</v>
      </c>
      <c r="K501" s="25">
        <v>0</v>
      </c>
      <c r="L501" s="25">
        <v>0</v>
      </c>
      <c r="M501" s="25">
        <v>0</v>
      </c>
      <c r="N501" s="25">
        <v>0</v>
      </c>
      <c r="O501" s="25">
        <v>0</v>
      </c>
      <c r="P501" s="25">
        <v>0</v>
      </c>
      <c r="Q501" s="25">
        <v>0</v>
      </c>
      <c r="R501" s="25">
        <v>0</v>
      </c>
      <c r="S501" s="25">
        <v>0</v>
      </c>
      <c r="T501" s="25">
        <v>0</v>
      </c>
      <c r="U501" s="25">
        <v>0</v>
      </c>
      <c r="V501" s="25">
        <v>0</v>
      </c>
      <c r="W501" s="25">
        <v>0</v>
      </c>
      <c r="X501" s="25">
        <v>0</v>
      </c>
      <c r="Y501" s="25">
        <v>0</v>
      </c>
      <c r="Z501" s="25">
        <v>0</v>
      </c>
      <c r="AA501" s="25">
        <v>0</v>
      </c>
      <c r="AB501" s="25">
        <v>0</v>
      </c>
      <c r="AC501" s="25">
        <v>0</v>
      </c>
      <c r="AD501" s="25">
        <v>0</v>
      </c>
      <c r="AE501" s="25">
        <v>0</v>
      </c>
      <c r="AF501" s="26">
        <v>0</v>
      </c>
      <c r="AG501" s="25">
        <v>0</v>
      </c>
      <c r="AH501" s="26">
        <v>0</v>
      </c>
      <c r="AI501" s="27" t="s">
        <v>34</v>
      </c>
      <c r="AJ501" s="8"/>
      <c r="BG501" s="8"/>
      <c r="BH501" s="8"/>
      <c r="BI501" s="8"/>
      <c r="BJ501" s="8"/>
      <c r="BK501" s="8"/>
      <c r="BL501" s="15"/>
      <c r="BO501" s="8"/>
      <c r="BV501" s="8"/>
      <c r="BW501" s="8"/>
      <c r="BX501" s="8"/>
      <c r="BY501" s="8"/>
      <c r="BZ501" s="8"/>
    </row>
    <row r="502" spans="1:78" ht="78.75" x14ac:dyDescent="0.25">
      <c r="A502" s="22" t="s">
        <v>984</v>
      </c>
      <c r="B502" s="23" t="s">
        <v>64</v>
      </c>
      <c r="C502" s="24" t="s">
        <v>33</v>
      </c>
      <c r="D502" s="25">
        <f t="shared" ref="D502:AC502" si="139">SUM(D503:D507)</f>
        <v>263.17681804999995</v>
      </c>
      <c r="E502" s="25">
        <f t="shared" si="139"/>
        <v>0</v>
      </c>
      <c r="F502" s="25">
        <f t="shared" si="139"/>
        <v>263.17681804999995</v>
      </c>
      <c r="G502" s="25">
        <f t="shared" si="139"/>
        <v>0</v>
      </c>
      <c r="H502" s="25">
        <f t="shared" si="139"/>
        <v>0</v>
      </c>
      <c r="I502" s="25">
        <f t="shared" si="139"/>
        <v>4.47</v>
      </c>
      <c r="J502" s="25">
        <f t="shared" si="139"/>
        <v>0</v>
      </c>
      <c r="K502" s="25">
        <f t="shared" si="139"/>
        <v>0</v>
      </c>
      <c r="L502" s="25">
        <f t="shared" si="139"/>
        <v>0</v>
      </c>
      <c r="M502" s="25">
        <f t="shared" si="139"/>
        <v>4.5760000000000005</v>
      </c>
      <c r="N502" s="25">
        <f t="shared" si="139"/>
        <v>0</v>
      </c>
      <c r="O502" s="25">
        <f t="shared" si="139"/>
        <v>0</v>
      </c>
      <c r="P502" s="25">
        <f t="shared" si="139"/>
        <v>0</v>
      </c>
      <c r="Q502" s="25">
        <f t="shared" si="139"/>
        <v>0</v>
      </c>
      <c r="R502" s="25">
        <f t="shared" si="139"/>
        <v>0</v>
      </c>
      <c r="S502" s="25">
        <f t="shared" si="139"/>
        <v>264.62468018999999</v>
      </c>
      <c r="T502" s="25">
        <f t="shared" si="139"/>
        <v>0</v>
      </c>
      <c r="U502" s="25">
        <f t="shared" si="139"/>
        <v>0</v>
      </c>
      <c r="V502" s="25">
        <f t="shared" si="139"/>
        <v>4.47</v>
      </c>
      <c r="W502" s="25">
        <f t="shared" si="139"/>
        <v>0</v>
      </c>
      <c r="X502" s="25">
        <f t="shared" si="139"/>
        <v>0</v>
      </c>
      <c r="Y502" s="25">
        <f t="shared" si="139"/>
        <v>0</v>
      </c>
      <c r="Z502" s="25">
        <f t="shared" si="139"/>
        <v>4.5760000000000005</v>
      </c>
      <c r="AA502" s="25">
        <f t="shared" si="139"/>
        <v>0</v>
      </c>
      <c r="AB502" s="25">
        <f t="shared" si="139"/>
        <v>0</v>
      </c>
      <c r="AC502" s="25">
        <f t="shared" si="139"/>
        <v>0</v>
      </c>
      <c r="AD502" s="25">
        <f t="shared" ref="AD502:AG502" si="140">SUM(AD503:AD507)</f>
        <v>0</v>
      </c>
      <c r="AE502" s="25">
        <f t="shared" si="140"/>
        <v>0</v>
      </c>
      <c r="AF502" s="26">
        <v>0</v>
      </c>
      <c r="AG502" s="25">
        <f t="shared" si="140"/>
        <v>1.4478621400000122</v>
      </c>
      <c r="AH502" s="26">
        <f t="shared" si="133"/>
        <v>5.5014805282923452E-3</v>
      </c>
      <c r="AI502" s="27" t="s">
        <v>34</v>
      </c>
      <c r="AJ502" s="8"/>
      <c r="BC502" s="14"/>
      <c r="BG502" s="8"/>
      <c r="BH502" s="8"/>
      <c r="BI502" s="8"/>
      <c r="BJ502" s="8"/>
      <c r="BK502" s="8"/>
      <c r="BL502" s="15"/>
      <c r="BO502" s="8"/>
      <c r="BV502" s="8"/>
      <c r="BW502" s="8"/>
      <c r="BX502" s="8"/>
      <c r="BY502" s="8"/>
      <c r="BZ502" s="8"/>
    </row>
    <row r="503" spans="1:78" ht="110.25" x14ac:dyDescent="0.25">
      <c r="A503" s="22" t="s">
        <v>985</v>
      </c>
      <c r="B503" s="23" t="s">
        <v>66</v>
      </c>
      <c r="C503" s="24" t="s">
        <v>33</v>
      </c>
      <c r="D503" s="25">
        <v>0</v>
      </c>
      <c r="E503" s="25">
        <v>0</v>
      </c>
      <c r="F503" s="25">
        <v>0</v>
      </c>
      <c r="G503" s="25">
        <v>0</v>
      </c>
      <c r="H503" s="25">
        <v>0</v>
      </c>
      <c r="I503" s="25">
        <v>0</v>
      </c>
      <c r="J503" s="25">
        <v>0</v>
      </c>
      <c r="K503" s="25">
        <v>0</v>
      </c>
      <c r="L503" s="25">
        <v>0</v>
      </c>
      <c r="M503" s="25">
        <v>0</v>
      </c>
      <c r="N503" s="25">
        <v>0</v>
      </c>
      <c r="O503" s="25">
        <v>0</v>
      </c>
      <c r="P503" s="25">
        <v>0</v>
      </c>
      <c r="Q503" s="25">
        <v>0</v>
      </c>
      <c r="R503" s="25">
        <v>0</v>
      </c>
      <c r="S503" s="25">
        <v>0</v>
      </c>
      <c r="T503" s="25">
        <v>0</v>
      </c>
      <c r="U503" s="25">
        <v>0</v>
      </c>
      <c r="V503" s="25">
        <v>0</v>
      </c>
      <c r="W503" s="25">
        <v>0</v>
      </c>
      <c r="X503" s="25">
        <v>0</v>
      </c>
      <c r="Y503" s="25">
        <v>0</v>
      </c>
      <c r="Z503" s="25">
        <v>0</v>
      </c>
      <c r="AA503" s="25">
        <v>0</v>
      </c>
      <c r="AB503" s="25">
        <v>0</v>
      </c>
      <c r="AC503" s="25">
        <v>0</v>
      </c>
      <c r="AD503" s="25">
        <v>0</v>
      </c>
      <c r="AE503" s="25">
        <v>0</v>
      </c>
      <c r="AF503" s="26">
        <v>0</v>
      </c>
      <c r="AG503" s="25">
        <v>0</v>
      </c>
      <c r="AH503" s="26">
        <v>0</v>
      </c>
      <c r="AI503" s="27" t="s">
        <v>34</v>
      </c>
      <c r="AJ503" s="8"/>
      <c r="BG503" s="8"/>
      <c r="BH503" s="8"/>
      <c r="BI503" s="8"/>
      <c r="BJ503" s="8"/>
      <c r="BK503" s="8"/>
      <c r="BL503" s="15"/>
      <c r="BO503" s="8"/>
      <c r="BV503" s="8"/>
      <c r="BW503" s="8"/>
      <c r="BX503" s="8"/>
      <c r="BY503" s="8"/>
      <c r="BZ503" s="8"/>
    </row>
    <row r="504" spans="1:78" ht="126" x14ac:dyDescent="0.25">
      <c r="A504" s="22" t="s">
        <v>986</v>
      </c>
      <c r="B504" s="23" t="s">
        <v>68</v>
      </c>
      <c r="C504" s="24" t="s">
        <v>33</v>
      </c>
      <c r="D504" s="25">
        <v>0</v>
      </c>
      <c r="E504" s="25">
        <v>0</v>
      </c>
      <c r="F504" s="25">
        <v>0</v>
      </c>
      <c r="G504" s="25">
        <v>0</v>
      </c>
      <c r="H504" s="25">
        <v>0</v>
      </c>
      <c r="I504" s="25">
        <v>0</v>
      </c>
      <c r="J504" s="25">
        <v>0</v>
      </c>
      <c r="K504" s="25">
        <v>0</v>
      </c>
      <c r="L504" s="25">
        <v>0</v>
      </c>
      <c r="M504" s="25">
        <v>0</v>
      </c>
      <c r="N504" s="25">
        <v>0</v>
      </c>
      <c r="O504" s="25">
        <v>0</v>
      </c>
      <c r="P504" s="25">
        <v>0</v>
      </c>
      <c r="Q504" s="25">
        <v>0</v>
      </c>
      <c r="R504" s="25">
        <v>0</v>
      </c>
      <c r="S504" s="25">
        <v>0</v>
      </c>
      <c r="T504" s="25">
        <v>0</v>
      </c>
      <c r="U504" s="25">
        <v>0</v>
      </c>
      <c r="V504" s="25">
        <v>0</v>
      </c>
      <c r="W504" s="25">
        <v>0</v>
      </c>
      <c r="X504" s="25">
        <v>0</v>
      </c>
      <c r="Y504" s="25">
        <v>0</v>
      </c>
      <c r="Z504" s="25">
        <v>0</v>
      </c>
      <c r="AA504" s="25">
        <v>0</v>
      </c>
      <c r="AB504" s="25">
        <v>0</v>
      </c>
      <c r="AC504" s="25">
        <v>0</v>
      </c>
      <c r="AD504" s="25">
        <v>0</v>
      </c>
      <c r="AE504" s="25">
        <v>0</v>
      </c>
      <c r="AF504" s="26">
        <v>0</v>
      </c>
      <c r="AG504" s="25">
        <v>0</v>
      </c>
      <c r="AH504" s="26">
        <v>0</v>
      </c>
      <c r="AI504" s="27" t="s">
        <v>34</v>
      </c>
      <c r="AJ504" s="8"/>
      <c r="BG504" s="8"/>
      <c r="BH504" s="8"/>
      <c r="BI504" s="8"/>
      <c r="BJ504" s="8"/>
      <c r="BK504" s="8"/>
      <c r="BL504" s="15"/>
      <c r="BO504" s="8"/>
      <c r="BV504" s="8"/>
      <c r="BW504" s="8"/>
      <c r="BX504" s="8"/>
      <c r="BY504" s="8"/>
      <c r="BZ504" s="8"/>
    </row>
    <row r="505" spans="1:78" ht="110.25" x14ac:dyDescent="0.25">
      <c r="A505" s="22" t="s">
        <v>987</v>
      </c>
      <c r="B505" s="23" t="s">
        <v>70</v>
      </c>
      <c r="C505" s="24" t="s">
        <v>33</v>
      </c>
      <c r="D505" s="25">
        <v>0</v>
      </c>
      <c r="E505" s="25">
        <v>0</v>
      </c>
      <c r="F505" s="25">
        <v>0</v>
      </c>
      <c r="G505" s="25">
        <v>0</v>
      </c>
      <c r="H505" s="25">
        <v>0</v>
      </c>
      <c r="I505" s="25">
        <v>0</v>
      </c>
      <c r="J505" s="25">
        <v>0</v>
      </c>
      <c r="K505" s="25">
        <v>0</v>
      </c>
      <c r="L505" s="25">
        <v>0</v>
      </c>
      <c r="M505" s="25">
        <v>0</v>
      </c>
      <c r="N505" s="25">
        <v>0</v>
      </c>
      <c r="O505" s="25">
        <v>0</v>
      </c>
      <c r="P505" s="25">
        <v>0</v>
      </c>
      <c r="Q505" s="25">
        <v>0</v>
      </c>
      <c r="R505" s="25">
        <v>0</v>
      </c>
      <c r="S505" s="25">
        <v>0</v>
      </c>
      <c r="T505" s="25">
        <v>0</v>
      </c>
      <c r="U505" s="25">
        <v>0</v>
      </c>
      <c r="V505" s="25">
        <v>0</v>
      </c>
      <c r="W505" s="25">
        <v>0</v>
      </c>
      <c r="X505" s="25">
        <v>0</v>
      </c>
      <c r="Y505" s="25">
        <v>0</v>
      </c>
      <c r="Z505" s="25">
        <v>0</v>
      </c>
      <c r="AA505" s="25">
        <v>0</v>
      </c>
      <c r="AB505" s="25">
        <v>0</v>
      </c>
      <c r="AC505" s="25">
        <v>0</v>
      </c>
      <c r="AD505" s="25">
        <v>0</v>
      </c>
      <c r="AE505" s="25">
        <v>0</v>
      </c>
      <c r="AF505" s="26">
        <v>0</v>
      </c>
      <c r="AG505" s="25">
        <v>0</v>
      </c>
      <c r="AH505" s="26">
        <v>0</v>
      </c>
      <c r="AI505" s="27" t="s">
        <v>34</v>
      </c>
      <c r="AJ505" s="8"/>
      <c r="BG505" s="8"/>
      <c r="BH505" s="8"/>
      <c r="BI505" s="8"/>
      <c r="BJ505" s="8"/>
      <c r="BK505" s="8"/>
      <c r="BL505" s="15"/>
      <c r="BO505" s="8"/>
      <c r="BV505" s="8"/>
      <c r="BW505" s="8"/>
      <c r="BX505" s="8"/>
      <c r="BY505" s="8"/>
      <c r="BZ505" s="8"/>
    </row>
    <row r="506" spans="1:78" ht="141.75" x14ac:dyDescent="0.25">
      <c r="A506" s="22" t="s">
        <v>988</v>
      </c>
      <c r="B506" s="23" t="s">
        <v>76</v>
      </c>
      <c r="C506" s="24" t="s">
        <v>33</v>
      </c>
      <c r="D506" s="25">
        <v>0</v>
      </c>
      <c r="E506" s="25">
        <v>0</v>
      </c>
      <c r="F506" s="25">
        <v>0</v>
      </c>
      <c r="G506" s="25">
        <v>0</v>
      </c>
      <c r="H506" s="25">
        <v>0</v>
      </c>
      <c r="I506" s="25">
        <v>0</v>
      </c>
      <c r="J506" s="25">
        <v>0</v>
      </c>
      <c r="K506" s="25">
        <v>0</v>
      </c>
      <c r="L506" s="25">
        <v>0</v>
      </c>
      <c r="M506" s="25">
        <v>0</v>
      </c>
      <c r="N506" s="25">
        <v>0</v>
      </c>
      <c r="O506" s="25">
        <v>0</v>
      </c>
      <c r="P506" s="25">
        <v>0</v>
      </c>
      <c r="Q506" s="25">
        <v>0</v>
      </c>
      <c r="R506" s="25">
        <v>0</v>
      </c>
      <c r="S506" s="25">
        <v>0</v>
      </c>
      <c r="T506" s="25">
        <v>0</v>
      </c>
      <c r="U506" s="25">
        <v>0</v>
      </c>
      <c r="V506" s="25">
        <v>0</v>
      </c>
      <c r="W506" s="25">
        <v>0</v>
      </c>
      <c r="X506" s="25">
        <v>0</v>
      </c>
      <c r="Y506" s="25">
        <v>0</v>
      </c>
      <c r="Z506" s="25">
        <v>0</v>
      </c>
      <c r="AA506" s="25">
        <v>0</v>
      </c>
      <c r="AB506" s="25">
        <v>0</v>
      </c>
      <c r="AC506" s="25">
        <v>0</v>
      </c>
      <c r="AD506" s="25">
        <v>0</v>
      </c>
      <c r="AE506" s="25">
        <v>0</v>
      </c>
      <c r="AF506" s="26">
        <v>0</v>
      </c>
      <c r="AG506" s="25">
        <v>0</v>
      </c>
      <c r="AH506" s="26">
        <v>0</v>
      </c>
      <c r="AI506" s="27" t="s">
        <v>34</v>
      </c>
      <c r="AJ506" s="8"/>
      <c r="BG506" s="8"/>
      <c r="BH506" s="8"/>
      <c r="BI506" s="8"/>
      <c r="BJ506" s="8"/>
      <c r="BK506" s="8"/>
      <c r="BL506" s="15"/>
      <c r="BO506" s="8"/>
      <c r="BV506" s="8"/>
      <c r="BW506" s="8"/>
      <c r="BX506" s="8"/>
      <c r="BY506" s="8"/>
      <c r="BZ506" s="8"/>
    </row>
    <row r="507" spans="1:78" ht="126" x14ac:dyDescent="0.25">
      <c r="A507" s="22" t="s">
        <v>989</v>
      </c>
      <c r="B507" s="23" t="s">
        <v>80</v>
      </c>
      <c r="C507" s="24" t="s">
        <v>33</v>
      </c>
      <c r="D507" s="25">
        <f>SUM(D508:D510)</f>
        <v>263.17681804999995</v>
      </c>
      <c r="E507" s="25">
        <f>SUM(E508:E510)</f>
        <v>0</v>
      </c>
      <c r="F507" s="25">
        <f>SUM(F508:F510)</f>
        <v>263.17681804999995</v>
      </c>
      <c r="G507" s="25">
        <f>SUM(G508:G510)</f>
        <v>0</v>
      </c>
      <c r="H507" s="25">
        <f>SUM(H508:H510)</f>
        <v>0</v>
      </c>
      <c r="I507" s="25">
        <f t="shared" ref="I507:AC507" si="141">SUM(I508:I510)</f>
        <v>4.47</v>
      </c>
      <c r="J507" s="25">
        <f t="shared" si="141"/>
        <v>0</v>
      </c>
      <c r="K507" s="25">
        <f t="shared" si="141"/>
        <v>0</v>
      </c>
      <c r="L507" s="25">
        <f t="shared" si="141"/>
        <v>0</v>
      </c>
      <c r="M507" s="25">
        <f t="shared" si="141"/>
        <v>4.5760000000000005</v>
      </c>
      <c r="N507" s="25">
        <f t="shared" si="141"/>
        <v>0</v>
      </c>
      <c r="O507" s="25">
        <f t="shared" si="141"/>
        <v>0</v>
      </c>
      <c r="P507" s="25">
        <f t="shared" si="141"/>
        <v>0</v>
      </c>
      <c r="Q507" s="25">
        <f t="shared" si="141"/>
        <v>0</v>
      </c>
      <c r="R507" s="25">
        <f t="shared" si="141"/>
        <v>0</v>
      </c>
      <c r="S507" s="25">
        <f t="shared" si="141"/>
        <v>264.62468018999999</v>
      </c>
      <c r="T507" s="25">
        <f t="shared" si="141"/>
        <v>0</v>
      </c>
      <c r="U507" s="25">
        <f t="shared" si="141"/>
        <v>0</v>
      </c>
      <c r="V507" s="25">
        <f t="shared" si="141"/>
        <v>4.47</v>
      </c>
      <c r="W507" s="25">
        <f t="shared" si="141"/>
        <v>0</v>
      </c>
      <c r="X507" s="25">
        <f t="shared" si="141"/>
        <v>0</v>
      </c>
      <c r="Y507" s="25">
        <f t="shared" si="141"/>
        <v>0</v>
      </c>
      <c r="Z507" s="25">
        <f t="shared" si="141"/>
        <v>4.5760000000000005</v>
      </c>
      <c r="AA507" s="25">
        <f t="shared" si="141"/>
        <v>0</v>
      </c>
      <c r="AB507" s="25">
        <f t="shared" si="141"/>
        <v>0</v>
      </c>
      <c r="AC507" s="25">
        <f t="shared" si="141"/>
        <v>0</v>
      </c>
      <c r="AD507" s="25">
        <f>SUM(AD508:AD510)</f>
        <v>0</v>
      </c>
      <c r="AE507" s="25">
        <f t="shared" ref="AE507:AG507" si="142">SUM(AE508:AE510)</f>
        <v>0</v>
      </c>
      <c r="AF507" s="26">
        <v>0</v>
      </c>
      <c r="AG507" s="25">
        <f t="shared" si="142"/>
        <v>1.4478621400000122</v>
      </c>
      <c r="AH507" s="26">
        <f t="shared" si="133"/>
        <v>5.5014805282923452E-3</v>
      </c>
      <c r="AI507" s="27" t="s">
        <v>34</v>
      </c>
      <c r="AJ507" s="8"/>
      <c r="BC507" s="14"/>
      <c r="BG507" s="8"/>
      <c r="BH507" s="8"/>
      <c r="BI507" s="8"/>
      <c r="BJ507" s="8"/>
      <c r="BK507" s="8"/>
      <c r="BL507" s="15"/>
      <c r="BO507" s="8"/>
      <c r="BV507" s="8"/>
      <c r="BW507" s="8"/>
      <c r="BX507" s="8"/>
      <c r="BY507" s="8"/>
      <c r="BZ507" s="8"/>
    </row>
    <row r="508" spans="1:78" ht="94.5" x14ac:dyDescent="0.25">
      <c r="A508" s="31" t="s">
        <v>989</v>
      </c>
      <c r="B508" s="44" t="s">
        <v>990</v>
      </c>
      <c r="C508" s="34" t="s">
        <v>991</v>
      </c>
      <c r="D508" s="34">
        <v>56.699388569999996</v>
      </c>
      <c r="E508" s="34">
        <v>0</v>
      </c>
      <c r="F508" s="34">
        <v>56.699388570000004</v>
      </c>
      <c r="G508" s="34">
        <v>0</v>
      </c>
      <c r="H508" s="34">
        <v>0</v>
      </c>
      <c r="I508" s="34">
        <v>0</v>
      </c>
      <c r="J508" s="34">
        <v>0</v>
      </c>
      <c r="K508" s="34">
        <v>0</v>
      </c>
      <c r="L508" s="34">
        <v>0</v>
      </c>
      <c r="M508" s="34">
        <v>3.0760000000000001</v>
      </c>
      <c r="N508" s="34">
        <v>0</v>
      </c>
      <c r="O508" s="34">
        <v>0</v>
      </c>
      <c r="P508" s="34">
        <v>0</v>
      </c>
      <c r="Q508" s="34">
        <v>0</v>
      </c>
      <c r="R508" s="34">
        <v>0</v>
      </c>
      <c r="S508" s="34">
        <v>56.860530500000003</v>
      </c>
      <c r="T508" s="34">
        <v>0</v>
      </c>
      <c r="U508" s="34">
        <v>0</v>
      </c>
      <c r="V508" s="34">
        <v>0</v>
      </c>
      <c r="W508" s="34">
        <v>0</v>
      </c>
      <c r="X508" s="34">
        <v>0</v>
      </c>
      <c r="Y508" s="34">
        <v>0</v>
      </c>
      <c r="Z508" s="34">
        <v>3.0760000000000001</v>
      </c>
      <c r="AA508" s="34">
        <v>0</v>
      </c>
      <c r="AB508" s="34">
        <v>0</v>
      </c>
      <c r="AC508" s="34">
        <v>0</v>
      </c>
      <c r="AD508" s="34">
        <v>0</v>
      </c>
      <c r="AE508" s="34">
        <f t="shared" ref="AE508:AE510" si="143">R508-E508</f>
        <v>0</v>
      </c>
      <c r="AF508" s="35">
        <v>0</v>
      </c>
      <c r="AG508" s="34">
        <f t="shared" ref="AG508:AG510" si="144">S508-F508</f>
        <v>0.16114192999999943</v>
      </c>
      <c r="AH508" s="35">
        <f t="shared" si="133"/>
        <v>2.8420399948591445E-3</v>
      </c>
      <c r="AI508" s="36" t="s">
        <v>34</v>
      </c>
      <c r="AJ508" s="8"/>
      <c r="BC508" s="14"/>
      <c r="BG508" s="8"/>
      <c r="BH508" s="8"/>
      <c r="BI508" s="8"/>
      <c r="BJ508" s="8"/>
      <c r="BK508" s="8"/>
      <c r="BL508" s="15"/>
      <c r="BO508" s="8"/>
      <c r="BV508" s="8"/>
      <c r="BW508" s="8"/>
      <c r="BX508" s="8"/>
      <c r="BY508" s="8"/>
      <c r="BZ508" s="8"/>
    </row>
    <row r="509" spans="1:78" ht="94.5" x14ac:dyDescent="0.25">
      <c r="A509" s="31" t="s">
        <v>989</v>
      </c>
      <c r="B509" s="44" t="s">
        <v>992</v>
      </c>
      <c r="C509" s="34" t="s">
        <v>993</v>
      </c>
      <c r="D509" s="34">
        <v>102.5065408</v>
      </c>
      <c r="E509" s="34">
        <v>0</v>
      </c>
      <c r="F509" s="34">
        <v>102.50654079999998</v>
      </c>
      <c r="G509" s="34">
        <v>0</v>
      </c>
      <c r="H509" s="34">
        <v>0</v>
      </c>
      <c r="I509" s="34">
        <v>0</v>
      </c>
      <c r="J509" s="34">
        <v>0</v>
      </c>
      <c r="K509" s="34">
        <v>0</v>
      </c>
      <c r="L509" s="34">
        <v>0</v>
      </c>
      <c r="M509" s="34">
        <v>1.5</v>
      </c>
      <c r="N509" s="34">
        <v>0</v>
      </c>
      <c r="O509" s="34">
        <v>0</v>
      </c>
      <c r="P509" s="34">
        <v>0</v>
      </c>
      <c r="Q509" s="34">
        <v>0</v>
      </c>
      <c r="R509" s="34">
        <v>0</v>
      </c>
      <c r="S509" s="34">
        <v>103.20531282</v>
      </c>
      <c r="T509" s="34">
        <v>0</v>
      </c>
      <c r="U509" s="34">
        <v>0</v>
      </c>
      <c r="V509" s="34">
        <v>0</v>
      </c>
      <c r="W509" s="34">
        <v>0</v>
      </c>
      <c r="X509" s="34">
        <v>0</v>
      </c>
      <c r="Y509" s="34">
        <v>0</v>
      </c>
      <c r="Z509" s="34">
        <v>1.5</v>
      </c>
      <c r="AA509" s="34">
        <v>0</v>
      </c>
      <c r="AB509" s="34">
        <v>0</v>
      </c>
      <c r="AC509" s="34">
        <v>0</v>
      </c>
      <c r="AD509" s="34">
        <v>0</v>
      </c>
      <c r="AE509" s="34">
        <f t="shared" si="143"/>
        <v>0</v>
      </c>
      <c r="AF509" s="35">
        <v>0</v>
      </c>
      <c r="AG509" s="34">
        <f t="shared" si="144"/>
        <v>0.69877202000002114</v>
      </c>
      <c r="AH509" s="35">
        <f t="shared" si="133"/>
        <v>6.8168529983212668E-3</v>
      </c>
      <c r="AI509" s="36" t="s">
        <v>34</v>
      </c>
      <c r="AJ509" s="8"/>
      <c r="BC509" s="14"/>
      <c r="BG509" s="8"/>
      <c r="BH509" s="8"/>
      <c r="BI509" s="8"/>
      <c r="BJ509" s="8"/>
      <c r="BK509" s="8"/>
      <c r="BL509" s="15"/>
      <c r="BO509" s="8"/>
      <c r="BV509" s="8"/>
      <c r="BW509" s="8"/>
      <c r="BX509" s="8"/>
      <c r="BY509" s="8"/>
      <c r="BZ509" s="8"/>
    </row>
    <row r="510" spans="1:78" ht="126" x14ac:dyDescent="0.25">
      <c r="A510" s="31" t="s">
        <v>989</v>
      </c>
      <c r="B510" s="44" t="s">
        <v>994</v>
      </c>
      <c r="C510" s="44" t="s">
        <v>995</v>
      </c>
      <c r="D510" s="43">
        <v>103.97088868</v>
      </c>
      <c r="E510" s="43">
        <v>0</v>
      </c>
      <c r="F510" s="43">
        <v>103.97088868</v>
      </c>
      <c r="G510" s="34">
        <v>0</v>
      </c>
      <c r="H510" s="34">
        <v>0</v>
      </c>
      <c r="I510" s="43">
        <v>4.47</v>
      </c>
      <c r="J510" s="34">
        <v>0</v>
      </c>
      <c r="K510" s="34">
        <v>0</v>
      </c>
      <c r="L510" s="43">
        <v>0</v>
      </c>
      <c r="M510" s="43">
        <v>0</v>
      </c>
      <c r="N510" s="34">
        <v>0</v>
      </c>
      <c r="O510" s="43">
        <v>0</v>
      </c>
      <c r="P510" s="43">
        <v>0</v>
      </c>
      <c r="Q510" s="43">
        <v>0</v>
      </c>
      <c r="R510" s="34">
        <v>0</v>
      </c>
      <c r="S510" s="34">
        <v>104.55883686999999</v>
      </c>
      <c r="T510" s="34">
        <v>0</v>
      </c>
      <c r="U510" s="34">
        <v>0</v>
      </c>
      <c r="V510" s="34">
        <v>4.47</v>
      </c>
      <c r="W510" s="34">
        <v>0</v>
      </c>
      <c r="X510" s="34">
        <v>0</v>
      </c>
      <c r="Y510" s="34">
        <v>0</v>
      </c>
      <c r="Z510" s="34">
        <v>0</v>
      </c>
      <c r="AA510" s="34">
        <v>0</v>
      </c>
      <c r="AB510" s="34">
        <v>0</v>
      </c>
      <c r="AC510" s="34">
        <v>0</v>
      </c>
      <c r="AD510" s="34">
        <v>0</v>
      </c>
      <c r="AE510" s="34">
        <f t="shared" si="143"/>
        <v>0</v>
      </c>
      <c r="AF510" s="35">
        <v>0</v>
      </c>
      <c r="AG510" s="34">
        <f t="shared" si="144"/>
        <v>0.58794818999999165</v>
      </c>
      <c r="AH510" s="35">
        <f t="shared" si="133"/>
        <v>5.654930889448964E-3</v>
      </c>
      <c r="AI510" s="36" t="s">
        <v>34</v>
      </c>
      <c r="AJ510" s="8"/>
      <c r="BG510" s="8"/>
      <c r="BH510" s="8"/>
      <c r="BI510" s="8"/>
      <c r="BJ510" s="8"/>
      <c r="BK510" s="8"/>
      <c r="BL510" s="15"/>
      <c r="BO510" s="8"/>
      <c r="BV510" s="8"/>
      <c r="BW510" s="8"/>
      <c r="BX510" s="8"/>
      <c r="BY510" s="8"/>
      <c r="BZ510" s="8"/>
    </row>
    <row r="511" spans="1:78" ht="63" x14ac:dyDescent="0.25">
      <c r="A511" s="22" t="s">
        <v>996</v>
      </c>
      <c r="B511" s="23" t="s">
        <v>99</v>
      </c>
      <c r="C511" s="24" t="s">
        <v>33</v>
      </c>
      <c r="D511" s="25">
        <v>0</v>
      </c>
      <c r="E511" s="25">
        <v>0</v>
      </c>
      <c r="F511" s="25">
        <v>0</v>
      </c>
      <c r="G511" s="25">
        <v>0</v>
      </c>
      <c r="H511" s="25">
        <v>0</v>
      </c>
      <c r="I511" s="25">
        <v>0</v>
      </c>
      <c r="J511" s="25">
        <v>0</v>
      </c>
      <c r="K511" s="25">
        <v>0</v>
      </c>
      <c r="L511" s="25">
        <v>0</v>
      </c>
      <c r="M511" s="25">
        <v>0</v>
      </c>
      <c r="N511" s="25">
        <v>0</v>
      </c>
      <c r="O511" s="25">
        <v>0</v>
      </c>
      <c r="P511" s="25">
        <v>0</v>
      </c>
      <c r="Q511" s="25">
        <v>0</v>
      </c>
      <c r="R511" s="25">
        <v>0</v>
      </c>
      <c r="S511" s="25">
        <v>0</v>
      </c>
      <c r="T511" s="25">
        <v>0</v>
      </c>
      <c r="U511" s="25">
        <v>0</v>
      </c>
      <c r="V511" s="25">
        <v>0</v>
      </c>
      <c r="W511" s="25">
        <v>0</v>
      </c>
      <c r="X511" s="25">
        <v>0</v>
      </c>
      <c r="Y511" s="25">
        <v>0</v>
      </c>
      <c r="Z511" s="25">
        <v>0</v>
      </c>
      <c r="AA511" s="25">
        <v>0</v>
      </c>
      <c r="AB511" s="25">
        <v>0</v>
      </c>
      <c r="AC511" s="25">
        <v>0</v>
      </c>
      <c r="AD511" s="25">
        <v>0</v>
      </c>
      <c r="AE511" s="25">
        <v>0</v>
      </c>
      <c r="AF511" s="26">
        <v>0</v>
      </c>
      <c r="AG511" s="25">
        <v>0</v>
      </c>
      <c r="AH511" s="26">
        <v>0</v>
      </c>
      <c r="AI511" s="27" t="s">
        <v>34</v>
      </c>
      <c r="AJ511" s="8"/>
      <c r="BG511" s="8"/>
      <c r="BH511" s="8"/>
      <c r="BI511" s="8"/>
      <c r="BJ511" s="8"/>
      <c r="BK511" s="8"/>
      <c r="BL511" s="15"/>
      <c r="BO511" s="8"/>
      <c r="BV511" s="8"/>
      <c r="BW511" s="8"/>
      <c r="BX511" s="8"/>
      <c r="BY511" s="8"/>
      <c r="BZ511" s="8"/>
    </row>
    <row r="512" spans="1:78" ht="94.5" x14ac:dyDescent="0.25">
      <c r="A512" s="22" t="s">
        <v>997</v>
      </c>
      <c r="B512" s="23" t="s">
        <v>101</v>
      </c>
      <c r="C512" s="24" t="s">
        <v>33</v>
      </c>
      <c r="D512" s="25">
        <f t="shared" ref="D512:AG512" si="145">D513+D521+D523+D525</f>
        <v>937.21044053499986</v>
      </c>
      <c r="E512" s="25">
        <f t="shared" si="145"/>
        <v>0</v>
      </c>
      <c r="F512" s="25">
        <f t="shared" si="145"/>
        <v>231.79087225500001</v>
      </c>
      <c r="G512" s="25">
        <f t="shared" si="145"/>
        <v>0</v>
      </c>
      <c r="H512" s="25">
        <f t="shared" si="145"/>
        <v>0</v>
      </c>
      <c r="I512" s="25">
        <f t="shared" si="145"/>
        <v>0</v>
      </c>
      <c r="J512" s="25">
        <f t="shared" si="145"/>
        <v>0</v>
      </c>
      <c r="K512" s="25">
        <f t="shared" si="145"/>
        <v>0</v>
      </c>
      <c r="L512" s="25">
        <f t="shared" si="145"/>
        <v>4</v>
      </c>
      <c r="M512" s="25">
        <f t="shared" si="145"/>
        <v>0</v>
      </c>
      <c r="N512" s="25">
        <f t="shared" si="145"/>
        <v>0</v>
      </c>
      <c r="O512" s="25">
        <f t="shared" si="145"/>
        <v>950</v>
      </c>
      <c r="P512" s="25">
        <f t="shared" si="145"/>
        <v>0</v>
      </c>
      <c r="Q512" s="25">
        <f t="shared" si="145"/>
        <v>0</v>
      </c>
      <c r="R512" s="25">
        <f t="shared" si="145"/>
        <v>0</v>
      </c>
      <c r="S512" s="25">
        <f t="shared" si="145"/>
        <v>128.66770277000001</v>
      </c>
      <c r="T512" s="25">
        <f t="shared" si="145"/>
        <v>0</v>
      </c>
      <c r="U512" s="25">
        <f t="shared" si="145"/>
        <v>0</v>
      </c>
      <c r="V512" s="25">
        <f t="shared" si="145"/>
        <v>0</v>
      </c>
      <c r="W512" s="25">
        <f t="shared" si="145"/>
        <v>0</v>
      </c>
      <c r="X512" s="25">
        <f t="shared" si="145"/>
        <v>0</v>
      </c>
      <c r="Y512" s="25">
        <f t="shared" si="145"/>
        <v>3</v>
      </c>
      <c r="Z512" s="25">
        <f t="shared" si="145"/>
        <v>0</v>
      </c>
      <c r="AA512" s="25">
        <f t="shared" si="145"/>
        <v>0</v>
      </c>
      <c r="AB512" s="25">
        <f t="shared" si="145"/>
        <v>0</v>
      </c>
      <c r="AC512" s="25">
        <f t="shared" si="145"/>
        <v>0</v>
      </c>
      <c r="AD512" s="25">
        <f t="shared" si="145"/>
        <v>0</v>
      </c>
      <c r="AE512" s="25">
        <f t="shared" si="145"/>
        <v>0</v>
      </c>
      <c r="AF512" s="26">
        <v>0</v>
      </c>
      <c r="AG512" s="25">
        <f t="shared" si="145"/>
        <v>-103.12316948500002</v>
      </c>
      <c r="AH512" s="26">
        <f t="shared" si="133"/>
        <v>-0.44489745640868533</v>
      </c>
      <c r="AI512" s="27" t="s">
        <v>34</v>
      </c>
      <c r="AJ512" s="8"/>
      <c r="BG512" s="8"/>
      <c r="BH512" s="8"/>
      <c r="BI512" s="8"/>
      <c r="BJ512" s="8"/>
      <c r="BK512" s="8"/>
      <c r="BL512" s="15"/>
      <c r="BO512" s="8"/>
      <c r="BV512" s="8"/>
      <c r="BW512" s="8"/>
      <c r="BX512" s="8"/>
      <c r="BY512" s="8"/>
      <c r="BZ512" s="8"/>
    </row>
    <row r="513" spans="1:78" ht="47.25" x14ac:dyDescent="0.25">
      <c r="A513" s="22" t="s">
        <v>998</v>
      </c>
      <c r="B513" s="23" t="s">
        <v>103</v>
      </c>
      <c r="C513" s="24" t="s">
        <v>33</v>
      </c>
      <c r="D513" s="25">
        <f>SUM(D514:D520)</f>
        <v>612.75344305499993</v>
      </c>
      <c r="E513" s="25">
        <f t="shared" ref="E513:AC513" si="146">SUM(E514:E520)</f>
        <v>0</v>
      </c>
      <c r="F513" s="25">
        <f t="shared" si="146"/>
        <v>119.084377645</v>
      </c>
      <c r="G513" s="25">
        <f t="shared" si="146"/>
        <v>0</v>
      </c>
      <c r="H513" s="25">
        <f t="shared" si="146"/>
        <v>0</v>
      </c>
      <c r="I513" s="25">
        <f t="shared" si="146"/>
        <v>0</v>
      </c>
      <c r="J513" s="25">
        <f t="shared" si="146"/>
        <v>0</v>
      </c>
      <c r="K513" s="25">
        <f t="shared" si="146"/>
        <v>0</v>
      </c>
      <c r="L513" s="25">
        <f t="shared" si="146"/>
        <v>2</v>
      </c>
      <c r="M513" s="25">
        <f t="shared" si="146"/>
        <v>0</v>
      </c>
      <c r="N513" s="25">
        <f t="shared" si="146"/>
        <v>0</v>
      </c>
      <c r="O513" s="25">
        <f t="shared" si="146"/>
        <v>0</v>
      </c>
      <c r="P513" s="25">
        <f t="shared" si="146"/>
        <v>0</v>
      </c>
      <c r="Q513" s="25">
        <f t="shared" si="146"/>
        <v>0</v>
      </c>
      <c r="R513" s="25">
        <f t="shared" si="146"/>
        <v>0</v>
      </c>
      <c r="S513" s="25">
        <f t="shared" si="146"/>
        <v>110.17730562999999</v>
      </c>
      <c r="T513" s="25">
        <f t="shared" si="146"/>
        <v>0</v>
      </c>
      <c r="U513" s="25">
        <f t="shared" si="146"/>
        <v>0</v>
      </c>
      <c r="V513" s="25">
        <f t="shared" si="146"/>
        <v>0</v>
      </c>
      <c r="W513" s="25">
        <f t="shared" si="146"/>
        <v>0</v>
      </c>
      <c r="X513" s="25">
        <f t="shared" si="146"/>
        <v>0</v>
      </c>
      <c r="Y513" s="25">
        <f t="shared" si="146"/>
        <v>2</v>
      </c>
      <c r="Z513" s="25">
        <f t="shared" si="146"/>
        <v>0</v>
      </c>
      <c r="AA513" s="25">
        <f t="shared" si="146"/>
        <v>0</v>
      </c>
      <c r="AB513" s="25">
        <f t="shared" si="146"/>
        <v>0</v>
      </c>
      <c r="AC513" s="25">
        <f t="shared" si="146"/>
        <v>0</v>
      </c>
      <c r="AD513" s="25">
        <f>SUM(AD514:AD520)</f>
        <v>0</v>
      </c>
      <c r="AE513" s="25">
        <f t="shared" ref="AE513:AG513" si="147">SUM(AE514:AE520)</f>
        <v>0</v>
      </c>
      <c r="AF513" s="26">
        <v>0</v>
      </c>
      <c r="AG513" s="25">
        <f t="shared" si="147"/>
        <v>-8.9070720150000078</v>
      </c>
      <c r="AH513" s="26">
        <f t="shared" si="133"/>
        <v>-7.4796309903492952E-2</v>
      </c>
      <c r="AI513" s="27" t="s">
        <v>34</v>
      </c>
      <c r="AJ513" s="8"/>
      <c r="BG513" s="8"/>
      <c r="BH513" s="8"/>
      <c r="BI513" s="8"/>
      <c r="BJ513" s="8"/>
      <c r="BK513" s="8"/>
      <c r="BL513" s="15"/>
      <c r="BO513" s="8"/>
      <c r="BV513" s="8"/>
      <c r="BW513" s="8"/>
      <c r="BX513" s="8"/>
      <c r="BY513" s="8"/>
      <c r="BZ513" s="8"/>
    </row>
    <row r="514" spans="1:78" x14ac:dyDescent="0.25">
      <c r="A514" s="31" t="s">
        <v>998</v>
      </c>
      <c r="B514" s="44" t="s">
        <v>999</v>
      </c>
      <c r="C514" s="44" t="s">
        <v>1000</v>
      </c>
      <c r="D514" s="33">
        <v>230.29510747</v>
      </c>
      <c r="E514" s="33">
        <v>0</v>
      </c>
      <c r="F514" s="33">
        <v>0</v>
      </c>
      <c r="G514" s="34">
        <v>0</v>
      </c>
      <c r="H514" s="34">
        <v>0</v>
      </c>
      <c r="I514" s="33">
        <v>0</v>
      </c>
      <c r="J514" s="34">
        <v>0</v>
      </c>
      <c r="K514" s="34">
        <v>0</v>
      </c>
      <c r="L514" s="33">
        <v>0</v>
      </c>
      <c r="M514" s="33">
        <v>0</v>
      </c>
      <c r="N514" s="34">
        <v>0</v>
      </c>
      <c r="O514" s="33">
        <v>0</v>
      </c>
      <c r="P514" s="33">
        <v>0</v>
      </c>
      <c r="Q514" s="33">
        <v>0</v>
      </c>
      <c r="R514" s="34">
        <v>0</v>
      </c>
      <c r="S514" s="34">
        <v>0</v>
      </c>
      <c r="T514" s="34">
        <v>0</v>
      </c>
      <c r="U514" s="34">
        <v>0</v>
      </c>
      <c r="V514" s="34">
        <v>0</v>
      </c>
      <c r="W514" s="34">
        <v>0</v>
      </c>
      <c r="X514" s="34">
        <v>0</v>
      </c>
      <c r="Y514" s="34">
        <v>0</v>
      </c>
      <c r="Z514" s="34">
        <v>0</v>
      </c>
      <c r="AA514" s="34">
        <v>0</v>
      </c>
      <c r="AB514" s="34">
        <v>0</v>
      </c>
      <c r="AC514" s="34">
        <v>0</v>
      </c>
      <c r="AD514" s="34">
        <v>0</v>
      </c>
      <c r="AE514" s="34">
        <f t="shared" ref="AE514:AE520" si="148">R514-E514</f>
        <v>0</v>
      </c>
      <c r="AF514" s="35">
        <v>0</v>
      </c>
      <c r="AG514" s="34">
        <f t="shared" ref="AG514:AG520" si="149">S514-F514</f>
        <v>0</v>
      </c>
      <c r="AH514" s="35">
        <v>0</v>
      </c>
      <c r="AI514" s="36" t="s">
        <v>34</v>
      </c>
      <c r="AJ514" s="8"/>
      <c r="BG514" s="8"/>
      <c r="BH514" s="8"/>
      <c r="BI514" s="8"/>
      <c r="BJ514" s="8"/>
      <c r="BK514" s="8"/>
      <c r="BL514" s="15"/>
      <c r="BO514" s="8"/>
      <c r="BV514" s="8"/>
      <c r="BW514" s="8"/>
      <c r="BX514" s="8"/>
      <c r="BY514" s="8"/>
      <c r="BZ514" s="8"/>
    </row>
    <row r="515" spans="1:78" ht="31.5" x14ac:dyDescent="0.25">
      <c r="A515" s="31" t="s">
        <v>998</v>
      </c>
      <c r="B515" s="44" t="s">
        <v>1001</v>
      </c>
      <c r="C515" s="44" t="s">
        <v>1002</v>
      </c>
      <c r="D515" s="33">
        <v>262.63868453999999</v>
      </c>
      <c r="E515" s="33">
        <v>0</v>
      </c>
      <c r="F515" s="33">
        <v>96.34599</v>
      </c>
      <c r="G515" s="34">
        <v>0</v>
      </c>
      <c r="H515" s="34">
        <v>0</v>
      </c>
      <c r="I515" s="33">
        <v>0</v>
      </c>
      <c r="J515" s="34">
        <v>0</v>
      </c>
      <c r="K515" s="34">
        <v>0</v>
      </c>
      <c r="L515" s="33">
        <v>1</v>
      </c>
      <c r="M515" s="33">
        <v>0</v>
      </c>
      <c r="N515" s="34">
        <v>0</v>
      </c>
      <c r="O515" s="33">
        <v>0</v>
      </c>
      <c r="P515" s="33">
        <v>0</v>
      </c>
      <c r="Q515" s="33">
        <v>0</v>
      </c>
      <c r="R515" s="34">
        <v>0</v>
      </c>
      <c r="S515" s="34">
        <v>89.581330319999992</v>
      </c>
      <c r="T515" s="34">
        <v>0</v>
      </c>
      <c r="U515" s="34">
        <v>0</v>
      </c>
      <c r="V515" s="34">
        <v>0</v>
      </c>
      <c r="W515" s="34">
        <v>0</v>
      </c>
      <c r="X515" s="34">
        <v>0</v>
      </c>
      <c r="Y515" s="34">
        <v>1</v>
      </c>
      <c r="Z515" s="34">
        <v>0</v>
      </c>
      <c r="AA515" s="34">
        <v>0</v>
      </c>
      <c r="AB515" s="34">
        <v>0</v>
      </c>
      <c r="AC515" s="34">
        <v>0</v>
      </c>
      <c r="AD515" s="34">
        <v>0</v>
      </c>
      <c r="AE515" s="34">
        <f t="shared" si="148"/>
        <v>0</v>
      </c>
      <c r="AF515" s="35">
        <v>0</v>
      </c>
      <c r="AG515" s="34">
        <f t="shared" si="149"/>
        <v>-6.7646596800000083</v>
      </c>
      <c r="AH515" s="35">
        <f t="shared" si="133"/>
        <v>-7.0212156001510886E-2</v>
      </c>
      <c r="AI515" s="36" t="s">
        <v>34</v>
      </c>
      <c r="AJ515" s="8"/>
      <c r="BG515" s="8"/>
      <c r="BH515" s="8"/>
      <c r="BI515" s="8"/>
      <c r="BJ515" s="8"/>
      <c r="BK515" s="8"/>
      <c r="BL515" s="15"/>
      <c r="BO515" s="8"/>
      <c r="BV515" s="8"/>
      <c r="BW515" s="8"/>
      <c r="BX515" s="8"/>
      <c r="BY515" s="8"/>
      <c r="BZ515" s="8"/>
    </row>
    <row r="516" spans="1:78" ht="31.5" x14ac:dyDescent="0.25">
      <c r="A516" s="41" t="s">
        <v>998</v>
      </c>
      <c r="B516" s="45" t="s">
        <v>1003</v>
      </c>
      <c r="C516" s="44" t="s">
        <v>1004</v>
      </c>
      <c r="D516" s="33">
        <v>43.594387644999998</v>
      </c>
      <c r="E516" s="33">
        <v>0</v>
      </c>
      <c r="F516" s="33">
        <v>22.738387645</v>
      </c>
      <c r="G516" s="34">
        <v>0</v>
      </c>
      <c r="H516" s="34">
        <v>0</v>
      </c>
      <c r="I516" s="33">
        <v>0</v>
      </c>
      <c r="J516" s="34">
        <v>0</v>
      </c>
      <c r="K516" s="34">
        <v>0</v>
      </c>
      <c r="L516" s="33">
        <v>1</v>
      </c>
      <c r="M516" s="33">
        <v>0</v>
      </c>
      <c r="N516" s="34">
        <v>0</v>
      </c>
      <c r="O516" s="33">
        <v>0</v>
      </c>
      <c r="P516" s="33">
        <v>0</v>
      </c>
      <c r="Q516" s="33">
        <v>0</v>
      </c>
      <c r="R516" s="34">
        <v>0</v>
      </c>
      <c r="S516" s="34">
        <v>20.59597531</v>
      </c>
      <c r="T516" s="34">
        <v>0</v>
      </c>
      <c r="U516" s="34">
        <v>0</v>
      </c>
      <c r="V516" s="34">
        <v>0</v>
      </c>
      <c r="W516" s="34">
        <v>0</v>
      </c>
      <c r="X516" s="34">
        <v>0</v>
      </c>
      <c r="Y516" s="34">
        <v>1</v>
      </c>
      <c r="Z516" s="34">
        <v>0</v>
      </c>
      <c r="AA516" s="34">
        <v>0</v>
      </c>
      <c r="AB516" s="34">
        <v>0</v>
      </c>
      <c r="AC516" s="34">
        <v>0</v>
      </c>
      <c r="AD516" s="34">
        <v>0</v>
      </c>
      <c r="AE516" s="34">
        <f t="shared" si="148"/>
        <v>0</v>
      </c>
      <c r="AF516" s="35">
        <v>0</v>
      </c>
      <c r="AG516" s="34">
        <f t="shared" si="149"/>
        <v>-2.1424123349999995</v>
      </c>
      <c r="AH516" s="35">
        <f t="shared" si="133"/>
        <v>-9.4220063816666436E-2</v>
      </c>
      <c r="AI516" s="36" t="s">
        <v>34</v>
      </c>
      <c r="AJ516" s="8"/>
      <c r="BG516" s="8"/>
      <c r="BH516" s="8"/>
      <c r="BI516" s="8"/>
      <c r="BJ516" s="8"/>
      <c r="BK516" s="8"/>
      <c r="BL516" s="15"/>
      <c r="BO516" s="8"/>
      <c r="BV516" s="8"/>
      <c r="BW516" s="8"/>
      <c r="BX516" s="8"/>
      <c r="BY516" s="8"/>
      <c r="BZ516" s="8"/>
    </row>
    <row r="517" spans="1:78" ht="31.5" x14ac:dyDescent="0.25">
      <c r="A517" s="41" t="s">
        <v>998</v>
      </c>
      <c r="B517" s="45" t="s">
        <v>1005</v>
      </c>
      <c r="C517" s="44" t="s">
        <v>1006</v>
      </c>
      <c r="D517" s="34">
        <v>20.8</v>
      </c>
      <c r="E517" s="34">
        <v>0</v>
      </c>
      <c r="F517" s="34">
        <v>0</v>
      </c>
      <c r="G517" s="34">
        <v>0</v>
      </c>
      <c r="H517" s="34">
        <v>0</v>
      </c>
      <c r="I517" s="34">
        <v>0</v>
      </c>
      <c r="J517" s="34">
        <v>0</v>
      </c>
      <c r="K517" s="34">
        <v>0</v>
      </c>
      <c r="L517" s="34">
        <v>0</v>
      </c>
      <c r="M517" s="34">
        <v>0</v>
      </c>
      <c r="N517" s="34">
        <v>0</v>
      </c>
      <c r="O517" s="34">
        <v>0</v>
      </c>
      <c r="P517" s="34">
        <v>0</v>
      </c>
      <c r="Q517" s="34">
        <v>0</v>
      </c>
      <c r="R517" s="34">
        <v>0</v>
      </c>
      <c r="S517" s="34">
        <v>0</v>
      </c>
      <c r="T517" s="34">
        <v>0</v>
      </c>
      <c r="U517" s="34">
        <v>0</v>
      </c>
      <c r="V517" s="34">
        <v>0</v>
      </c>
      <c r="W517" s="34">
        <v>0</v>
      </c>
      <c r="X517" s="34">
        <v>0</v>
      </c>
      <c r="Y517" s="34">
        <v>0</v>
      </c>
      <c r="Z517" s="34">
        <v>0</v>
      </c>
      <c r="AA517" s="34">
        <v>0</v>
      </c>
      <c r="AB517" s="34">
        <v>0</v>
      </c>
      <c r="AC517" s="34">
        <v>0</v>
      </c>
      <c r="AD517" s="34">
        <v>0</v>
      </c>
      <c r="AE517" s="34">
        <f t="shared" si="148"/>
        <v>0</v>
      </c>
      <c r="AF517" s="35">
        <v>0</v>
      </c>
      <c r="AG517" s="34">
        <f t="shared" si="149"/>
        <v>0</v>
      </c>
      <c r="AH517" s="35">
        <v>0</v>
      </c>
      <c r="AI517" s="36" t="s">
        <v>34</v>
      </c>
      <c r="AJ517" s="8"/>
      <c r="BG517" s="8"/>
      <c r="BH517" s="8"/>
      <c r="BI517" s="8"/>
      <c r="BJ517" s="8"/>
      <c r="BK517" s="8"/>
      <c r="BL517" s="15"/>
      <c r="BO517" s="8"/>
      <c r="BV517" s="8"/>
      <c r="BW517" s="8"/>
      <c r="BX517" s="8"/>
      <c r="BY517" s="8"/>
      <c r="BZ517" s="8"/>
    </row>
    <row r="518" spans="1:78" ht="31.5" x14ac:dyDescent="0.25">
      <c r="A518" s="31" t="s">
        <v>998</v>
      </c>
      <c r="B518" s="44" t="s">
        <v>1007</v>
      </c>
      <c r="C518" s="44" t="s">
        <v>1008</v>
      </c>
      <c r="D518" s="43">
        <v>21.625577530000001</v>
      </c>
      <c r="E518" s="43">
        <v>0</v>
      </c>
      <c r="F518" s="43">
        <v>0</v>
      </c>
      <c r="G518" s="34">
        <v>0</v>
      </c>
      <c r="H518" s="34">
        <v>0</v>
      </c>
      <c r="I518" s="43">
        <v>0</v>
      </c>
      <c r="J518" s="34">
        <v>0</v>
      </c>
      <c r="K518" s="34">
        <v>0</v>
      </c>
      <c r="L518" s="43">
        <v>0</v>
      </c>
      <c r="M518" s="43">
        <v>0</v>
      </c>
      <c r="N518" s="34">
        <v>0</v>
      </c>
      <c r="O518" s="43">
        <v>0</v>
      </c>
      <c r="P518" s="43">
        <v>0</v>
      </c>
      <c r="Q518" s="43">
        <v>0</v>
      </c>
      <c r="R518" s="34">
        <v>0</v>
      </c>
      <c r="S518" s="34">
        <v>0</v>
      </c>
      <c r="T518" s="34">
        <v>0</v>
      </c>
      <c r="U518" s="34">
        <v>0</v>
      </c>
      <c r="V518" s="34">
        <v>0</v>
      </c>
      <c r="W518" s="34">
        <v>0</v>
      </c>
      <c r="X518" s="34">
        <v>0</v>
      </c>
      <c r="Y518" s="34">
        <v>0</v>
      </c>
      <c r="Z518" s="34">
        <v>0</v>
      </c>
      <c r="AA518" s="34">
        <v>0</v>
      </c>
      <c r="AB518" s="34">
        <v>0</v>
      </c>
      <c r="AC518" s="34">
        <v>0</v>
      </c>
      <c r="AD518" s="34">
        <v>0</v>
      </c>
      <c r="AE518" s="34">
        <f t="shared" si="148"/>
        <v>0</v>
      </c>
      <c r="AF518" s="35">
        <v>0</v>
      </c>
      <c r="AG518" s="34">
        <f t="shared" si="149"/>
        <v>0</v>
      </c>
      <c r="AH518" s="35">
        <v>0</v>
      </c>
      <c r="AI518" s="36" t="s">
        <v>34</v>
      </c>
      <c r="AJ518" s="8"/>
      <c r="BG518" s="8"/>
      <c r="BH518" s="8"/>
      <c r="BI518" s="8"/>
      <c r="BJ518" s="8"/>
      <c r="BK518" s="8"/>
      <c r="BL518" s="15"/>
      <c r="BO518" s="8"/>
      <c r="BV518" s="8"/>
      <c r="BW518" s="8"/>
      <c r="BX518" s="8"/>
      <c r="BY518" s="8"/>
      <c r="BZ518" s="8"/>
    </row>
    <row r="519" spans="1:78" ht="31.5" x14ac:dyDescent="0.25">
      <c r="A519" s="31" t="s">
        <v>998</v>
      </c>
      <c r="B519" s="44" t="s">
        <v>1009</v>
      </c>
      <c r="C519" s="44" t="s">
        <v>1010</v>
      </c>
      <c r="D519" s="33">
        <v>15.967702620000001</v>
      </c>
      <c r="E519" s="43">
        <v>0</v>
      </c>
      <c r="F519" s="43">
        <v>0</v>
      </c>
      <c r="G519" s="34">
        <v>0</v>
      </c>
      <c r="H519" s="34">
        <v>0</v>
      </c>
      <c r="I519" s="43">
        <v>0</v>
      </c>
      <c r="J519" s="34">
        <v>0</v>
      </c>
      <c r="K519" s="34">
        <v>0</v>
      </c>
      <c r="L519" s="43">
        <v>0</v>
      </c>
      <c r="M519" s="43">
        <v>0</v>
      </c>
      <c r="N519" s="34">
        <v>0</v>
      </c>
      <c r="O519" s="43">
        <v>0</v>
      </c>
      <c r="P519" s="43">
        <v>0</v>
      </c>
      <c r="Q519" s="43">
        <v>0</v>
      </c>
      <c r="R519" s="34">
        <v>0</v>
      </c>
      <c r="S519" s="34">
        <v>0</v>
      </c>
      <c r="T519" s="34">
        <v>0</v>
      </c>
      <c r="U519" s="34">
        <v>0</v>
      </c>
      <c r="V519" s="34">
        <v>0</v>
      </c>
      <c r="W519" s="34">
        <v>0</v>
      </c>
      <c r="X519" s="34">
        <v>0</v>
      </c>
      <c r="Y519" s="34">
        <v>0</v>
      </c>
      <c r="Z519" s="34">
        <v>0</v>
      </c>
      <c r="AA519" s="34">
        <v>0</v>
      </c>
      <c r="AB519" s="34">
        <v>0</v>
      </c>
      <c r="AC519" s="34">
        <v>0</v>
      </c>
      <c r="AD519" s="34">
        <v>0</v>
      </c>
      <c r="AE519" s="34">
        <f t="shared" si="148"/>
        <v>0</v>
      </c>
      <c r="AF519" s="35">
        <v>0</v>
      </c>
      <c r="AG519" s="34">
        <f t="shared" si="149"/>
        <v>0</v>
      </c>
      <c r="AH519" s="35">
        <v>0</v>
      </c>
      <c r="AI519" s="36" t="s">
        <v>34</v>
      </c>
      <c r="AJ519" s="8"/>
      <c r="BG519" s="8"/>
      <c r="BH519" s="8"/>
      <c r="BI519" s="8"/>
      <c r="BJ519" s="8"/>
      <c r="BK519" s="8"/>
      <c r="BL519" s="15"/>
      <c r="BO519" s="8"/>
      <c r="BV519" s="8"/>
      <c r="BW519" s="8"/>
      <c r="BX519" s="8"/>
      <c r="BY519" s="8"/>
      <c r="BZ519" s="8"/>
    </row>
    <row r="520" spans="1:78" ht="31.5" x14ac:dyDescent="0.25">
      <c r="A520" s="31" t="s">
        <v>998</v>
      </c>
      <c r="B520" s="44" t="s">
        <v>1011</v>
      </c>
      <c r="C520" s="44" t="s">
        <v>1012</v>
      </c>
      <c r="D520" s="34">
        <v>17.831983249999997</v>
      </c>
      <c r="E520" s="34">
        <v>0</v>
      </c>
      <c r="F520" s="34">
        <v>0</v>
      </c>
      <c r="G520" s="34">
        <v>0</v>
      </c>
      <c r="H520" s="34">
        <v>0</v>
      </c>
      <c r="I520" s="34">
        <v>0</v>
      </c>
      <c r="J520" s="34">
        <v>0</v>
      </c>
      <c r="K520" s="34">
        <v>0</v>
      </c>
      <c r="L520" s="34">
        <v>0</v>
      </c>
      <c r="M520" s="34">
        <v>0</v>
      </c>
      <c r="N520" s="34">
        <v>0</v>
      </c>
      <c r="O520" s="34">
        <v>0</v>
      </c>
      <c r="P520" s="34">
        <v>0</v>
      </c>
      <c r="Q520" s="34">
        <v>0</v>
      </c>
      <c r="R520" s="34">
        <v>0</v>
      </c>
      <c r="S520" s="34">
        <v>0</v>
      </c>
      <c r="T520" s="34">
        <v>0</v>
      </c>
      <c r="U520" s="34">
        <v>0</v>
      </c>
      <c r="V520" s="34">
        <v>0</v>
      </c>
      <c r="W520" s="34">
        <v>0</v>
      </c>
      <c r="X520" s="34">
        <v>0</v>
      </c>
      <c r="Y520" s="34">
        <v>0</v>
      </c>
      <c r="Z520" s="34">
        <v>0</v>
      </c>
      <c r="AA520" s="34">
        <v>0</v>
      </c>
      <c r="AB520" s="34">
        <v>0</v>
      </c>
      <c r="AC520" s="34">
        <v>0</v>
      </c>
      <c r="AD520" s="34">
        <v>0</v>
      </c>
      <c r="AE520" s="34">
        <f t="shared" si="148"/>
        <v>0</v>
      </c>
      <c r="AF520" s="35">
        <v>0</v>
      </c>
      <c r="AG520" s="34">
        <f t="shared" si="149"/>
        <v>0</v>
      </c>
      <c r="AH520" s="35">
        <v>0</v>
      </c>
      <c r="AI520" s="36" t="s">
        <v>34</v>
      </c>
      <c r="AJ520" s="8"/>
      <c r="BG520" s="8"/>
      <c r="BH520" s="8"/>
      <c r="BI520" s="8"/>
      <c r="BJ520" s="8"/>
      <c r="BK520" s="8"/>
      <c r="BL520" s="15"/>
      <c r="BO520" s="8"/>
      <c r="BV520" s="8"/>
      <c r="BW520" s="8"/>
      <c r="BX520" s="8"/>
      <c r="BY520" s="8"/>
      <c r="BZ520" s="8"/>
    </row>
    <row r="521" spans="1:78" ht="31.5" x14ac:dyDescent="0.25">
      <c r="A521" s="22" t="s">
        <v>1013</v>
      </c>
      <c r="B521" s="28" t="s">
        <v>111</v>
      </c>
      <c r="C521" s="28" t="s">
        <v>33</v>
      </c>
      <c r="D521" s="30">
        <f>SUM(D522)</f>
        <v>18.669774450000002</v>
      </c>
      <c r="E521" s="30">
        <f t="shared" ref="E521:AG521" si="150">SUM(E522)</f>
        <v>0</v>
      </c>
      <c r="F521" s="30">
        <f t="shared" si="150"/>
        <v>18.669774450000002</v>
      </c>
      <c r="G521" s="30">
        <f t="shared" si="150"/>
        <v>0</v>
      </c>
      <c r="H521" s="30">
        <f t="shared" si="150"/>
        <v>0</v>
      </c>
      <c r="I521" s="30">
        <f t="shared" si="150"/>
        <v>0</v>
      </c>
      <c r="J521" s="30">
        <f t="shared" si="150"/>
        <v>0</v>
      </c>
      <c r="K521" s="30">
        <f t="shared" si="150"/>
        <v>0</v>
      </c>
      <c r="L521" s="30">
        <f t="shared" si="150"/>
        <v>1</v>
      </c>
      <c r="M521" s="30">
        <f t="shared" si="150"/>
        <v>0</v>
      </c>
      <c r="N521" s="30">
        <f t="shared" si="150"/>
        <v>0</v>
      </c>
      <c r="O521" s="30">
        <f t="shared" si="150"/>
        <v>0</v>
      </c>
      <c r="P521" s="30">
        <f t="shared" si="150"/>
        <v>0</v>
      </c>
      <c r="Q521" s="30">
        <f t="shared" si="150"/>
        <v>0</v>
      </c>
      <c r="R521" s="30">
        <f t="shared" si="150"/>
        <v>0</v>
      </c>
      <c r="S521" s="30">
        <f t="shared" si="150"/>
        <v>18.490397140000002</v>
      </c>
      <c r="T521" s="30">
        <f t="shared" si="150"/>
        <v>0</v>
      </c>
      <c r="U521" s="30">
        <f t="shared" si="150"/>
        <v>0</v>
      </c>
      <c r="V521" s="30">
        <f t="shared" si="150"/>
        <v>0</v>
      </c>
      <c r="W521" s="30">
        <f t="shared" si="150"/>
        <v>0</v>
      </c>
      <c r="X521" s="30">
        <f t="shared" si="150"/>
        <v>0</v>
      </c>
      <c r="Y521" s="30">
        <f t="shared" si="150"/>
        <v>1</v>
      </c>
      <c r="Z521" s="30">
        <f t="shared" si="150"/>
        <v>0</v>
      </c>
      <c r="AA521" s="30">
        <f t="shared" si="150"/>
        <v>0</v>
      </c>
      <c r="AB521" s="30">
        <f t="shared" si="150"/>
        <v>0</v>
      </c>
      <c r="AC521" s="30">
        <f t="shared" si="150"/>
        <v>0</v>
      </c>
      <c r="AD521" s="30">
        <f t="shared" si="150"/>
        <v>0</v>
      </c>
      <c r="AE521" s="30">
        <f t="shared" si="150"/>
        <v>0</v>
      </c>
      <c r="AF521" s="26">
        <v>0</v>
      </c>
      <c r="AG521" s="30">
        <f t="shared" si="150"/>
        <v>-0.17937730999999957</v>
      </c>
      <c r="AH521" s="26">
        <f t="shared" si="133"/>
        <v>-9.6078991463123733E-3</v>
      </c>
      <c r="AI521" s="27" t="s">
        <v>34</v>
      </c>
      <c r="AJ521" s="8"/>
      <c r="BG521" s="8"/>
      <c r="BH521" s="8"/>
      <c r="BI521" s="8"/>
      <c r="BJ521" s="8"/>
      <c r="BK521" s="8"/>
      <c r="BL521" s="15"/>
      <c r="BO521" s="8"/>
      <c r="BV521" s="8"/>
      <c r="BW521" s="8"/>
      <c r="BX521" s="8"/>
      <c r="BY521" s="8"/>
      <c r="BZ521" s="8"/>
    </row>
    <row r="522" spans="1:78" ht="31.5" x14ac:dyDescent="0.25">
      <c r="A522" s="31" t="s">
        <v>1013</v>
      </c>
      <c r="B522" s="45" t="s">
        <v>1014</v>
      </c>
      <c r="C522" s="44" t="s">
        <v>1015</v>
      </c>
      <c r="D522" s="33">
        <v>18.669774450000002</v>
      </c>
      <c r="E522" s="33">
        <v>0</v>
      </c>
      <c r="F522" s="33">
        <v>18.669774450000002</v>
      </c>
      <c r="G522" s="34">
        <v>0</v>
      </c>
      <c r="H522" s="34">
        <v>0</v>
      </c>
      <c r="I522" s="33">
        <v>0</v>
      </c>
      <c r="J522" s="34">
        <v>0</v>
      </c>
      <c r="K522" s="34">
        <v>0</v>
      </c>
      <c r="L522" s="33">
        <v>1</v>
      </c>
      <c r="M522" s="33">
        <v>0</v>
      </c>
      <c r="N522" s="34">
        <v>0</v>
      </c>
      <c r="O522" s="33">
        <v>0</v>
      </c>
      <c r="P522" s="33">
        <v>0</v>
      </c>
      <c r="Q522" s="33">
        <v>0</v>
      </c>
      <c r="R522" s="34">
        <v>0</v>
      </c>
      <c r="S522" s="34">
        <v>18.490397140000002</v>
      </c>
      <c r="T522" s="34">
        <v>0</v>
      </c>
      <c r="U522" s="34">
        <v>0</v>
      </c>
      <c r="V522" s="34">
        <v>0</v>
      </c>
      <c r="W522" s="34">
        <v>0</v>
      </c>
      <c r="X522" s="34">
        <v>0</v>
      </c>
      <c r="Y522" s="34">
        <v>1</v>
      </c>
      <c r="Z522" s="34">
        <v>0</v>
      </c>
      <c r="AA522" s="34">
        <v>0</v>
      </c>
      <c r="AB522" s="34">
        <v>0</v>
      </c>
      <c r="AC522" s="34">
        <v>0</v>
      </c>
      <c r="AD522" s="34">
        <v>0</v>
      </c>
      <c r="AE522" s="34">
        <f>R522-E522</f>
        <v>0</v>
      </c>
      <c r="AF522" s="35">
        <v>0</v>
      </c>
      <c r="AG522" s="34">
        <f>S522-F522</f>
        <v>-0.17937730999999957</v>
      </c>
      <c r="AH522" s="35">
        <f t="shared" si="133"/>
        <v>-9.6078991463123733E-3</v>
      </c>
      <c r="AI522" s="34" t="s">
        <v>34</v>
      </c>
      <c r="AJ522" s="8"/>
      <c r="BG522" s="8"/>
      <c r="BH522" s="8"/>
      <c r="BI522" s="8"/>
      <c r="BJ522" s="8"/>
      <c r="BK522" s="8"/>
      <c r="BL522" s="15"/>
      <c r="BO522" s="8"/>
      <c r="BV522" s="8"/>
      <c r="BW522" s="8"/>
      <c r="BX522" s="8"/>
      <c r="BY522" s="8"/>
      <c r="BZ522" s="8"/>
    </row>
    <row r="523" spans="1:78" ht="31.5" x14ac:dyDescent="0.25">
      <c r="A523" s="22" t="s">
        <v>1016</v>
      </c>
      <c r="B523" s="23" t="s">
        <v>120</v>
      </c>
      <c r="C523" s="24" t="s">
        <v>33</v>
      </c>
      <c r="D523" s="25">
        <f>SUM(D524)</f>
        <v>88.653999999999996</v>
      </c>
      <c r="E523" s="25">
        <f t="shared" ref="E523:AG523" si="151">SUM(E524)</f>
        <v>0</v>
      </c>
      <c r="F523" s="25">
        <f t="shared" si="151"/>
        <v>0</v>
      </c>
      <c r="G523" s="25">
        <f t="shared" si="151"/>
        <v>0</v>
      </c>
      <c r="H523" s="25">
        <f t="shared" si="151"/>
        <v>0</v>
      </c>
      <c r="I523" s="25">
        <f t="shared" si="151"/>
        <v>0</v>
      </c>
      <c r="J523" s="25">
        <f t="shared" si="151"/>
        <v>0</v>
      </c>
      <c r="K523" s="25">
        <f t="shared" si="151"/>
        <v>0</v>
      </c>
      <c r="L523" s="25">
        <f t="shared" si="151"/>
        <v>0</v>
      </c>
      <c r="M523" s="25">
        <f t="shared" si="151"/>
        <v>0</v>
      </c>
      <c r="N523" s="25">
        <f t="shared" si="151"/>
        <v>0</v>
      </c>
      <c r="O523" s="25">
        <f t="shared" si="151"/>
        <v>0</v>
      </c>
      <c r="P523" s="25">
        <f t="shared" si="151"/>
        <v>0</v>
      </c>
      <c r="Q523" s="25">
        <f t="shared" si="151"/>
        <v>0</v>
      </c>
      <c r="R523" s="25">
        <f t="shared" si="151"/>
        <v>0</v>
      </c>
      <c r="S523" s="25">
        <f t="shared" si="151"/>
        <v>0</v>
      </c>
      <c r="T523" s="25">
        <f t="shared" si="151"/>
        <v>0</v>
      </c>
      <c r="U523" s="25">
        <f t="shared" si="151"/>
        <v>0</v>
      </c>
      <c r="V523" s="25">
        <f t="shared" si="151"/>
        <v>0</v>
      </c>
      <c r="W523" s="25">
        <f t="shared" si="151"/>
        <v>0</v>
      </c>
      <c r="X523" s="25">
        <f t="shared" si="151"/>
        <v>0</v>
      </c>
      <c r="Y523" s="25">
        <f t="shared" si="151"/>
        <v>0</v>
      </c>
      <c r="Z523" s="25">
        <f t="shared" si="151"/>
        <v>0</v>
      </c>
      <c r="AA523" s="25">
        <f t="shared" si="151"/>
        <v>0</v>
      </c>
      <c r="AB523" s="25">
        <f t="shared" si="151"/>
        <v>0</v>
      </c>
      <c r="AC523" s="25">
        <f t="shared" si="151"/>
        <v>0</v>
      </c>
      <c r="AD523" s="25">
        <f t="shared" si="151"/>
        <v>0</v>
      </c>
      <c r="AE523" s="25">
        <f t="shared" si="151"/>
        <v>0</v>
      </c>
      <c r="AF523" s="26">
        <v>0</v>
      </c>
      <c r="AG523" s="25">
        <f t="shared" si="151"/>
        <v>0</v>
      </c>
      <c r="AH523" s="26">
        <v>0</v>
      </c>
      <c r="AI523" s="65" t="s">
        <v>34</v>
      </c>
      <c r="AJ523" s="8"/>
      <c r="BG523" s="8"/>
      <c r="BH523" s="8"/>
      <c r="BI523" s="8"/>
      <c r="BJ523" s="8"/>
      <c r="BK523" s="8"/>
      <c r="BL523" s="15"/>
      <c r="BO523" s="8"/>
      <c r="BV523" s="8"/>
      <c r="BW523" s="8"/>
      <c r="BX523" s="8"/>
      <c r="BY523" s="8"/>
      <c r="BZ523" s="8"/>
    </row>
    <row r="524" spans="1:78" ht="31.5" x14ac:dyDescent="0.25">
      <c r="A524" s="31" t="s">
        <v>1016</v>
      </c>
      <c r="B524" s="37" t="s">
        <v>1017</v>
      </c>
      <c r="C524" s="38" t="s">
        <v>1018</v>
      </c>
      <c r="D524" s="34">
        <v>88.653999999999996</v>
      </c>
      <c r="E524" s="34">
        <v>0</v>
      </c>
      <c r="F524" s="34">
        <v>0</v>
      </c>
      <c r="G524" s="34">
        <v>0</v>
      </c>
      <c r="H524" s="34">
        <v>0</v>
      </c>
      <c r="I524" s="34">
        <v>0</v>
      </c>
      <c r="J524" s="34">
        <v>0</v>
      </c>
      <c r="K524" s="34">
        <v>0</v>
      </c>
      <c r="L524" s="34">
        <v>0</v>
      </c>
      <c r="M524" s="34">
        <v>0</v>
      </c>
      <c r="N524" s="34">
        <v>0</v>
      </c>
      <c r="O524" s="34">
        <v>0</v>
      </c>
      <c r="P524" s="34">
        <v>0</v>
      </c>
      <c r="Q524" s="34">
        <v>0</v>
      </c>
      <c r="R524" s="34">
        <v>0</v>
      </c>
      <c r="S524" s="34">
        <v>0</v>
      </c>
      <c r="T524" s="34">
        <v>0</v>
      </c>
      <c r="U524" s="34">
        <v>0</v>
      </c>
      <c r="V524" s="34">
        <v>0</v>
      </c>
      <c r="W524" s="34">
        <v>0</v>
      </c>
      <c r="X524" s="34">
        <v>0</v>
      </c>
      <c r="Y524" s="34">
        <v>0</v>
      </c>
      <c r="Z524" s="34">
        <v>0</v>
      </c>
      <c r="AA524" s="34">
        <v>0</v>
      </c>
      <c r="AB524" s="34">
        <v>0</v>
      </c>
      <c r="AC524" s="34">
        <v>0</v>
      </c>
      <c r="AD524" s="34">
        <v>0</v>
      </c>
      <c r="AE524" s="34">
        <f>R524-E524</f>
        <v>0</v>
      </c>
      <c r="AF524" s="35">
        <v>0</v>
      </c>
      <c r="AG524" s="34">
        <f>S524-F524</f>
        <v>0</v>
      </c>
      <c r="AH524" s="35">
        <v>0</v>
      </c>
      <c r="AI524" s="66" t="s">
        <v>34</v>
      </c>
      <c r="AJ524" s="8"/>
      <c r="BG524" s="8"/>
      <c r="BH524" s="8"/>
      <c r="BI524" s="8"/>
      <c r="BJ524" s="8"/>
      <c r="BK524" s="8"/>
      <c r="BL524" s="15"/>
      <c r="BO524" s="8"/>
      <c r="BV524" s="8"/>
      <c r="BW524" s="8"/>
      <c r="BX524" s="8"/>
      <c r="BY524" s="8"/>
      <c r="BZ524" s="8"/>
    </row>
    <row r="525" spans="1:78" ht="47.25" x14ac:dyDescent="0.25">
      <c r="A525" s="22" t="s">
        <v>1019</v>
      </c>
      <c r="B525" s="23" t="s">
        <v>124</v>
      </c>
      <c r="C525" s="24" t="s">
        <v>33</v>
      </c>
      <c r="D525" s="25">
        <f>SUM(D526:D528)</f>
        <v>217.13322303000001</v>
      </c>
      <c r="E525" s="25">
        <f t="shared" ref="E525:AG525" si="152">SUM(E526:E528)</f>
        <v>0</v>
      </c>
      <c r="F525" s="25">
        <f t="shared" si="152"/>
        <v>94.036720160000016</v>
      </c>
      <c r="G525" s="25">
        <f t="shared" si="152"/>
        <v>0</v>
      </c>
      <c r="H525" s="25">
        <f t="shared" si="152"/>
        <v>0</v>
      </c>
      <c r="I525" s="25">
        <f t="shared" si="152"/>
        <v>0</v>
      </c>
      <c r="J525" s="25">
        <f t="shared" si="152"/>
        <v>0</v>
      </c>
      <c r="K525" s="25">
        <f t="shared" si="152"/>
        <v>0</v>
      </c>
      <c r="L525" s="25">
        <f t="shared" si="152"/>
        <v>1</v>
      </c>
      <c r="M525" s="25">
        <f t="shared" si="152"/>
        <v>0</v>
      </c>
      <c r="N525" s="25">
        <f t="shared" si="152"/>
        <v>0</v>
      </c>
      <c r="O525" s="25">
        <f t="shared" si="152"/>
        <v>950</v>
      </c>
      <c r="P525" s="25">
        <f t="shared" si="152"/>
        <v>0</v>
      </c>
      <c r="Q525" s="25">
        <f t="shared" si="152"/>
        <v>0</v>
      </c>
      <c r="R525" s="25">
        <f t="shared" si="152"/>
        <v>0</v>
      </c>
      <c r="S525" s="25">
        <f t="shared" si="152"/>
        <v>0</v>
      </c>
      <c r="T525" s="25">
        <f t="shared" si="152"/>
        <v>0</v>
      </c>
      <c r="U525" s="25">
        <f t="shared" si="152"/>
        <v>0</v>
      </c>
      <c r="V525" s="25">
        <f t="shared" si="152"/>
        <v>0</v>
      </c>
      <c r="W525" s="25">
        <f t="shared" si="152"/>
        <v>0</v>
      </c>
      <c r="X525" s="25">
        <f t="shared" si="152"/>
        <v>0</v>
      </c>
      <c r="Y525" s="25">
        <f t="shared" si="152"/>
        <v>0</v>
      </c>
      <c r="Z525" s="25">
        <f t="shared" si="152"/>
        <v>0</v>
      </c>
      <c r="AA525" s="25">
        <f t="shared" si="152"/>
        <v>0</v>
      </c>
      <c r="AB525" s="25">
        <f t="shared" si="152"/>
        <v>0</v>
      </c>
      <c r="AC525" s="25">
        <f t="shared" si="152"/>
        <v>0</v>
      </c>
      <c r="AD525" s="25">
        <f t="shared" si="152"/>
        <v>0</v>
      </c>
      <c r="AE525" s="25">
        <f t="shared" si="152"/>
        <v>0</v>
      </c>
      <c r="AF525" s="26">
        <v>0</v>
      </c>
      <c r="AG525" s="25">
        <f t="shared" si="152"/>
        <v>-94.036720160000016</v>
      </c>
      <c r="AH525" s="26">
        <f t="shared" si="133"/>
        <v>-1</v>
      </c>
      <c r="AI525" s="65" t="s">
        <v>34</v>
      </c>
      <c r="AJ525" s="8"/>
      <c r="BG525" s="8"/>
      <c r="BH525" s="8"/>
      <c r="BI525" s="8"/>
      <c r="BJ525" s="8"/>
      <c r="BK525" s="8"/>
      <c r="BL525" s="15"/>
      <c r="BO525" s="8"/>
      <c r="BV525" s="8"/>
      <c r="BW525" s="8"/>
      <c r="BX525" s="8"/>
      <c r="BY525" s="8"/>
      <c r="BZ525" s="8"/>
    </row>
    <row r="526" spans="1:78" ht="47.25" x14ac:dyDescent="0.25">
      <c r="A526" s="31" t="s">
        <v>1019</v>
      </c>
      <c r="B526" s="44" t="s">
        <v>1020</v>
      </c>
      <c r="C526" s="34" t="s">
        <v>1021</v>
      </c>
      <c r="D526" s="33">
        <v>95.918000000000006</v>
      </c>
      <c r="E526" s="33">
        <v>0</v>
      </c>
      <c r="F526" s="33">
        <v>0</v>
      </c>
      <c r="G526" s="34">
        <v>0</v>
      </c>
      <c r="H526" s="34">
        <v>0</v>
      </c>
      <c r="I526" s="33">
        <v>0</v>
      </c>
      <c r="J526" s="34">
        <v>0</v>
      </c>
      <c r="K526" s="34">
        <v>0</v>
      </c>
      <c r="L526" s="33">
        <v>0</v>
      </c>
      <c r="M526" s="33">
        <v>0</v>
      </c>
      <c r="N526" s="34">
        <v>0</v>
      </c>
      <c r="O526" s="33">
        <v>0</v>
      </c>
      <c r="P526" s="33">
        <v>0</v>
      </c>
      <c r="Q526" s="33">
        <v>0</v>
      </c>
      <c r="R526" s="34">
        <v>0</v>
      </c>
      <c r="S526" s="34">
        <v>0</v>
      </c>
      <c r="T526" s="34">
        <v>0</v>
      </c>
      <c r="U526" s="34">
        <v>0</v>
      </c>
      <c r="V526" s="34">
        <v>0</v>
      </c>
      <c r="W526" s="34">
        <v>0</v>
      </c>
      <c r="X526" s="34">
        <v>0</v>
      </c>
      <c r="Y526" s="34">
        <v>0</v>
      </c>
      <c r="Z526" s="34">
        <v>0</v>
      </c>
      <c r="AA526" s="34">
        <v>0</v>
      </c>
      <c r="AB526" s="34">
        <v>0</v>
      </c>
      <c r="AC526" s="34">
        <v>0</v>
      </c>
      <c r="AD526" s="34">
        <v>0</v>
      </c>
      <c r="AE526" s="34">
        <f t="shared" ref="AE526:AE528" si="153">R526-E526</f>
        <v>0</v>
      </c>
      <c r="AF526" s="35">
        <v>0</v>
      </c>
      <c r="AG526" s="34">
        <f t="shared" ref="AG526:AG528" si="154">S526-F526</f>
        <v>0</v>
      </c>
      <c r="AH526" s="35">
        <v>0</v>
      </c>
      <c r="AI526" s="66" t="s">
        <v>34</v>
      </c>
      <c r="AJ526" s="8"/>
      <c r="BG526" s="8"/>
      <c r="BH526" s="8"/>
      <c r="BI526" s="8"/>
      <c r="BJ526" s="8"/>
      <c r="BK526" s="8"/>
      <c r="BL526" s="15"/>
      <c r="BO526" s="8"/>
      <c r="BV526" s="8"/>
      <c r="BW526" s="8"/>
      <c r="BX526" s="8"/>
      <c r="BY526" s="8"/>
      <c r="BZ526" s="8"/>
    </row>
    <row r="527" spans="1:78" ht="31.5" x14ac:dyDescent="0.25">
      <c r="A527" s="31" t="s">
        <v>1019</v>
      </c>
      <c r="B527" s="44" t="s">
        <v>1022</v>
      </c>
      <c r="C527" s="34" t="s">
        <v>1023</v>
      </c>
      <c r="D527" s="33">
        <v>27.178502870000003</v>
      </c>
      <c r="E527" s="33">
        <v>0</v>
      </c>
      <c r="F527" s="33">
        <v>0</v>
      </c>
      <c r="G527" s="34">
        <v>0</v>
      </c>
      <c r="H527" s="34">
        <v>0</v>
      </c>
      <c r="I527" s="33">
        <v>0</v>
      </c>
      <c r="J527" s="34">
        <v>0</v>
      </c>
      <c r="K527" s="34">
        <v>0</v>
      </c>
      <c r="L527" s="33">
        <v>0</v>
      </c>
      <c r="M527" s="33">
        <v>0</v>
      </c>
      <c r="N527" s="34">
        <v>0</v>
      </c>
      <c r="O527" s="33">
        <v>0</v>
      </c>
      <c r="P527" s="33">
        <v>0</v>
      </c>
      <c r="Q527" s="33">
        <v>0</v>
      </c>
      <c r="R527" s="34">
        <v>0</v>
      </c>
      <c r="S527" s="34">
        <v>0</v>
      </c>
      <c r="T527" s="34">
        <v>0</v>
      </c>
      <c r="U527" s="34">
        <v>0</v>
      </c>
      <c r="V527" s="34">
        <v>0</v>
      </c>
      <c r="W527" s="34">
        <v>0</v>
      </c>
      <c r="X527" s="34">
        <v>0</v>
      </c>
      <c r="Y527" s="34">
        <v>0</v>
      </c>
      <c r="Z527" s="34">
        <v>0</v>
      </c>
      <c r="AA527" s="34">
        <v>0</v>
      </c>
      <c r="AB527" s="34">
        <v>0</v>
      </c>
      <c r="AC527" s="34">
        <v>0</v>
      </c>
      <c r="AD527" s="34">
        <v>0</v>
      </c>
      <c r="AE527" s="34">
        <f t="shared" si="153"/>
        <v>0</v>
      </c>
      <c r="AF527" s="35">
        <v>0</v>
      </c>
      <c r="AG527" s="34">
        <f t="shared" si="154"/>
        <v>0</v>
      </c>
      <c r="AH527" s="35">
        <v>0</v>
      </c>
      <c r="AI527" s="66" t="s">
        <v>34</v>
      </c>
      <c r="AJ527" s="8"/>
      <c r="BG527" s="8"/>
      <c r="BH527" s="8"/>
      <c r="BI527" s="8"/>
      <c r="BJ527" s="8"/>
      <c r="BK527" s="8"/>
      <c r="BL527" s="15"/>
      <c r="BO527" s="8"/>
      <c r="BV527" s="8"/>
      <c r="BW527" s="8"/>
      <c r="BX527" s="8"/>
      <c r="BY527" s="8"/>
      <c r="BZ527" s="8"/>
    </row>
    <row r="528" spans="1:78" ht="47.25" x14ac:dyDescent="0.25">
      <c r="A528" s="31" t="s">
        <v>1019</v>
      </c>
      <c r="B528" s="44" t="s">
        <v>1024</v>
      </c>
      <c r="C528" s="34" t="s">
        <v>1025</v>
      </c>
      <c r="D528" s="33">
        <v>94.036720160000002</v>
      </c>
      <c r="E528" s="33">
        <v>0</v>
      </c>
      <c r="F528" s="33">
        <v>94.036720160000016</v>
      </c>
      <c r="G528" s="34">
        <v>0</v>
      </c>
      <c r="H528" s="34">
        <v>0</v>
      </c>
      <c r="I528" s="33">
        <v>0</v>
      </c>
      <c r="J528" s="34">
        <v>0</v>
      </c>
      <c r="K528" s="34">
        <v>0</v>
      </c>
      <c r="L528" s="33">
        <v>1</v>
      </c>
      <c r="M528" s="33">
        <v>0</v>
      </c>
      <c r="N528" s="34">
        <v>0</v>
      </c>
      <c r="O528" s="33">
        <v>950</v>
      </c>
      <c r="P528" s="33">
        <v>0</v>
      </c>
      <c r="Q528" s="33">
        <v>0</v>
      </c>
      <c r="R528" s="34">
        <v>0</v>
      </c>
      <c r="S528" s="34">
        <v>0</v>
      </c>
      <c r="T528" s="34">
        <v>0</v>
      </c>
      <c r="U528" s="34">
        <v>0</v>
      </c>
      <c r="V528" s="34">
        <v>0</v>
      </c>
      <c r="W528" s="34">
        <v>0</v>
      </c>
      <c r="X528" s="34">
        <v>0</v>
      </c>
      <c r="Y528" s="34">
        <v>0</v>
      </c>
      <c r="Z528" s="34">
        <v>0</v>
      </c>
      <c r="AA528" s="34">
        <v>0</v>
      </c>
      <c r="AB528" s="34">
        <v>0</v>
      </c>
      <c r="AC528" s="34">
        <v>0</v>
      </c>
      <c r="AD528" s="34">
        <v>0</v>
      </c>
      <c r="AE528" s="34">
        <f t="shared" si="153"/>
        <v>0</v>
      </c>
      <c r="AF528" s="35">
        <v>0</v>
      </c>
      <c r="AG528" s="34">
        <f t="shared" si="154"/>
        <v>-94.036720160000016</v>
      </c>
      <c r="AH528" s="35">
        <f t="shared" si="133"/>
        <v>-1</v>
      </c>
      <c r="AI528" s="66" t="s">
        <v>1026</v>
      </c>
      <c r="AJ528" s="8"/>
      <c r="BG528" s="8"/>
      <c r="BH528" s="8"/>
      <c r="BI528" s="8"/>
      <c r="BJ528" s="8"/>
      <c r="BK528" s="8"/>
      <c r="BL528" s="15"/>
      <c r="BO528" s="8"/>
      <c r="BV528" s="8"/>
      <c r="BW528" s="8"/>
      <c r="BX528" s="8"/>
      <c r="BY528" s="8"/>
      <c r="BZ528" s="8"/>
    </row>
    <row r="529" spans="1:78" ht="47.25" x14ac:dyDescent="0.25">
      <c r="A529" s="22" t="s">
        <v>1027</v>
      </c>
      <c r="B529" s="23" t="s">
        <v>147</v>
      </c>
      <c r="C529" s="24" t="s">
        <v>33</v>
      </c>
      <c r="D529" s="25">
        <f t="shared" ref="D529:AG529" si="155">D530+D533+D534+D535</f>
        <v>465.85395254999997</v>
      </c>
      <c r="E529" s="25">
        <f t="shared" si="155"/>
        <v>0</v>
      </c>
      <c r="F529" s="25">
        <f t="shared" si="155"/>
        <v>136.32603091999999</v>
      </c>
      <c r="G529" s="25">
        <f t="shared" si="155"/>
        <v>0</v>
      </c>
      <c r="H529" s="25">
        <f t="shared" si="155"/>
        <v>0</v>
      </c>
      <c r="I529" s="25">
        <f t="shared" si="155"/>
        <v>0</v>
      </c>
      <c r="J529" s="25">
        <f t="shared" si="155"/>
        <v>0</v>
      </c>
      <c r="K529" s="25">
        <f t="shared" si="155"/>
        <v>0</v>
      </c>
      <c r="L529" s="25">
        <f t="shared" si="155"/>
        <v>589</v>
      </c>
      <c r="M529" s="25">
        <f t="shared" si="155"/>
        <v>0</v>
      </c>
      <c r="N529" s="25">
        <f t="shared" si="155"/>
        <v>0</v>
      </c>
      <c r="O529" s="25">
        <f t="shared" si="155"/>
        <v>0</v>
      </c>
      <c r="P529" s="25">
        <f t="shared" si="155"/>
        <v>0</v>
      </c>
      <c r="Q529" s="25">
        <f t="shared" si="155"/>
        <v>0</v>
      </c>
      <c r="R529" s="25">
        <f t="shared" si="155"/>
        <v>0</v>
      </c>
      <c r="S529" s="25">
        <f t="shared" si="155"/>
        <v>83.330528959999995</v>
      </c>
      <c r="T529" s="25">
        <f t="shared" si="155"/>
        <v>0</v>
      </c>
      <c r="U529" s="25">
        <f t="shared" si="155"/>
        <v>0</v>
      </c>
      <c r="V529" s="25">
        <f t="shared" si="155"/>
        <v>0</v>
      </c>
      <c r="W529" s="25">
        <f t="shared" si="155"/>
        <v>0</v>
      </c>
      <c r="X529" s="25">
        <f t="shared" si="155"/>
        <v>0</v>
      </c>
      <c r="Y529" s="25">
        <f t="shared" si="155"/>
        <v>587</v>
      </c>
      <c r="Z529" s="25">
        <f t="shared" si="155"/>
        <v>0</v>
      </c>
      <c r="AA529" s="25">
        <f t="shared" si="155"/>
        <v>0</v>
      </c>
      <c r="AB529" s="25">
        <f t="shared" si="155"/>
        <v>0</v>
      </c>
      <c r="AC529" s="25">
        <f t="shared" si="155"/>
        <v>0</v>
      </c>
      <c r="AD529" s="25">
        <f t="shared" si="155"/>
        <v>0</v>
      </c>
      <c r="AE529" s="25">
        <f t="shared" si="155"/>
        <v>0</v>
      </c>
      <c r="AF529" s="26">
        <v>0</v>
      </c>
      <c r="AG529" s="25">
        <f t="shared" si="155"/>
        <v>-52.995501959999999</v>
      </c>
      <c r="AH529" s="26">
        <f t="shared" si="133"/>
        <v>-0.38874088537866458</v>
      </c>
      <c r="AI529" s="65" t="s">
        <v>34</v>
      </c>
      <c r="AJ529" s="8"/>
      <c r="BG529" s="8"/>
      <c r="BH529" s="8"/>
      <c r="BI529" s="8"/>
      <c r="BJ529" s="8"/>
      <c r="BK529" s="8"/>
      <c r="BL529" s="15"/>
      <c r="BO529" s="8"/>
      <c r="BV529" s="8"/>
      <c r="BW529" s="8"/>
      <c r="BX529" s="8"/>
      <c r="BY529" s="8"/>
      <c r="BZ529" s="8"/>
    </row>
    <row r="530" spans="1:78" ht="63" x14ac:dyDescent="0.25">
      <c r="A530" s="22" t="s">
        <v>1028</v>
      </c>
      <c r="B530" s="23" t="s">
        <v>149</v>
      </c>
      <c r="C530" s="24" t="s">
        <v>33</v>
      </c>
      <c r="D530" s="25">
        <f>SUM(D531:D532)</f>
        <v>83.287922489999985</v>
      </c>
      <c r="E530" s="25">
        <f t="shared" ref="E530:AG530" si="156">SUM(E531:E532)</f>
        <v>0</v>
      </c>
      <c r="F530" s="25">
        <f t="shared" si="156"/>
        <v>20.55083029</v>
      </c>
      <c r="G530" s="25">
        <f t="shared" si="156"/>
        <v>0</v>
      </c>
      <c r="H530" s="25">
        <f t="shared" si="156"/>
        <v>0</v>
      </c>
      <c r="I530" s="25">
        <f t="shared" si="156"/>
        <v>0</v>
      </c>
      <c r="J530" s="25">
        <f t="shared" si="156"/>
        <v>0</v>
      </c>
      <c r="K530" s="25">
        <f t="shared" si="156"/>
        <v>0</v>
      </c>
      <c r="L530" s="25">
        <f t="shared" si="156"/>
        <v>1</v>
      </c>
      <c r="M530" s="25">
        <f t="shared" si="156"/>
        <v>0</v>
      </c>
      <c r="N530" s="25">
        <f t="shared" si="156"/>
        <v>0</v>
      </c>
      <c r="O530" s="25">
        <f t="shared" si="156"/>
        <v>0</v>
      </c>
      <c r="P530" s="25">
        <f t="shared" si="156"/>
        <v>0</v>
      </c>
      <c r="Q530" s="25">
        <f t="shared" si="156"/>
        <v>0</v>
      </c>
      <c r="R530" s="25">
        <f t="shared" si="156"/>
        <v>0</v>
      </c>
      <c r="S530" s="25">
        <f t="shared" si="156"/>
        <v>0</v>
      </c>
      <c r="T530" s="25">
        <f t="shared" si="156"/>
        <v>0</v>
      </c>
      <c r="U530" s="25">
        <f t="shared" si="156"/>
        <v>0</v>
      </c>
      <c r="V530" s="25">
        <f t="shared" si="156"/>
        <v>0</v>
      </c>
      <c r="W530" s="25">
        <f t="shared" si="156"/>
        <v>0</v>
      </c>
      <c r="X530" s="25">
        <f t="shared" si="156"/>
        <v>0</v>
      </c>
      <c r="Y530" s="25">
        <f t="shared" si="156"/>
        <v>0</v>
      </c>
      <c r="Z530" s="25">
        <f t="shared" si="156"/>
        <v>0</v>
      </c>
      <c r="AA530" s="25">
        <f t="shared" si="156"/>
        <v>0</v>
      </c>
      <c r="AB530" s="25">
        <f t="shared" si="156"/>
        <v>0</v>
      </c>
      <c r="AC530" s="25">
        <f t="shared" si="156"/>
        <v>0</v>
      </c>
      <c r="AD530" s="25">
        <f t="shared" si="156"/>
        <v>0</v>
      </c>
      <c r="AE530" s="25">
        <f t="shared" si="156"/>
        <v>0</v>
      </c>
      <c r="AF530" s="26">
        <v>0</v>
      </c>
      <c r="AG530" s="25">
        <f t="shared" si="156"/>
        <v>-20.55083029</v>
      </c>
      <c r="AH530" s="26">
        <f t="shared" si="133"/>
        <v>-1</v>
      </c>
      <c r="AI530" s="65" t="s">
        <v>34</v>
      </c>
      <c r="AJ530" s="8"/>
      <c r="BG530" s="8"/>
      <c r="BH530" s="8"/>
      <c r="BI530" s="8"/>
      <c r="BJ530" s="8"/>
      <c r="BK530" s="8"/>
      <c r="BL530" s="15"/>
      <c r="BO530" s="8"/>
      <c r="BV530" s="8"/>
      <c r="BW530" s="8"/>
      <c r="BX530" s="8"/>
      <c r="BY530" s="8"/>
      <c r="BZ530" s="8"/>
    </row>
    <row r="531" spans="1:78" ht="78.75" x14ac:dyDescent="0.25">
      <c r="A531" s="31" t="s">
        <v>1028</v>
      </c>
      <c r="B531" s="37" t="s">
        <v>1029</v>
      </c>
      <c r="C531" s="38" t="s">
        <v>1030</v>
      </c>
      <c r="D531" s="34">
        <v>22.774999999999999</v>
      </c>
      <c r="E531" s="34">
        <v>0</v>
      </c>
      <c r="F531" s="34">
        <v>0</v>
      </c>
      <c r="G531" s="34">
        <v>0</v>
      </c>
      <c r="H531" s="34">
        <v>0</v>
      </c>
      <c r="I531" s="34">
        <v>0</v>
      </c>
      <c r="J531" s="34">
        <v>0</v>
      </c>
      <c r="K531" s="34">
        <v>0</v>
      </c>
      <c r="L531" s="34">
        <v>0</v>
      </c>
      <c r="M531" s="34">
        <v>0</v>
      </c>
      <c r="N531" s="34">
        <v>0</v>
      </c>
      <c r="O531" s="34">
        <v>0</v>
      </c>
      <c r="P531" s="34">
        <v>0</v>
      </c>
      <c r="Q531" s="34">
        <v>0</v>
      </c>
      <c r="R531" s="34">
        <v>0</v>
      </c>
      <c r="S531" s="34">
        <v>0</v>
      </c>
      <c r="T531" s="34">
        <v>0</v>
      </c>
      <c r="U531" s="34">
        <v>0</v>
      </c>
      <c r="V531" s="34">
        <v>0</v>
      </c>
      <c r="W531" s="34">
        <v>0</v>
      </c>
      <c r="X531" s="34">
        <v>0</v>
      </c>
      <c r="Y531" s="34">
        <v>0</v>
      </c>
      <c r="Z531" s="34">
        <v>0</v>
      </c>
      <c r="AA531" s="34">
        <v>0</v>
      </c>
      <c r="AB531" s="34">
        <v>0</v>
      </c>
      <c r="AC531" s="34">
        <v>0</v>
      </c>
      <c r="AD531" s="34">
        <v>0</v>
      </c>
      <c r="AE531" s="34">
        <f t="shared" ref="AE531:AE532" si="157">R531-E531</f>
        <v>0</v>
      </c>
      <c r="AF531" s="35">
        <v>0</v>
      </c>
      <c r="AG531" s="34">
        <f t="shared" ref="AG531:AG532" si="158">S531-F531</f>
        <v>0</v>
      </c>
      <c r="AH531" s="35">
        <v>0</v>
      </c>
      <c r="AI531" s="66" t="s">
        <v>34</v>
      </c>
      <c r="AJ531" s="8"/>
      <c r="BG531" s="8"/>
      <c r="BH531" s="8"/>
      <c r="BI531" s="8"/>
      <c r="BJ531" s="8"/>
      <c r="BK531" s="8"/>
      <c r="BL531" s="15"/>
      <c r="BO531" s="8"/>
      <c r="BV531" s="8"/>
      <c r="BW531" s="8"/>
      <c r="BX531" s="8"/>
      <c r="BY531" s="8"/>
      <c r="BZ531" s="8"/>
    </row>
    <row r="532" spans="1:78" ht="63" x14ac:dyDescent="0.25">
      <c r="A532" s="31" t="s">
        <v>1028</v>
      </c>
      <c r="B532" s="37" t="s">
        <v>1031</v>
      </c>
      <c r="C532" s="38" t="s">
        <v>1032</v>
      </c>
      <c r="D532" s="34">
        <v>60.512922489999987</v>
      </c>
      <c r="E532" s="34">
        <v>0</v>
      </c>
      <c r="F532" s="34">
        <v>20.55083029</v>
      </c>
      <c r="G532" s="34">
        <v>0</v>
      </c>
      <c r="H532" s="34">
        <v>0</v>
      </c>
      <c r="I532" s="34">
        <v>0</v>
      </c>
      <c r="J532" s="34">
        <v>0</v>
      </c>
      <c r="K532" s="34">
        <v>0</v>
      </c>
      <c r="L532" s="34">
        <v>1</v>
      </c>
      <c r="M532" s="34">
        <v>0</v>
      </c>
      <c r="N532" s="34">
        <v>0</v>
      </c>
      <c r="O532" s="34">
        <v>0</v>
      </c>
      <c r="P532" s="34">
        <v>0</v>
      </c>
      <c r="Q532" s="34">
        <v>0</v>
      </c>
      <c r="R532" s="34">
        <v>0</v>
      </c>
      <c r="S532" s="34">
        <v>0</v>
      </c>
      <c r="T532" s="34">
        <v>0</v>
      </c>
      <c r="U532" s="34">
        <v>0</v>
      </c>
      <c r="V532" s="34">
        <v>0</v>
      </c>
      <c r="W532" s="34">
        <v>0</v>
      </c>
      <c r="X532" s="34">
        <v>0</v>
      </c>
      <c r="Y532" s="34">
        <v>0</v>
      </c>
      <c r="Z532" s="34">
        <v>0</v>
      </c>
      <c r="AA532" s="34">
        <v>0</v>
      </c>
      <c r="AB532" s="34">
        <v>0</v>
      </c>
      <c r="AC532" s="34">
        <v>0</v>
      </c>
      <c r="AD532" s="34">
        <v>0</v>
      </c>
      <c r="AE532" s="34">
        <f t="shared" si="157"/>
        <v>0</v>
      </c>
      <c r="AF532" s="35">
        <v>0</v>
      </c>
      <c r="AG532" s="34">
        <f t="shared" si="158"/>
        <v>-20.55083029</v>
      </c>
      <c r="AH532" s="35">
        <f t="shared" si="133"/>
        <v>-1</v>
      </c>
      <c r="AI532" s="66" t="s">
        <v>1033</v>
      </c>
      <c r="AJ532" s="8"/>
      <c r="BG532" s="8"/>
      <c r="BH532" s="8"/>
      <c r="BI532" s="8"/>
      <c r="BJ532" s="8"/>
      <c r="BK532" s="8"/>
      <c r="BL532" s="15"/>
      <c r="BO532" s="8"/>
      <c r="BV532" s="8"/>
      <c r="BW532" s="8"/>
      <c r="BX532" s="8"/>
      <c r="BY532" s="8"/>
      <c r="BZ532" s="8"/>
    </row>
    <row r="533" spans="1:78" ht="47.25" x14ac:dyDescent="0.25">
      <c r="A533" s="22" t="s">
        <v>1034</v>
      </c>
      <c r="B533" s="23" t="s">
        <v>180</v>
      </c>
      <c r="C533" s="24" t="s">
        <v>33</v>
      </c>
      <c r="D533" s="25">
        <v>0</v>
      </c>
      <c r="E533" s="25">
        <v>0</v>
      </c>
      <c r="F533" s="25">
        <v>0</v>
      </c>
      <c r="G533" s="25">
        <v>0</v>
      </c>
      <c r="H533" s="25">
        <v>0</v>
      </c>
      <c r="I533" s="25">
        <v>0</v>
      </c>
      <c r="J533" s="25">
        <v>0</v>
      </c>
      <c r="K533" s="25">
        <v>0</v>
      </c>
      <c r="L533" s="25">
        <v>0</v>
      </c>
      <c r="M533" s="25">
        <v>0</v>
      </c>
      <c r="N533" s="25">
        <v>0</v>
      </c>
      <c r="O533" s="25">
        <v>0</v>
      </c>
      <c r="P533" s="25">
        <v>0</v>
      </c>
      <c r="Q533" s="25">
        <v>0</v>
      </c>
      <c r="R533" s="25">
        <v>0</v>
      </c>
      <c r="S533" s="25">
        <v>0</v>
      </c>
      <c r="T533" s="25">
        <v>0</v>
      </c>
      <c r="U533" s="25">
        <v>0</v>
      </c>
      <c r="V533" s="25">
        <v>0</v>
      </c>
      <c r="W533" s="25">
        <v>0</v>
      </c>
      <c r="X533" s="25">
        <v>0</v>
      </c>
      <c r="Y533" s="25">
        <v>0</v>
      </c>
      <c r="Z533" s="25">
        <v>0</v>
      </c>
      <c r="AA533" s="25">
        <v>0</v>
      </c>
      <c r="AB533" s="25">
        <v>0</v>
      </c>
      <c r="AC533" s="25">
        <v>0</v>
      </c>
      <c r="AD533" s="25">
        <v>0</v>
      </c>
      <c r="AE533" s="25">
        <v>0</v>
      </c>
      <c r="AF533" s="26">
        <v>0</v>
      </c>
      <c r="AG533" s="25">
        <v>0</v>
      </c>
      <c r="AH533" s="26">
        <v>0</v>
      </c>
      <c r="AI533" s="65" t="s">
        <v>34</v>
      </c>
      <c r="AJ533" s="8"/>
      <c r="BG533" s="8"/>
      <c r="BH533" s="8"/>
      <c r="BI533" s="8"/>
      <c r="BJ533" s="8"/>
      <c r="BK533" s="8"/>
      <c r="BL533" s="15"/>
      <c r="BO533" s="8"/>
      <c r="BV533" s="8"/>
      <c r="BW533" s="8"/>
      <c r="BX533" s="8"/>
      <c r="BY533" s="8"/>
      <c r="BZ533" s="8"/>
    </row>
    <row r="534" spans="1:78" ht="47.25" x14ac:dyDescent="0.25">
      <c r="A534" s="22" t="s">
        <v>1035</v>
      </c>
      <c r="B534" s="23" t="s">
        <v>182</v>
      </c>
      <c r="C534" s="24" t="s">
        <v>33</v>
      </c>
      <c r="D534" s="25">
        <v>0</v>
      </c>
      <c r="E534" s="25">
        <v>0</v>
      </c>
      <c r="F534" s="25">
        <v>0</v>
      </c>
      <c r="G534" s="25">
        <v>0</v>
      </c>
      <c r="H534" s="25">
        <v>0</v>
      </c>
      <c r="I534" s="25">
        <v>0</v>
      </c>
      <c r="J534" s="25">
        <v>0</v>
      </c>
      <c r="K534" s="25">
        <v>0</v>
      </c>
      <c r="L534" s="25">
        <v>0</v>
      </c>
      <c r="M534" s="25">
        <v>0</v>
      </c>
      <c r="N534" s="25">
        <v>0</v>
      </c>
      <c r="O534" s="25">
        <v>0</v>
      </c>
      <c r="P534" s="25">
        <v>0</v>
      </c>
      <c r="Q534" s="25">
        <v>0</v>
      </c>
      <c r="R534" s="25">
        <v>0</v>
      </c>
      <c r="S534" s="25">
        <v>0</v>
      </c>
      <c r="T534" s="25">
        <v>0</v>
      </c>
      <c r="U534" s="25">
        <v>0</v>
      </c>
      <c r="V534" s="25">
        <v>0</v>
      </c>
      <c r="W534" s="25">
        <v>0</v>
      </c>
      <c r="X534" s="25">
        <v>0</v>
      </c>
      <c r="Y534" s="25">
        <v>0</v>
      </c>
      <c r="Z534" s="25">
        <v>0</v>
      </c>
      <c r="AA534" s="25">
        <v>0</v>
      </c>
      <c r="AB534" s="25">
        <v>0</v>
      </c>
      <c r="AC534" s="25">
        <v>0</v>
      </c>
      <c r="AD534" s="25">
        <v>0</v>
      </c>
      <c r="AE534" s="25">
        <v>0</v>
      </c>
      <c r="AF534" s="26">
        <v>0</v>
      </c>
      <c r="AG534" s="25">
        <v>0</v>
      </c>
      <c r="AH534" s="26">
        <v>0</v>
      </c>
      <c r="AI534" s="65" t="s">
        <v>34</v>
      </c>
      <c r="AJ534" s="8"/>
      <c r="BG534" s="8"/>
      <c r="BH534" s="8"/>
      <c r="BI534" s="8"/>
      <c r="BJ534" s="8"/>
      <c r="BK534" s="8"/>
      <c r="BL534" s="15"/>
      <c r="BO534" s="8"/>
      <c r="BV534" s="8"/>
      <c r="BW534" s="8"/>
      <c r="BX534" s="8"/>
      <c r="BY534" s="8"/>
      <c r="BZ534" s="8"/>
    </row>
    <row r="535" spans="1:78" ht="63" x14ac:dyDescent="0.25">
      <c r="A535" s="22" t="s">
        <v>1036</v>
      </c>
      <c r="B535" s="23" t="s">
        <v>219</v>
      </c>
      <c r="C535" s="24" t="s">
        <v>33</v>
      </c>
      <c r="D535" s="25">
        <f>SUM(D536:D549)</f>
        <v>382.56603006</v>
      </c>
      <c r="E535" s="25">
        <f t="shared" ref="E535:AG535" si="159">SUM(E536:E549)</f>
        <v>0</v>
      </c>
      <c r="F535" s="25">
        <f t="shared" si="159"/>
        <v>115.77520063</v>
      </c>
      <c r="G535" s="25">
        <f t="shared" si="159"/>
        <v>0</v>
      </c>
      <c r="H535" s="25">
        <f t="shared" si="159"/>
        <v>0</v>
      </c>
      <c r="I535" s="25">
        <f t="shared" si="159"/>
        <v>0</v>
      </c>
      <c r="J535" s="25">
        <f t="shared" si="159"/>
        <v>0</v>
      </c>
      <c r="K535" s="25">
        <f t="shared" si="159"/>
        <v>0</v>
      </c>
      <c r="L535" s="25">
        <f t="shared" si="159"/>
        <v>588</v>
      </c>
      <c r="M535" s="25">
        <f t="shared" si="159"/>
        <v>0</v>
      </c>
      <c r="N535" s="25">
        <f t="shared" si="159"/>
        <v>0</v>
      </c>
      <c r="O535" s="25">
        <f t="shared" si="159"/>
        <v>0</v>
      </c>
      <c r="P535" s="25">
        <f t="shared" si="159"/>
        <v>0</v>
      </c>
      <c r="Q535" s="25">
        <f t="shared" si="159"/>
        <v>0</v>
      </c>
      <c r="R535" s="25">
        <f t="shared" si="159"/>
        <v>0</v>
      </c>
      <c r="S535" s="25">
        <f t="shared" si="159"/>
        <v>83.330528959999995</v>
      </c>
      <c r="T535" s="25">
        <f t="shared" si="159"/>
        <v>0</v>
      </c>
      <c r="U535" s="25">
        <f t="shared" si="159"/>
        <v>0</v>
      </c>
      <c r="V535" s="25">
        <f t="shared" si="159"/>
        <v>0</v>
      </c>
      <c r="W535" s="25">
        <f t="shared" si="159"/>
        <v>0</v>
      </c>
      <c r="X535" s="25">
        <f t="shared" si="159"/>
        <v>0</v>
      </c>
      <c r="Y535" s="25">
        <f t="shared" si="159"/>
        <v>587</v>
      </c>
      <c r="Z535" s="25">
        <f t="shared" si="159"/>
        <v>0</v>
      </c>
      <c r="AA535" s="25">
        <f t="shared" si="159"/>
        <v>0</v>
      </c>
      <c r="AB535" s="25">
        <f t="shared" si="159"/>
        <v>0</v>
      </c>
      <c r="AC535" s="25">
        <f t="shared" si="159"/>
        <v>0</v>
      </c>
      <c r="AD535" s="25">
        <f t="shared" si="159"/>
        <v>0</v>
      </c>
      <c r="AE535" s="25">
        <f t="shared" si="159"/>
        <v>0</v>
      </c>
      <c r="AF535" s="26">
        <v>0</v>
      </c>
      <c r="AG535" s="25">
        <f t="shared" si="159"/>
        <v>-32.444671669999998</v>
      </c>
      <c r="AH535" s="26">
        <f t="shared" ref="AH535:AH583" si="160">AG535/F535</f>
        <v>-0.28023852684728445</v>
      </c>
      <c r="AI535" s="65" t="s">
        <v>34</v>
      </c>
      <c r="AJ535" s="8"/>
      <c r="BG535" s="8"/>
      <c r="BH535" s="8"/>
      <c r="BI535" s="8"/>
      <c r="BJ535" s="8"/>
      <c r="BK535" s="8"/>
      <c r="BL535" s="15"/>
      <c r="BO535" s="8"/>
      <c r="BV535" s="8"/>
      <c r="BW535" s="8"/>
      <c r="BX535" s="8"/>
      <c r="BY535" s="8"/>
      <c r="BZ535" s="8"/>
    </row>
    <row r="536" spans="1:78" ht="47.25" x14ac:dyDescent="0.25">
      <c r="A536" s="31" t="s">
        <v>1036</v>
      </c>
      <c r="B536" s="37" t="s">
        <v>1037</v>
      </c>
      <c r="C536" s="38" t="s">
        <v>1038</v>
      </c>
      <c r="D536" s="34">
        <v>54.320999999999998</v>
      </c>
      <c r="E536" s="34">
        <v>0</v>
      </c>
      <c r="F536" s="34">
        <v>15</v>
      </c>
      <c r="G536" s="34">
        <v>0</v>
      </c>
      <c r="H536" s="34">
        <v>0</v>
      </c>
      <c r="I536" s="34">
        <v>0</v>
      </c>
      <c r="J536" s="34">
        <v>0</v>
      </c>
      <c r="K536" s="34">
        <v>0</v>
      </c>
      <c r="L536" s="34">
        <v>34</v>
      </c>
      <c r="M536" s="34">
        <v>0</v>
      </c>
      <c r="N536" s="34">
        <v>0</v>
      </c>
      <c r="O536" s="34">
        <v>0</v>
      </c>
      <c r="P536" s="34">
        <v>0</v>
      </c>
      <c r="Q536" s="34">
        <v>0</v>
      </c>
      <c r="R536" s="34">
        <v>0</v>
      </c>
      <c r="S536" s="34">
        <v>13.98864</v>
      </c>
      <c r="T536" s="34">
        <v>0</v>
      </c>
      <c r="U536" s="34">
        <v>0</v>
      </c>
      <c r="V536" s="34">
        <v>0</v>
      </c>
      <c r="W536" s="34">
        <v>0</v>
      </c>
      <c r="X536" s="34">
        <v>0</v>
      </c>
      <c r="Y536" s="34">
        <v>34</v>
      </c>
      <c r="Z536" s="34">
        <v>0</v>
      </c>
      <c r="AA536" s="34">
        <v>0</v>
      </c>
      <c r="AB536" s="34">
        <v>0</v>
      </c>
      <c r="AC536" s="34">
        <v>0</v>
      </c>
      <c r="AD536" s="34">
        <v>0</v>
      </c>
      <c r="AE536" s="34">
        <f t="shared" ref="AE536:AE549" si="161">R536-E536</f>
        <v>0</v>
      </c>
      <c r="AF536" s="35">
        <v>0</v>
      </c>
      <c r="AG536" s="34">
        <f t="shared" ref="AG536:AG549" si="162">S536-F536</f>
        <v>-1.0113599999999998</v>
      </c>
      <c r="AH536" s="35">
        <f t="shared" si="160"/>
        <v>-6.7423999999999984E-2</v>
      </c>
      <c r="AI536" s="66" t="s">
        <v>34</v>
      </c>
      <c r="AJ536" s="8"/>
      <c r="BG536" s="8"/>
      <c r="BH536" s="8"/>
      <c r="BI536" s="8"/>
      <c r="BJ536" s="8"/>
      <c r="BK536" s="8"/>
      <c r="BL536" s="15"/>
      <c r="BO536" s="8"/>
      <c r="BV536" s="8"/>
      <c r="BW536" s="8"/>
      <c r="BX536" s="8"/>
      <c r="BY536" s="8"/>
      <c r="BZ536" s="8"/>
    </row>
    <row r="537" spans="1:78" ht="47.25" x14ac:dyDescent="0.25">
      <c r="A537" s="31" t="s">
        <v>1036</v>
      </c>
      <c r="B537" s="37" t="s">
        <v>1039</v>
      </c>
      <c r="C537" s="38" t="s">
        <v>1040</v>
      </c>
      <c r="D537" s="34">
        <v>131.333</v>
      </c>
      <c r="E537" s="34">
        <v>0</v>
      </c>
      <c r="F537" s="34">
        <v>8.4920000000000009</v>
      </c>
      <c r="G537" s="34">
        <v>0</v>
      </c>
      <c r="H537" s="34">
        <v>0</v>
      </c>
      <c r="I537" s="34">
        <v>0</v>
      </c>
      <c r="J537" s="34">
        <v>0</v>
      </c>
      <c r="K537" s="34">
        <v>0</v>
      </c>
      <c r="L537" s="34">
        <v>153</v>
      </c>
      <c r="M537" s="34">
        <v>0</v>
      </c>
      <c r="N537" s="34">
        <v>0</v>
      </c>
      <c r="O537" s="34">
        <v>0</v>
      </c>
      <c r="P537" s="34">
        <v>0</v>
      </c>
      <c r="Q537" s="34">
        <v>0</v>
      </c>
      <c r="R537" s="34">
        <v>0</v>
      </c>
      <c r="S537" s="34">
        <v>7.2133100000000008</v>
      </c>
      <c r="T537" s="34">
        <v>0</v>
      </c>
      <c r="U537" s="34">
        <v>0</v>
      </c>
      <c r="V537" s="34">
        <v>0</v>
      </c>
      <c r="W537" s="34">
        <v>0</v>
      </c>
      <c r="X537" s="34">
        <v>0</v>
      </c>
      <c r="Y537" s="34">
        <v>153</v>
      </c>
      <c r="Z537" s="34">
        <v>0</v>
      </c>
      <c r="AA537" s="34">
        <v>0</v>
      </c>
      <c r="AB537" s="34">
        <v>0</v>
      </c>
      <c r="AC537" s="34">
        <v>0</v>
      </c>
      <c r="AD537" s="34">
        <v>0</v>
      </c>
      <c r="AE537" s="34">
        <f t="shared" si="161"/>
        <v>0</v>
      </c>
      <c r="AF537" s="35">
        <v>0</v>
      </c>
      <c r="AG537" s="34">
        <f t="shared" si="162"/>
        <v>-1.2786900000000001</v>
      </c>
      <c r="AH537" s="35">
        <f t="shared" si="160"/>
        <v>-0.15057583608101743</v>
      </c>
      <c r="AI537" s="66" t="s">
        <v>1041</v>
      </c>
      <c r="AJ537" s="8"/>
      <c r="BG537" s="8"/>
      <c r="BH537" s="8"/>
      <c r="BI537" s="8"/>
      <c r="BJ537" s="8"/>
      <c r="BK537" s="8"/>
      <c r="BL537" s="15"/>
      <c r="BO537" s="8"/>
      <c r="BV537" s="8"/>
      <c r="BW537" s="8"/>
      <c r="BX537" s="8"/>
      <c r="BY537" s="8"/>
      <c r="BZ537" s="8"/>
    </row>
    <row r="538" spans="1:78" ht="47.25" x14ac:dyDescent="0.25">
      <c r="A538" s="31" t="s">
        <v>1036</v>
      </c>
      <c r="B538" s="37" t="s">
        <v>1042</v>
      </c>
      <c r="C538" s="38" t="s">
        <v>1043</v>
      </c>
      <c r="D538" s="34">
        <v>62.811999999999998</v>
      </c>
      <c r="E538" s="34">
        <v>0</v>
      </c>
      <c r="F538" s="34">
        <v>0</v>
      </c>
      <c r="G538" s="34">
        <v>0</v>
      </c>
      <c r="H538" s="34">
        <v>0</v>
      </c>
      <c r="I538" s="34">
        <v>0</v>
      </c>
      <c r="J538" s="34">
        <v>0</v>
      </c>
      <c r="K538" s="34">
        <v>0</v>
      </c>
      <c r="L538" s="34">
        <v>0</v>
      </c>
      <c r="M538" s="34">
        <v>0</v>
      </c>
      <c r="N538" s="34">
        <v>0</v>
      </c>
      <c r="O538" s="34">
        <v>0</v>
      </c>
      <c r="P538" s="34">
        <v>0</v>
      </c>
      <c r="Q538" s="34">
        <v>0</v>
      </c>
      <c r="R538" s="34">
        <v>0</v>
      </c>
      <c r="S538" s="34">
        <v>0</v>
      </c>
      <c r="T538" s="34">
        <v>0</v>
      </c>
      <c r="U538" s="34">
        <v>0</v>
      </c>
      <c r="V538" s="34">
        <v>0</v>
      </c>
      <c r="W538" s="34">
        <v>0</v>
      </c>
      <c r="X538" s="34">
        <v>0</v>
      </c>
      <c r="Y538" s="34">
        <v>0</v>
      </c>
      <c r="Z538" s="34">
        <v>0</v>
      </c>
      <c r="AA538" s="34">
        <v>0</v>
      </c>
      <c r="AB538" s="34">
        <v>0</v>
      </c>
      <c r="AC538" s="34">
        <v>0</v>
      </c>
      <c r="AD538" s="34">
        <v>0</v>
      </c>
      <c r="AE538" s="34">
        <f t="shared" si="161"/>
        <v>0</v>
      </c>
      <c r="AF538" s="35">
        <v>0</v>
      </c>
      <c r="AG538" s="34">
        <f t="shared" si="162"/>
        <v>0</v>
      </c>
      <c r="AH538" s="35">
        <v>0</v>
      </c>
      <c r="AI538" s="66" t="s">
        <v>34</v>
      </c>
      <c r="AJ538" s="8"/>
      <c r="BG538" s="8"/>
      <c r="BH538" s="8"/>
      <c r="BI538" s="8"/>
      <c r="BJ538" s="8"/>
      <c r="BK538" s="8"/>
      <c r="BL538" s="15"/>
      <c r="BO538" s="8"/>
      <c r="BV538" s="8"/>
      <c r="BW538" s="8"/>
      <c r="BX538" s="8"/>
      <c r="BY538" s="8"/>
      <c r="BZ538" s="8"/>
    </row>
    <row r="539" spans="1:78" ht="31.5" x14ac:dyDescent="0.25">
      <c r="A539" s="31" t="s">
        <v>1036</v>
      </c>
      <c r="B539" s="37" t="s">
        <v>1044</v>
      </c>
      <c r="C539" s="38" t="s">
        <v>1045</v>
      </c>
      <c r="D539" s="34">
        <v>33.126758850000002</v>
      </c>
      <c r="E539" s="34">
        <v>0</v>
      </c>
      <c r="F539" s="34">
        <v>17.86684</v>
      </c>
      <c r="G539" s="34">
        <v>0</v>
      </c>
      <c r="H539" s="34">
        <v>0</v>
      </c>
      <c r="I539" s="34">
        <v>0</v>
      </c>
      <c r="J539" s="34">
        <v>0</v>
      </c>
      <c r="K539" s="34">
        <v>0</v>
      </c>
      <c r="L539" s="34">
        <v>1</v>
      </c>
      <c r="M539" s="34">
        <v>0</v>
      </c>
      <c r="N539" s="34">
        <v>0</v>
      </c>
      <c r="O539" s="34">
        <v>0</v>
      </c>
      <c r="P539" s="34">
        <v>0</v>
      </c>
      <c r="Q539" s="34">
        <v>0</v>
      </c>
      <c r="R539" s="34">
        <v>0</v>
      </c>
      <c r="S539" s="34">
        <v>17.611249100000002</v>
      </c>
      <c r="T539" s="34">
        <v>0</v>
      </c>
      <c r="U539" s="34">
        <v>0</v>
      </c>
      <c r="V539" s="34">
        <v>0</v>
      </c>
      <c r="W539" s="34">
        <v>0</v>
      </c>
      <c r="X539" s="34">
        <v>0</v>
      </c>
      <c r="Y539" s="34">
        <v>1</v>
      </c>
      <c r="Z539" s="34">
        <v>0</v>
      </c>
      <c r="AA539" s="34">
        <v>0</v>
      </c>
      <c r="AB539" s="34">
        <v>0</v>
      </c>
      <c r="AC539" s="34">
        <v>0</v>
      </c>
      <c r="AD539" s="34">
        <v>0</v>
      </c>
      <c r="AE539" s="34">
        <f t="shared" si="161"/>
        <v>0</v>
      </c>
      <c r="AF539" s="35">
        <v>0</v>
      </c>
      <c r="AG539" s="34">
        <f t="shared" si="162"/>
        <v>-0.25559089999999784</v>
      </c>
      <c r="AH539" s="35">
        <f t="shared" si="160"/>
        <v>-1.4305322037920407E-2</v>
      </c>
      <c r="AI539" s="66" t="s">
        <v>34</v>
      </c>
      <c r="AJ539" s="8"/>
      <c r="BG539" s="8"/>
      <c r="BH539" s="8"/>
      <c r="BI539" s="8"/>
      <c r="BJ539" s="8"/>
      <c r="BK539" s="8"/>
      <c r="BL539" s="15"/>
      <c r="BO539" s="8"/>
      <c r="BV539" s="8"/>
      <c r="BW539" s="8"/>
      <c r="BX539" s="8"/>
      <c r="BY539" s="8"/>
      <c r="BZ539" s="8"/>
    </row>
    <row r="540" spans="1:78" ht="31.5" x14ac:dyDescent="0.25">
      <c r="A540" s="31" t="s">
        <v>1036</v>
      </c>
      <c r="B540" s="37" t="s">
        <v>1046</v>
      </c>
      <c r="C540" s="38" t="s">
        <v>1047</v>
      </c>
      <c r="D540" s="34">
        <v>9.8000000000000007</v>
      </c>
      <c r="E540" s="34">
        <v>0</v>
      </c>
      <c r="F540" s="34">
        <v>0</v>
      </c>
      <c r="G540" s="34">
        <v>0</v>
      </c>
      <c r="H540" s="34">
        <v>0</v>
      </c>
      <c r="I540" s="34">
        <v>0</v>
      </c>
      <c r="J540" s="34">
        <v>0</v>
      </c>
      <c r="K540" s="34">
        <v>0</v>
      </c>
      <c r="L540" s="34">
        <v>0</v>
      </c>
      <c r="M540" s="34">
        <v>0</v>
      </c>
      <c r="N540" s="34">
        <v>0</v>
      </c>
      <c r="O540" s="34">
        <v>0</v>
      </c>
      <c r="P540" s="34">
        <v>0</v>
      </c>
      <c r="Q540" s="34">
        <v>0</v>
      </c>
      <c r="R540" s="34">
        <v>0</v>
      </c>
      <c r="S540" s="34">
        <v>0</v>
      </c>
      <c r="T540" s="34">
        <v>0</v>
      </c>
      <c r="U540" s="34">
        <v>0</v>
      </c>
      <c r="V540" s="34">
        <v>0</v>
      </c>
      <c r="W540" s="34">
        <v>0</v>
      </c>
      <c r="X540" s="34">
        <v>0</v>
      </c>
      <c r="Y540" s="34">
        <v>0</v>
      </c>
      <c r="Z540" s="34">
        <v>0</v>
      </c>
      <c r="AA540" s="34">
        <v>0</v>
      </c>
      <c r="AB540" s="34">
        <v>0</v>
      </c>
      <c r="AC540" s="34">
        <v>0</v>
      </c>
      <c r="AD540" s="34">
        <v>0</v>
      </c>
      <c r="AE540" s="34">
        <f t="shared" si="161"/>
        <v>0</v>
      </c>
      <c r="AF540" s="35">
        <v>0</v>
      </c>
      <c r="AG540" s="34">
        <f t="shared" si="162"/>
        <v>0</v>
      </c>
      <c r="AH540" s="35">
        <v>0</v>
      </c>
      <c r="AI540" s="66" t="s">
        <v>34</v>
      </c>
      <c r="AJ540" s="8"/>
      <c r="BG540" s="8"/>
      <c r="BH540" s="8"/>
      <c r="BI540" s="8"/>
      <c r="BJ540" s="8"/>
      <c r="BK540" s="8"/>
      <c r="BL540" s="15"/>
      <c r="BO540" s="8"/>
      <c r="BV540" s="8"/>
      <c r="BW540" s="8"/>
      <c r="BX540" s="8"/>
      <c r="BY540" s="8"/>
      <c r="BZ540" s="8"/>
    </row>
    <row r="541" spans="1:78" ht="47.25" x14ac:dyDescent="0.25">
      <c r="A541" s="31" t="s">
        <v>1036</v>
      </c>
      <c r="B541" s="37" t="s">
        <v>1048</v>
      </c>
      <c r="C541" s="38" t="s">
        <v>1049</v>
      </c>
      <c r="D541" s="34">
        <v>6.7461597299999996</v>
      </c>
      <c r="E541" s="34">
        <v>0</v>
      </c>
      <c r="F541" s="34">
        <v>6.7461597300000005</v>
      </c>
      <c r="G541" s="34">
        <v>0</v>
      </c>
      <c r="H541" s="34">
        <v>0</v>
      </c>
      <c r="I541" s="34">
        <v>0</v>
      </c>
      <c r="J541" s="34">
        <v>0</v>
      </c>
      <c r="K541" s="34">
        <v>0</v>
      </c>
      <c r="L541" s="34">
        <v>2</v>
      </c>
      <c r="M541" s="34">
        <v>0</v>
      </c>
      <c r="N541" s="34">
        <v>0</v>
      </c>
      <c r="O541" s="34">
        <v>0</v>
      </c>
      <c r="P541" s="34">
        <v>0</v>
      </c>
      <c r="Q541" s="34">
        <v>0</v>
      </c>
      <c r="R541" s="34">
        <v>0</v>
      </c>
      <c r="S541" s="34">
        <v>6.71</v>
      </c>
      <c r="T541" s="34">
        <v>0</v>
      </c>
      <c r="U541" s="34">
        <v>0</v>
      </c>
      <c r="V541" s="34">
        <v>0</v>
      </c>
      <c r="W541" s="34">
        <v>0</v>
      </c>
      <c r="X541" s="34">
        <v>0</v>
      </c>
      <c r="Y541" s="34">
        <v>2</v>
      </c>
      <c r="Z541" s="34">
        <v>0</v>
      </c>
      <c r="AA541" s="34">
        <v>0</v>
      </c>
      <c r="AB541" s="34">
        <v>0</v>
      </c>
      <c r="AC541" s="34">
        <v>0</v>
      </c>
      <c r="AD541" s="34">
        <v>0</v>
      </c>
      <c r="AE541" s="34">
        <f t="shared" si="161"/>
        <v>0</v>
      </c>
      <c r="AF541" s="35">
        <v>0</v>
      </c>
      <c r="AG541" s="34">
        <f t="shared" si="162"/>
        <v>-3.6159730000000501E-2</v>
      </c>
      <c r="AH541" s="35">
        <f t="shared" si="160"/>
        <v>-5.3600465223494643E-3</v>
      </c>
      <c r="AI541" s="66" t="s">
        <v>34</v>
      </c>
      <c r="AJ541" s="8"/>
      <c r="BG541" s="8"/>
      <c r="BH541" s="8"/>
      <c r="BI541" s="8"/>
      <c r="BJ541" s="8"/>
      <c r="BK541" s="8"/>
      <c r="BL541" s="15"/>
      <c r="BO541" s="8"/>
      <c r="BV541" s="8"/>
      <c r="BW541" s="8"/>
      <c r="BX541" s="8"/>
      <c r="BY541" s="8"/>
      <c r="BZ541" s="8"/>
    </row>
    <row r="542" spans="1:78" ht="47.25" x14ac:dyDescent="0.25">
      <c r="A542" s="31" t="s">
        <v>1036</v>
      </c>
      <c r="B542" s="37" t="s">
        <v>1050</v>
      </c>
      <c r="C542" s="38" t="s">
        <v>1051</v>
      </c>
      <c r="D542" s="34">
        <v>2.3405408999999997</v>
      </c>
      <c r="E542" s="34">
        <v>0</v>
      </c>
      <c r="F542" s="34">
        <v>2.3405409000000001</v>
      </c>
      <c r="G542" s="34">
        <v>0</v>
      </c>
      <c r="H542" s="34">
        <v>0</v>
      </c>
      <c r="I542" s="34">
        <v>0</v>
      </c>
      <c r="J542" s="34">
        <v>0</v>
      </c>
      <c r="K542" s="34">
        <v>0</v>
      </c>
      <c r="L542" s="34">
        <v>1</v>
      </c>
      <c r="M542" s="34">
        <v>0</v>
      </c>
      <c r="N542" s="34">
        <v>0</v>
      </c>
      <c r="O542" s="34">
        <v>0</v>
      </c>
      <c r="P542" s="34">
        <v>0</v>
      </c>
      <c r="Q542" s="34">
        <v>0</v>
      </c>
      <c r="R542" s="34">
        <v>0</v>
      </c>
      <c r="S542" s="34">
        <v>1.5460199800000001</v>
      </c>
      <c r="T542" s="34">
        <v>0</v>
      </c>
      <c r="U542" s="34">
        <v>0</v>
      </c>
      <c r="V542" s="34">
        <v>0</v>
      </c>
      <c r="W542" s="34">
        <v>0</v>
      </c>
      <c r="X542" s="34">
        <v>0</v>
      </c>
      <c r="Y542" s="34">
        <v>1</v>
      </c>
      <c r="Z542" s="34">
        <v>0</v>
      </c>
      <c r="AA542" s="34">
        <v>0</v>
      </c>
      <c r="AB542" s="34">
        <v>0</v>
      </c>
      <c r="AC542" s="34">
        <v>0</v>
      </c>
      <c r="AD542" s="34">
        <v>0</v>
      </c>
      <c r="AE542" s="34">
        <f t="shared" si="161"/>
        <v>0</v>
      </c>
      <c r="AF542" s="35">
        <v>0</v>
      </c>
      <c r="AG542" s="34">
        <f t="shared" si="162"/>
        <v>-0.79452092000000007</v>
      </c>
      <c r="AH542" s="35">
        <f t="shared" si="160"/>
        <v>-0.33946038712675347</v>
      </c>
      <c r="AI542" s="66" t="s">
        <v>1041</v>
      </c>
      <c r="AJ542" s="8"/>
      <c r="BG542" s="8"/>
      <c r="BH542" s="8"/>
      <c r="BI542" s="8"/>
      <c r="BJ542" s="8"/>
      <c r="BK542" s="8"/>
      <c r="BL542" s="15"/>
      <c r="BO542" s="8"/>
      <c r="BV542" s="8"/>
      <c r="BW542" s="8"/>
      <c r="BX542" s="8"/>
      <c r="BY542" s="8"/>
      <c r="BZ542" s="8"/>
    </row>
    <row r="543" spans="1:78" ht="78.75" x14ac:dyDescent="0.25">
      <c r="A543" s="31" t="s">
        <v>1036</v>
      </c>
      <c r="B543" s="44" t="s">
        <v>1052</v>
      </c>
      <c r="C543" s="34" t="s">
        <v>1053</v>
      </c>
      <c r="D543" s="33">
        <v>13.22034</v>
      </c>
      <c r="E543" s="33">
        <v>0</v>
      </c>
      <c r="F543" s="33">
        <v>13.22034</v>
      </c>
      <c r="G543" s="34">
        <v>0</v>
      </c>
      <c r="H543" s="34">
        <v>0</v>
      </c>
      <c r="I543" s="33">
        <v>0</v>
      </c>
      <c r="J543" s="34">
        <v>0</v>
      </c>
      <c r="K543" s="34">
        <v>0</v>
      </c>
      <c r="L543" s="33">
        <v>392</v>
      </c>
      <c r="M543" s="33">
        <v>0</v>
      </c>
      <c r="N543" s="34">
        <v>0</v>
      </c>
      <c r="O543" s="33">
        <v>0</v>
      </c>
      <c r="P543" s="33">
        <v>0</v>
      </c>
      <c r="Q543" s="33">
        <v>0</v>
      </c>
      <c r="R543" s="34">
        <v>0</v>
      </c>
      <c r="S543" s="34">
        <v>13.22034</v>
      </c>
      <c r="T543" s="34">
        <v>0</v>
      </c>
      <c r="U543" s="34">
        <v>0</v>
      </c>
      <c r="V543" s="34">
        <v>0</v>
      </c>
      <c r="W543" s="34">
        <v>0</v>
      </c>
      <c r="X543" s="34">
        <v>0</v>
      </c>
      <c r="Y543" s="34">
        <v>392</v>
      </c>
      <c r="Z543" s="34">
        <v>0</v>
      </c>
      <c r="AA543" s="34">
        <v>0</v>
      </c>
      <c r="AB543" s="34">
        <v>0</v>
      </c>
      <c r="AC543" s="34">
        <v>0</v>
      </c>
      <c r="AD543" s="34">
        <v>0</v>
      </c>
      <c r="AE543" s="34">
        <f t="shared" si="161"/>
        <v>0</v>
      </c>
      <c r="AF543" s="35">
        <v>0</v>
      </c>
      <c r="AG543" s="34">
        <f t="shared" si="162"/>
        <v>0</v>
      </c>
      <c r="AH543" s="35">
        <f t="shared" si="160"/>
        <v>0</v>
      </c>
      <c r="AI543" s="66" t="s">
        <v>34</v>
      </c>
      <c r="AJ543" s="8"/>
      <c r="BG543" s="8"/>
      <c r="BH543" s="8"/>
      <c r="BI543" s="8"/>
      <c r="BJ543" s="8"/>
      <c r="BK543" s="8"/>
      <c r="BL543" s="15"/>
      <c r="BO543" s="8"/>
      <c r="BV543" s="8"/>
      <c r="BW543" s="8"/>
      <c r="BX543" s="8"/>
      <c r="BY543" s="8"/>
      <c r="BZ543" s="8"/>
    </row>
    <row r="544" spans="1:78" ht="78.75" x14ac:dyDescent="0.25">
      <c r="A544" s="31" t="s">
        <v>1036</v>
      </c>
      <c r="B544" s="44" t="s">
        <v>1054</v>
      </c>
      <c r="C544" s="34" t="s">
        <v>1055</v>
      </c>
      <c r="D544" s="33">
        <v>4.0576331699999999</v>
      </c>
      <c r="E544" s="33">
        <v>0</v>
      </c>
      <c r="F544" s="33">
        <v>0</v>
      </c>
      <c r="G544" s="34">
        <v>0</v>
      </c>
      <c r="H544" s="34">
        <v>0</v>
      </c>
      <c r="I544" s="33">
        <v>0</v>
      </c>
      <c r="J544" s="34">
        <v>0</v>
      </c>
      <c r="K544" s="34">
        <v>0</v>
      </c>
      <c r="L544" s="33">
        <v>0</v>
      </c>
      <c r="M544" s="33">
        <v>0</v>
      </c>
      <c r="N544" s="34">
        <v>0</v>
      </c>
      <c r="O544" s="33">
        <v>0</v>
      </c>
      <c r="P544" s="33">
        <v>0</v>
      </c>
      <c r="Q544" s="33">
        <v>0</v>
      </c>
      <c r="R544" s="34">
        <v>0</v>
      </c>
      <c r="S544" s="34">
        <v>0</v>
      </c>
      <c r="T544" s="34">
        <v>0</v>
      </c>
      <c r="U544" s="34">
        <v>0</v>
      </c>
      <c r="V544" s="34">
        <v>0</v>
      </c>
      <c r="W544" s="34">
        <v>0</v>
      </c>
      <c r="X544" s="34">
        <v>0</v>
      </c>
      <c r="Y544" s="34">
        <v>0</v>
      </c>
      <c r="Z544" s="34">
        <v>0</v>
      </c>
      <c r="AA544" s="34">
        <v>0</v>
      </c>
      <c r="AB544" s="34">
        <v>0</v>
      </c>
      <c r="AC544" s="34">
        <v>0</v>
      </c>
      <c r="AD544" s="34">
        <v>0</v>
      </c>
      <c r="AE544" s="34">
        <f t="shared" si="161"/>
        <v>0</v>
      </c>
      <c r="AF544" s="35">
        <v>0</v>
      </c>
      <c r="AG544" s="34">
        <f t="shared" si="162"/>
        <v>0</v>
      </c>
      <c r="AH544" s="35">
        <v>0</v>
      </c>
      <c r="AI544" s="66" t="s">
        <v>34</v>
      </c>
      <c r="AJ544" s="8"/>
      <c r="BG544" s="8"/>
      <c r="BH544" s="8"/>
      <c r="BI544" s="8"/>
      <c r="BJ544" s="8"/>
      <c r="BK544" s="8"/>
      <c r="BL544" s="15"/>
      <c r="BO544" s="8"/>
      <c r="BV544" s="8"/>
      <c r="BW544" s="8"/>
      <c r="BX544" s="8"/>
      <c r="BY544" s="8"/>
      <c r="BZ544" s="8"/>
    </row>
    <row r="545" spans="1:78" ht="94.5" x14ac:dyDescent="0.25">
      <c r="A545" s="31" t="s">
        <v>1036</v>
      </c>
      <c r="B545" s="67" t="s">
        <v>1056</v>
      </c>
      <c r="C545" s="32" t="s">
        <v>1057</v>
      </c>
      <c r="D545" s="34">
        <v>2.6992774099999997</v>
      </c>
      <c r="E545" s="34">
        <v>0</v>
      </c>
      <c r="F545" s="34">
        <v>0</v>
      </c>
      <c r="G545" s="34">
        <v>0</v>
      </c>
      <c r="H545" s="34">
        <v>0</v>
      </c>
      <c r="I545" s="34">
        <v>0</v>
      </c>
      <c r="J545" s="34">
        <v>0</v>
      </c>
      <c r="K545" s="34">
        <v>0</v>
      </c>
      <c r="L545" s="34">
        <v>0</v>
      </c>
      <c r="M545" s="34">
        <v>0</v>
      </c>
      <c r="N545" s="34">
        <v>0</v>
      </c>
      <c r="O545" s="34">
        <v>0</v>
      </c>
      <c r="P545" s="34">
        <v>0</v>
      </c>
      <c r="Q545" s="34">
        <v>0</v>
      </c>
      <c r="R545" s="34">
        <v>0</v>
      </c>
      <c r="S545" s="34">
        <v>0</v>
      </c>
      <c r="T545" s="34">
        <v>0</v>
      </c>
      <c r="U545" s="34">
        <v>0</v>
      </c>
      <c r="V545" s="34">
        <v>0</v>
      </c>
      <c r="W545" s="34">
        <v>0</v>
      </c>
      <c r="X545" s="34">
        <v>0</v>
      </c>
      <c r="Y545" s="34">
        <v>0</v>
      </c>
      <c r="Z545" s="34">
        <v>0</v>
      </c>
      <c r="AA545" s="34">
        <v>0</v>
      </c>
      <c r="AB545" s="34">
        <v>0</v>
      </c>
      <c r="AC545" s="34">
        <v>0</v>
      </c>
      <c r="AD545" s="34">
        <v>0</v>
      </c>
      <c r="AE545" s="34">
        <f t="shared" si="161"/>
        <v>0</v>
      </c>
      <c r="AF545" s="35">
        <v>0</v>
      </c>
      <c r="AG545" s="34">
        <f t="shared" si="162"/>
        <v>0</v>
      </c>
      <c r="AH545" s="35">
        <v>0</v>
      </c>
      <c r="AI545" s="66" t="s">
        <v>34</v>
      </c>
      <c r="AJ545" s="8"/>
      <c r="BG545" s="8"/>
      <c r="BH545" s="8"/>
      <c r="BI545" s="8"/>
      <c r="BJ545" s="8"/>
      <c r="BK545" s="8"/>
      <c r="BL545" s="15"/>
      <c r="BO545" s="8"/>
      <c r="BV545" s="8"/>
      <c r="BW545" s="8"/>
      <c r="BX545" s="8"/>
      <c r="BY545" s="8"/>
      <c r="BZ545" s="8"/>
    </row>
    <row r="546" spans="1:78" ht="31.5" x14ac:dyDescent="0.25">
      <c r="A546" s="31" t="s">
        <v>1036</v>
      </c>
      <c r="B546" s="67" t="s">
        <v>1058</v>
      </c>
      <c r="C546" s="32" t="s">
        <v>1059</v>
      </c>
      <c r="D546" s="33">
        <v>10</v>
      </c>
      <c r="E546" s="33">
        <v>0</v>
      </c>
      <c r="F546" s="33">
        <v>0</v>
      </c>
      <c r="G546" s="34">
        <v>0</v>
      </c>
      <c r="H546" s="34">
        <v>0</v>
      </c>
      <c r="I546" s="33">
        <v>0</v>
      </c>
      <c r="J546" s="34">
        <v>0</v>
      </c>
      <c r="K546" s="34">
        <v>0</v>
      </c>
      <c r="L546" s="33">
        <v>0</v>
      </c>
      <c r="M546" s="33">
        <v>0</v>
      </c>
      <c r="N546" s="34">
        <v>0</v>
      </c>
      <c r="O546" s="33">
        <v>0</v>
      </c>
      <c r="P546" s="33">
        <v>0</v>
      </c>
      <c r="Q546" s="33">
        <v>0</v>
      </c>
      <c r="R546" s="34">
        <v>0</v>
      </c>
      <c r="S546" s="34">
        <v>0</v>
      </c>
      <c r="T546" s="34">
        <v>0</v>
      </c>
      <c r="U546" s="34">
        <v>0</v>
      </c>
      <c r="V546" s="34">
        <v>0</v>
      </c>
      <c r="W546" s="34">
        <v>0</v>
      </c>
      <c r="X546" s="34">
        <v>0</v>
      </c>
      <c r="Y546" s="34">
        <v>0</v>
      </c>
      <c r="Z546" s="34">
        <v>0</v>
      </c>
      <c r="AA546" s="34">
        <v>0</v>
      </c>
      <c r="AB546" s="34">
        <v>0</v>
      </c>
      <c r="AC546" s="34">
        <v>0</v>
      </c>
      <c r="AD546" s="34">
        <v>0</v>
      </c>
      <c r="AE546" s="34">
        <f t="shared" si="161"/>
        <v>0</v>
      </c>
      <c r="AF546" s="35">
        <v>0</v>
      </c>
      <c r="AG546" s="34">
        <f t="shared" si="162"/>
        <v>0</v>
      </c>
      <c r="AH546" s="35">
        <v>0</v>
      </c>
      <c r="AI546" s="66" t="s">
        <v>34</v>
      </c>
      <c r="AJ546" s="8"/>
      <c r="BG546" s="8"/>
      <c r="BH546" s="8"/>
      <c r="BI546" s="8"/>
      <c r="BJ546" s="8"/>
      <c r="BK546" s="8"/>
      <c r="BL546" s="15"/>
      <c r="BO546" s="8"/>
      <c r="BV546" s="8"/>
      <c r="BW546" s="8"/>
      <c r="BX546" s="8"/>
      <c r="BY546" s="8"/>
      <c r="BZ546" s="8"/>
    </row>
    <row r="547" spans="1:78" ht="47.25" x14ac:dyDescent="0.25">
      <c r="A547" s="31" t="s">
        <v>1036</v>
      </c>
      <c r="B547" s="32" t="s">
        <v>1060</v>
      </c>
      <c r="C547" s="32" t="s">
        <v>1061</v>
      </c>
      <c r="D547" s="33">
        <v>28.44032</v>
      </c>
      <c r="E547" s="33">
        <v>0</v>
      </c>
      <c r="F547" s="33">
        <v>28.44032</v>
      </c>
      <c r="G547" s="34">
        <v>0</v>
      </c>
      <c r="H547" s="34">
        <v>0</v>
      </c>
      <c r="I547" s="33">
        <v>0</v>
      </c>
      <c r="J547" s="34">
        <v>0</v>
      </c>
      <c r="K547" s="34">
        <v>0</v>
      </c>
      <c r="L547" s="33">
        <v>1</v>
      </c>
      <c r="M547" s="33">
        <v>0</v>
      </c>
      <c r="N547" s="34">
        <v>0</v>
      </c>
      <c r="O547" s="33">
        <v>0</v>
      </c>
      <c r="P547" s="33">
        <v>0</v>
      </c>
      <c r="Q547" s="33">
        <v>0</v>
      </c>
      <c r="R547" s="34">
        <v>0</v>
      </c>
      <c r="S547" s="34">
        <v>0</v>
      </c>
      <c r="T547" s="34">
        <v>0</v>
      </c>
      <c r="U547" s="34">
        <v>0</v>
      </c>
      <c r="V547" s="34">
        <v>0</v>
      </c>
      <c r="W547" s="34">
        <v>0</v>
      </c>
      <c r="X547" s="34">
        <v>0</v>
      </c>
      <c r="Y547" s="34">
        <v>0</v>
      </c>
      <c r="Z547" s="34">
        <v>0</v>
      </c>
      <c r="AA547" s="34">
        <v>0</v>
      </c>
      <c r="AB547" s="34">
        <v>0</v>
      </c>
      <c r="AC547" s="34">
        <v>0</v>
      </c>
      <c r="AD547" s="34">
        <v>0</v>
      </c>
      <c r="AE547" s="34">
        <f t="shared" si="161"/>
        <v>0</v>
      </c>
      <c r="AF547" s="35">
        <v>0</v>
      </c>
      <c r="AG547" s="34">
        <f t="shared" si="162"/>
        <v>-28.44032</v>
      </c>
      <c r="AH547" s="35">
        <f t="shared" si="160"/>
        <v>-1</v>
      </c>
      <c r="AI547" s="66" t="s">
        <v>1026</v>
      </c>
      <c r="AJ547" s="8"/>
      <c r="BG547" s="8"/>
      <c r="BH547" s="8"/>
      <c r="BI547" s="8"/>
      <c r="BJ547" s="8"/>
      <c r="BK547" s="8"/>
      <c r="BL547" s="15"/>
      <c r="BO547" s="8"/>
      <c r="BV547" s="8"/>
      <c r="BW547" s="8"/>
      <c r="BX547" s="8"/>
      <c r="BY547" s="8"/>
      <c r="BZ547" s="8"/>
    </row>
    <row r="548" spans="1:78" ht="31.5" x14ac:dyDescent="0.25">
      <c r="A548" s="31" t="s">
        <v>1036</v>
      </c>
      <c r="B548" s="32" t="s">
        <v>1062</v>
      </c>
      <c r="C548" s="32" t="s">
        <v>1063</v>
      </c>
      <c r="D548" s="34">
        <v>13.908000000000001</v>
      </c>
      <c r="E548" s="34">
        <v>0</v>
      </c>
      <c r="F548" s="34">
        <v>13.907999999999999</v>
      </c>
      <c r="G548" s="34">
        <v>0</v>
      </c>
      <c r="H548" s="34">
        <v>0</v>
      </c>
      <c r="I548" s="34">
        <v>0</v>
      </c>
      <c r="J548" s="34">
        <v>0</v>
      </c>
      <c r="K548" s="34">
        <v>0</v>
      </c>
      <c r="L548" s="34">
        <v>2</v>
      </c>
      <c r="M548" s="34">
        <v>0</v>
      </c>
      <c r="N548" s="34">
        <v>0</v>
      </c>
      <c r="O548" s="34">
        <v>0</v>
      </c>
      <c r="P548" s="34">
        <v>0</v>
      </c>
      <c r="Q548" s="34">
        <v>0</v>
      </c>
      <c r="R548" s="34">
        <v>0</v>
      </c>
      <c r="S548" s="34">
        <v>13.407969880000001</v>
      </c>
      <c r="T548" s="34">
        <v>0</v>
      </c>
      <c r="U548" s="34">
        <v>0</v>
      </c>
      <c r="V548" s="34">
        <v>0</v>
      </c>
      <c r="W548" s="34">
        <v>0</v>
      </c>
      <c r="X548" s="34">
        <v>0</v>
      </c>
      <c r="Y548" s="34">
        <v>2</v>
      </c>
      <c r="Z548" s="34">
        <v>0</v>
      </c>
      <c r="AA548" s="34">
        <v>0</v>
      </c>
      <c r="AB548" s="34">
        <v>0</v>
      </c>
      <c r="AC548" s="34">
        <v>0</v>
      </c>
      <c r="AD548" s="34">
        <v>0</v>
      </c>
      <c r="AE548" s="34">
        <f t="shared" si="161"/>
        <v>0</v>
      </c>
      <c r="AF548" s="35">
        <v>0</v>
      </c>
      <c r="AG548" s="34">
        <f t="shared" si="162"/>
        <v>-0.50003011999999813</v>
      </c>
      <c r="AH548" s="35">
        <f t="shared" si="160"/>
        <v>-3.5952697727926239E-2</v>
      </c>
      <c r="AI548" s="66" t="s">
        <v>34</v>
      </c>
      <c r="AJ548" s="8"/>
      <c r="BG548" s="8"/>
      <c r="BH548" s="8"/>
      <c r="BI548" s="8"/>
      <c r="BJ548" s="8"/>
      <c r="BK548" s="8"/>
      <c r="BL548" s="15"/>
      <c r="BO548" s="8"/>
      <c r="BV548" s="8"/>
      <c r="BW548" s="8"/>
      <c r="BX548" s="8"/>
      <c r="BY548" s="8"/>
      <c r="BZ548" s="8"/>
    </row>
    <row r="549" spans="1:78" ht="47.25" x14ac:dyDescent="0.25">
      <c r="A549" s="31" t="s">
        <v>1036</v>
      </c>
      <c r="B549" s="67" t="s">
        <v>1064</v>
      </c>
      <c r="C549" s="32" t="s">
        <v>1065</v>
      </c>
      <c r="D549" s="33">
        <v>9.7609999999999992</v>
      </c>
      <c r="E549" s="43">
        <v>0</v>
      </c>
      <c r="F549" s="33">
        <v>9.7609999999999992</v>
      </c>
      <c r="G549" s="34">
        <v>0</v>
      </c>
      <c r="H549" s="34">
        <v>0</v>
      </c>
      <c r="I549" s="43">
        <v>0</v>
      </c>
      <c r="J549" s="34">
        <v>0</v>
      </c>
      <c r="K549" s="34">
        <v>0</v>
      </c>
      <c r="L549" s="43">
        <v>2</v>
      </c>
      <c r="M549" s="43">
        <v>0</v>
      </c>
      <c r="N549" s="34">
        <v>0</v>
      </c>
      <c r="O549" s="43">
        <v>0</v>
      </c>
      <c r="P549" s="43">
        <v>0</v>
      </c>
      <c r="Q549" s="43">
        <v>0</v>
      </c>
      <c r="R549" s="34">
        <v>0</v>
      </c>
      <c r="S549" s="34">
        <v>9.6329999999999991</v>
      </c>
      <c r="T549" s="34">
        <v>0</v>
      </c>
      <c r="U549" s="34">
        <v>0</v>
      </c>
      <c r="V549" s="34">
        <v>0</v>
      </c>
      <c r="W549" s="34">
        <v>0</v>
      </c>
      <c r="X549" s="34">
        <v>0</v>
      </c>
      <c r="Y549" s="34">
        <v>2</v>
      </c>
      <c r="Z549" s="34">
        <v>0</v>
      </c>
      <c r="AA549" s="34">
        <v>0</v>
      </c>
      <c r="AB549" s="34">
        <v>0</v>
      </c>
      <c r="AC549" s="34">
        <v>0</v>
      </c>
      <c r="AD549" s="34">
        <v>0</v>
      </c>
      <c r="AE549" s="34">
        <f t="shared" si="161"/>
        <v>0</v>
      </c>
      <c r="AF549" s="35">
        <v>0</v>
      </c>
      <c r="AG549" s="34">
        <f t="shared" si="162"/>
        <v>-0.12800000000000011</v>
      </c>
      <c r="AH549" s="35">
        <f t="shared" si="160"/>
        <v>-1.3113410511218126E-2</v>
      </c>
      <c r="AI549" s="66" t="s">
        <v>34</v>
      </c>
      <c r="AJ549" s="8"/>
      <c r="BG549" s="8"/>
      <c r="BH549" s="8"/>
      <c r="BI549" s="8"/>
      <c r="BJ549" s="8"/>
      <c r="BK549" s="8"/>
      <c r="BL549" s="15"/>
      <c r="BO549" s="8"/>
      <c r="BV549" s="8"/>
      <c r="BW549" s="8"/>
      <c r="BX549" s="8"/>
      <c r="BY549" s="8"/>
      <c r="BZ549" s="8"/>
    </row>
    <row r="550" spans="1:78" ht="78.75" x14ac:dyDescent="0.25">
      <c r="A550" s="22" t="s">
        <v>1066</v>
      </c>
      <c r="B550" s="23" t="s">
        <v>293</v>
      </c>
      <c r="C550" s="24" t="s">
        <v>33</v>
      </c>
      <c r="D550" s="25">
        <f>D551</f>
        <v>0</v>
      </c>
      <c r="E550" s="25">
        <f>E551</f>
        <v>0</v>
      </c>
      <c r="F550" s="25">
        <f>F551</f>
        <v>0</v>
      </c>
      <c r="G550" s="25">
        <f t="shared" ref="G550:AG550" si="163">G551</f>
        <v>0</v>
      </c>
      <c r="H550" s="25">
        <f t="shared" si="163"/>
        <v>0</v>
      </c>
      <c r="I550" s="25">
        <f t="shared" si="163"/>
        <v>0</v>
      </c>
      <c r="J550" s="25">
        <f t="shared" si="163"/>
        <v>0</v>
      </c>
      <c r="K550" s="25">
        <f t="shared" si="163"/>
        <v>0</v>
      </c>
      <c r="L550" s="25">
        <f t="shared" si="163"/>
        <v>0</v>
      </c>
      <c r="M550" s="25">
        <f t="shared" si="163"/>
        <v>0</v>
      </c>
      <c r="N550" s="25">
        <f t="shared" si="163"/>
        <v>0</v>
      </c>
      <c r="O550" s="25">
        <f t="shared" si="163"/>
        <v>0</v>
      </c>
      <c r="P550" s="25">
        <f t="shared" si="163"/>
        <v>0</v>
      </c>
      <c r="Q550" s="25">
        <f t="shared" si="163"/>
        <v>0</v>
      </c>
      <c r="R550" s="25">
        <f t="shared" si="163"/>
        <v>0</v>
      </c>
      <c r="S550" s="25">
        <f t="shared" si="163"/>
        <v>0</v>
      </c>
      <c r="T550" s="25">
        <f t="shared" si="163"/>
        <v>0</v>
      </c>
      <c r="U550" s="25">
        <f t="shared" si="163"/>
        <v>0</v>
      </c>
      <c r="V550" s="25">
        <f t="shared" si="163"/>
        <v>0</v>
      </c>
      <c r="W550" s="25">
        <f t="shared" si="163"/>
        <v>0</v>
      </c>
      <c r="X550" s="25">
        <f t="shared" si="163"/>
        <v>0</v>
      </c>
      <c r="Y550" s="25">
        <f t="shared" si="163"/>
        <v>0</v>
      </c>
      <c r="Z550" s="25">
        <f t="shared" si="163"/>
        <v>0</v>
      </c>
      <c r="AA550" s="25">
        <f t="shared" si="163"/>
        <v>0</v>
      </c>
      <c r="AB550" s="25">
        <f t="shared" si="163"/>
        <v>0</v>
      </c>
      <c r="AC550" s="25">
        <f t="shared" si="163"/>
        <v>0</v>
      </c>
      <c r="AD550" s="25">
        <f t="shared" si="163"/>
        <v>0</v>
      </c>
      <c r="AE550" s="25">
        <f t="shared" si="163"/>
        <v>0</v>
      </c>
      <c r="AF550" s="26">
        <v>0</v>
      </c>
      <c r="AG550" s="25">
        <f t="shared" si="163"/>
        <v>0</v>
      </c>
      <c r="AH550" s="26">
        <v>0</v>
      </c>
      <c r="AI550" s="65" t="s">
        <v>34</v>
      </c>
      <c r="AJ550" s="8"/>
      <c r="BG550" s="8"/>
      <c r="BH550" s="8"/>
      <c r="BI550" s="8"/>
      <c r="BJ550" s="8"/>
      <c r="BK550" s="8"/>
      <c r="BL550" s="15"/>
      <c r="BO550" s="8"/>
      <c r="BV550" s="8"/>
      <c r="BW550" s="8"/>
      <c r="BX550" s="8"/>
      <c r="BY550" s="8"/>
      <c r="BZ550" s="8"/>
    </row>
    <row r="551" spans="1:78" ht="31.5" x14ac:dyDescent="0.25">
      <c r="A551" s="22" t="s">
        <v>1067</v>
      </c>
      <c r="B551" s="23" t="s">
        <v>303</v>
      </c>
      <c r="C551" s="24" t="s">
        <v>33</v>
      </c>
      <c r="D551" s="25">
        <v>0</v>
      </c>
      <c r="E551" s="25">
        <v>0</v>
      </c>
      <c r="F551" s="25">
        <v>0</v>
      </c>
      <c r="G551" s="25">
        <f>G552+G553</f>
        <v>0</v>
      </c>
      <c r="H551" s="25">
        <v>0</v>
      </c>
      <c r="I551" s="25">
        <f>I552+I553</f>
        <v>0</v>
      </c>
      <c r="J551" s="25">
        <v>0</v>
      </c>
      <c r="K551" s="25">
        <v>0</v>
      </c>
      <c r="L551" s="25">
        <v>0</v>
      </c>
      <c r="M551" s="25">
        <f>M552+M553</f>
        <v>0</v>
      </c>
      <c r="N551" s="25">
        <v>0</v>
      </c>
      <c r="O551" s="25">
        <f>O552+O553</f>
        <v>0</v>
      </c>
      <c r="P551" s="25">
        <v>0</v>
      </c>
      <c r="Q551" s="25">
        <v>0</v>
      </c>
      <c r="R551" s="25">
        <v>0</v>
      </c>
      <c r="S551" s="25">
        <v>0</v>
      </c>
      <c r="T551" s="25">
        <v>0</v>
      </c>
      <c r="U551" s="25">
        <f>U552+U553</f>
        <v>0</v>
      </c>
      <c r="V551" s="25">
        <v>0</v>
      </c>
      <c r="W551" s="25">
        <f>W552+W553</f>
        <v>0</v>
      </c>
      <c r="X551" s="25">
        <v>0</v>
      </c>
      <c r="Y551" s="25">
        <v>0</v>
      </c>
      <c r="Z551" s="25">
        <v>0</v>
      </c>
      <c r="AA551" s="25">
        <f>AA552+AA553</f>
        <v>0</v>
      </c>
      <c r="AB551" s="25">
        <v>0</v>
      </c>
      <c r="AC551" s="25">
        <f>AC552+AC553</f>
        <v>0</v>
      </c>
      <c r="AD551" s="25">
        <f t="shared" ref="AD551:AG551" si="164">AD552+AD553</f>
        <v>0</v>
      </c>
      <c r="AE551" s="25">
        <f t="shared" si="164"/>
        <v>0</v>
      </c>
      <c r="AF551" s="26">
        <v>0</v>
      </c>
      <c r="AG551" s="25">
        <f t="shared" si="164"/>
        <v>0</v>
      </c>
      <c r="AH551" s="26">
        <v>0</v>
      </c>
      <c r="AI551" s="65" t="s">
        <v>34</v>
      </c>
      <c r="AJ551" s="8"/>
      <c r="BG551" s="8"/>
      <c r="BH551" s="8"/>
      <c r="BI551" s="8"/>
      <c r="BJ551" s="8"/>
      <c r="BK551" s="8"/>
      <c r="BL551" s="15"/>
      <c r="BO551" s="8"/>
      <c r="BV551" s="8"/>
      <c r="BW551" s="8"/>
      <c r="BX551" s="8"/>
      <c r="BY551" s="8"/>
      <c r="BZ551" s="8"/>
    </row>
    <row r="552" spans="1:78" ht="78.75" x14ac:dyDescent="0.25">
      <c r="A552" s="22" t="s">
        <v>1068</v>
      </c>
      <c r="B552" s="23" t="s">
        <v>297</v>
      </c>
      <c r="C552" s="24" t="s">
        <v>33</v>
      </c>
      <c r="D552" s="25">
        <v>0</v>
      </c>
      <c r="E552" s="25">
        <v>0</v>
      </c>
      <c r="F552" s="25">
        <v>0</v>
      </c>
      <c r="G552" s="25">
        <v>0</v>
      </c>
      <c r="H552" s="25">
        <v>0</v>
      </c>
      <c r="I552" s="25">
        <v>0</v>
      </c>
      <c r="J552" s="25">
        <v>0</v>
      </c>
      <c r="K552" s="25">
        <v>0</v>
      </c>
      <c r="L552" s="25">
        <v>0</v>
      </c>
      <c r="M552" s="25">
        <v>0</v>
      </c>
      <c r="N552" s="25">
        <v>0</v>
      </c>
      <c r="O552" s="25">
        <v>0</v>
      </c>
      <c r="P552" s="25">
        <v>0</v>
      </c>
      <c r="Q552" s="25">
        <v>0</v>
      </c>
      <c r="R552" s="25">
        <v>0</v>
      </c>
      <c r="S552" s="25">
        <v>0</v>
      </c>
      <c r="T552" s="25">
        <v>0</v>
      </c>
      <c r="U552" s="25">
        <v>0</v>
      </c>
      <c r="V552" s="25">
        <v>0</v>
      </c>
      <c r="W552" s="25">
        <v>0</v>
      </c>
      <c r="X552" s="25">
        <v>0</v>
      </c>
      <c r="Y552" s="25">
        <v>0</v>
      </c>
      <c r="Z552" s="25">
        <v>0</v>
      </c>
      <c r="AA552" s="25">
        <v>0</v>
      </c>
      <c r="AB552" s="25">
        <v>0</v>
      </c>
      <c r="AC552" s="25">
        <v>0</v>
      </c>
      <c r="AD552" s="25">
        <v>0</v>
      </c>
      <c r="AE552" s="25">
        <v>0</v>
      </c>
      <c r="AF552" s="26">
        <v>0</v>
      </c>
      <c r="AG552" s="25">
        <v>0</v>
      </c>
      <c r="AH552" s="26">
        <v>0</v>
      </c>
      <c r="AI552" s="65" t="s">
        <v>34</v>
      </c>
      <c r="AJ552" s="8"/>
      <c r="BG552" s="8"/>
      <c r="BH552" s="8"/>
      <c r="BI552" s="8"/>
      <c r="BJ552" s="8"/>
      <c r="BK552" s="8"/>
      <c r="BL552" s="15"/>
      <c r="BO552" s="8"/>
      <c r="BV552" s="8"/>
      <c r="BW552" s="8"/>
      <c r="BX552" s="8"/>
      <c r="BY552" s="8"/>
      <c r="BZ552" s="8"/>
    </row>
    <row r="553" spans="1:78" ht="63" x14ac:dyDescent="0.25">
      <c r="A553" s="22" t="s">
        <v>1069</v>
      </c>
      <c r="B553" s="23" t="s">
        <v>299</v>
      </c>
      <c r="C553" s="24" t="s">
        <v>33</v>
      </c>
      <c r="D553" s="25">
        <v>0</v>
      </c>
      <c r="E553" s="25">
        <v>0</v>
      </c>
      <c r="F553" s="25">
        <v>0</v>
      </c>
      <c r="G553" s="25">
        <v>0</v>
      </c>
      <c r="H553" s="25">
        <v>0</v>
      </c>
      <c r="I553" s="25">
        <v>0</v>
      </c>
      <c r="J553" s="25">
        <v>0</v>
      </c>
      <c r="K553" s="25">
        <v>0</v>
      </c>
      <c r="L553" s="25">
        <v>0</v>
      </c>
      <c r="M553" s="25">
        <v>0</v>
      </c>
      <c r="N553" s="25">
        <v>0</v>
      </c>
      <c r="O553" s="25">
        <v>0</v>
      </c>
      <c r="P553" s="25">
        <v>0</v>
      </c>
      <c r="Q553" s="25">
        <v>0</v>
      </c>
      <c r="R553" s="25">
        <v>0</v>
      </c>
      <c r="S553" s="25">
        <v>0</v>
      </c>
      <c r="T553" s="25">
        <v>0</v>
      </c>
      <c r="U553" s="25">
        <v>0</v>
      </c>
      <c r="V553" s="25">
        <v>0</v>
      </c>
      <c r="W553" s="25">
        <v>0</v>
      </c>
      <c r="X553" s="25">
        <v>0</v>
      </c>
      <c r="Y553" s="25">
        <v>0</v>
      </c>
      <c r="Z553" s="25">
        <v>0</v>
      </c>
      <c r="AA553" s="25">
        <v>0</v>
      </c>
      <c r="AB553" s="25">
        <v>0</v>
      </c>
      <c r="AC553" s="25">
        <v>0</v>
      </c>
      <c r="AD553" s="25">
        <v>0</v>
      </c>
      <c r="AE553" s="25">
        <v>0</v>
      </c>
      <c r="AF553" s="26">
        <v>0</v>
      </c>
      <c r="AG553" s="25">
        <v>0</v>
      </c>
      <c r="AH553" s="26">
        <v>0</v>
      </c>
      <c r="AI553" s="65" t="s">
        <v>34</v>
      </c>
      <c r="AJ553" s="8"/>
      <c r="BG553" s="8"/>
      <c r="BH553" s="8"/>
      <c r="BI553" s="8"/>
      <c r="BJ553" s="8"/>
      <c r="BK553" s="8"/>
      <c r="BL553" s="15"/>
      <c r="BO553" s="8"/>
      <c r="BV553" s="8"/>
      <c r="BW553" s="8"/>
      <c r="BX553" s="8"/>
      <c r="BY553" s="8"/>
      <c r="BZ553" s="8"/>
    </row>
    <row r="554" spans="1:78" ht="31.5" x14ac:dyDescent="0.25">
      <c r="A554" s="22" t="s">
        <v>1070</v>
      </c>
      <c r="B554" s="23" t="s">
        <v>303</v>
      </c>
      <c r="C554" s="24" t="s">
        <v>33</v>
      </c>
      <c r="D554" s="25">
        <v>0</v>
      </c>
      <c r="E554" s="25">
        <v>0</v>
      </c>
      <c r="F554" s="25">
        <v>0</v>
      </c>
      <c r="G554" s="25">
        <v>0</v>
      </c>
      <c r="H554" s="25">
        <v>0</v>
      </c>
      <c r="I554" s="25">
        <v>0</v>
      </c>
      <c r="J554" s="25">
        <v>0</v>
      </c>
      <c r="K554" s="25">
        <v>0</v>
      </c>
      <c r="L554" s="25">
        <v>0</v>
      </c>
      <c r="M554" s="25">
        <v>0</v>
      </c>
      <c r="N554" s="25">
        <v>0</v>
      </c>
      <c r="O554" s="25">
        <v>0</v>
      </c>
      <c r="P554" s="25">
        <v>0</v>
      </c>
      <c r="Q554" s="25">
        <v>0</v>
      </c>
      <c r="R554" s="25">
        <v>0</v>
      </c>
      <c r="S554" s="25">
        <v>0</v>
      </c>
      <c r="T554" s="25">
        <v>0</v>
      </c>
      <c r="U554" s="25">
        <v>0</v>
      </c>
      <c r="V554" s="25">
        <v>0</v>
      </c>
      <c r="W554" s="25">
        <v>0</v>
      </c>
      <c r="X554" s="25">
        <v>0</v>
      </c>
      <c r="Y554" s="25">
        <v>0</v>
      </c>
      <c r="Z554" s="25">
        <v>0</v>
      </c>
      <c r="AA554" s="25">
        <v>0</v>
      </c>
      <c r="AB554" s="25">
        <v>0</v>
      </c>
      <c r="AC554" s="25">
        <v>0</v>
      </c>
      <c r="AD554" s="25">
        <v>0</v>
      </c>
      <c r="AE554" s="25">
        <v>0</v>
      </c>
      <c r="AF554" s="26">
        <v>0</v>
      </c>
      <c r="AG554" s="25">
        <v>0</v>
      </c>
      <c r="AH554" s="26">
        <v>0</v>
      </c>
      <c r="AI554" s="65" t="s">
        <v>34</v>
      </c>
      <c r="AJ554" s="8"/>
      <c r="BG554" s="8"/>
      <c r="BH554" s="8"/>
      <c r="BI554" s="8"/>
      <c r="BJ554" s="8"/>
      <c r="BK554" s="8"/>
      <c r="BL554" s="15"/>
      <c r="BO554" s="8"/>
      <c r="BV554" s="8"/>
      <c r="BW554" s="8"/>
      <c r="BX554" s="8"/>
      <c r="BY554" s="8"/>
      <c r="BZ554" s="8"/>
    </row>
    <row r="555" spans="1:78" ht="78.75" x14ac:dyDescent="0.25">
      <c r="A555" s="22" t="s">
        <v>1071</v>
      </c>
      <c r="B555" s="23" t="s">
        <v>297</v>
      </c>
      <c r="C555" s="24" t="s">
        <v>33</v>
      </c>
      <c r="D555" s="25">
        <v>0</v>
      </c>
      <c r="E555" s="25">
        <v>0</v>
      </c>
      <c r="F555" s="25">
        <v>0</v>
      </c>
      <c r="G555" s="25">
        <v>0</v>
      </c>
      <c r="H555" s="25">
        <v>0</v>
      </c>
      <c r="I555" s="25">
        <v>0</v>
      </c>
      <c r="J555" s="25">
        <v>0</v>
      </c>
      <c r="K555" s="25">
        <v>0</v>
      </c>
      <c r="L555" s="25">
        <v>0</v>
      </c>
      <c r="M555" s="25">
        <v>0</v>
      </c>
      <c r="N555" s="25">
        <v>0</v>
      </c>
      <c r="O555" s="25">
        <v>0</v>
      </c>
      <c r="P555" s="25">
        <v>0</v>
      </c>
      <c r="Q555" s="25">
        <v>0</v>
      </c>
      <c r="R555" s="25">
        <v>0</v>
      </c>
      <c r="S555" s="25">
        <v>0</v>
      </c>
      <c r="T555" s="25">
        <v>0</v>
      </c>
      <c r="U555" s="25">
        <v>0</v>
      </c>
      <c r="V555" s="25">
        <v>0</v>
      </c>
      <c r="W555" s="25">
        <v>0</v>
      </c>
      <c r="X555" s="25">
        <v>0</v>
      </c>
      <c r="Y555" s="25">
        <v>0</v>
      </c>
      <c r="Z555" s="25">
        <v>0</v>
      </c>
      <c r="AA555" s="25">
        <v>0</v>
      </c>
      <c r="AB555" s="25">
        <v>0</v>
      </c>
      <c r="AC555" s="25">
        <v>0</v>
      </c>
      <c r="AD555" s="25">
        <v>0</v>
      </c>
      <c r="AE555" s="25">
        <v>0</v>
      </c>
      <c r="AF555" s="26">
        <v>0</v>
      </c>
      <c r="AG555" s="25">
        <v>0</v>
      </c>
      <c r="AH555" s="26">
        <v>0</v>
      </c>
      <c r="AI555" s="65" t="s">
        <v>34</v>
      </c>
      <c r="AJ555" s="8"/>
      <c r="BG555" s="8"/>
      <c r="BH555" s="8"/>
      <c r="BI555" s="8"/>
      <c r="BJ555" s="8"/>
      <c r="BK555" s="8"/>
      <c r="BL555" s="15"/>
      <c r="BO555" s="8"/>
      <c r="BV555" s="8"/>
      <c r="BW555" s="8"/>
      <c r="BX555" s="8"/>
      <c r="BY555" s="8"/>
      <c r="BZ555" s="8"/>
    </row>
    <row r="556" spans="1:78" ht="63" x14ac:dyDescent="0.25">
      <c r="A556" s="22" t="s">
        <v>1072</v>
      </c>
      <c r="B556" s="23" t="s">
        <v>299</v>
      </c>
      <c r="C556" s="24" t="s">
        <v>33</v>
      </c>
      <c r="D556" s="25">
        <v>0</v>
      </c>
      <c r="E556" s="25">
        <v>0</v>
      </c>
      <c r="F556" s="25">
        <v>0</v>
      </c>
      <c r="G556" s="25">
        <v>0</v>
      </c>
      <c r="H556" s="25">
        <v>0</v>
      </c>
      <c r="I556" s="25">
        <v>0</v>
      </c>
      <c r="J556" s="25">
        <v>0</v>
      </c>
      <c r="K556" s="25">
        <v>0</v>
      </c>
      <c r="L556" s="25">
        <v>0</v>
      </c>
      <c r="M556" s="25">
        <v>0</v>
      </c>
      <c r="N556" s="25">
        <v>0</v>
      </c>
      <c r="O556" s="25">
        <v>0</v>
      </c>
      <c r="P556" s="25">
        <v>0</v>
      </c>
      <c r="Q556" s="25">
        <v>0</v>
      </c>
      <c r="R556" s="25">
        <v>0</v>
      </c>
      <c r="S556" s="25">
        <v>0</v>
      </c>
      <c r="T556" s="25">
        <v>0</v>
      </c>
      <c r="U556" s="25">
        <v>0</v>
      </c>
      <c r="V556" s="25">
        <v>0</v>
      </c>
      <c r="W556" s="25">
        <v>0</v>
      </c>
      <c r="X556" s="25">
        <v>0</v>
      </c>
      <c r="Y556" s="25">
        <v>0</v>
      </c>
      <c r="Z556" s="25">
        <v>0</v>
      </c>
      <c r="AA556" s="25">
        <v>0</v>
      </c>
      <c r="AB556" s="25">
        <v>0</v>
      </c>
      <c r="AC556" s="25">
        <v>0</v>
      </c>
      <c r="AD556" s="25">
        <v>0</v>
      </c>
      <c r="AE556" s="25">
        <v>0</v>
      </c>
      <c r="AF556" s="26">
        <v>0</v>
      </c>
      <c r="AG556" s="25">
        <v>0</v>
      </c>
      <c r="AH556" s="26">
        <v>0</v>
      </c>
      <c r="AI556" s="65" t="s">
        <v>34</v>
      </c>
      <c r="AJ556" s="8"/>
      <c r="BG556" s="8"/>
      <c r="BH556" s="8"/>
      <c r="BI556" s="8"/>
      <c r="BJ556" s="8"/>
      <c r="BK556" s="8"/>
      <c r="BL556" s="15"/>
      <c r="BO556" s="8"/>
      <c r="BV556" s="8"/>
      <c r="BW556" s="8"/>
      <c r="BX556" s="8"/>
      <c r="BY556" s="8"/>
      <c r="BZ556" s="8"/>
    </row>
    <row r="557" spans="1:78" ht="31.5" x14ac:dyDescent="0.25">
      <c r="A557" s="22" t="s">
        <v>1073</v>
      </c>
      <c r="B557" s="23" t="s">
        <v>307</v>
      </c>
      <c r="C557" s="24" t="s">
        <v>33</v>
      </c>
      <c r="D557" s="25">
        <f t="shared" ref="D557:AG557" si="165">D558+D559+D560+D561</f>
        <v>2173.9780000000001</v>
      </c>
      <c r="E557" s="25">
        <f t="shared" si="165"/>
        <v>0</v>
      </c>
      <c r="F557" s="25">
        <f t="shared" si="165"/>
        <v>0</v>
      </c>
      <c r="G557" s="25">
        <f t="shared" si="165"/>
        <v>0</v>
      </c>
      <c r="H557" s="25">
        <f t="shared" si="165"/>
        <v>0</v>
      </c>
      <c r="I557" s="25">
        <f t="shared" si="165"/>
        <v>0</v>
      </c>
      <c r="J557" s="25">
        <f t="shared" si="165"/>
        <v>0</v>
      </c>
      <c r="K557" s="25">
        <f t="shared" si="165"/>
        <v>0</v>
      </c>
      <c r="L557" s="25">
        <f t="shared" si="165"/>
        <v>0</v>
      </c>
      <c r="M557" s="25">
        <f t="shared" si="165"/>
        <v>0</v>
      </c>
      <c r="N557" s="25">
        <f t="shared" si="165"/>
        <v>0</v>
      </c>
      <c r="O557" s="25">
        <f t="shared" si="165"/>
        <v>0</v>
      </c>
      <c r="P557" s="25">
        <f t="shared" si="165"/>
        <v>0</v>
      </c>
      <c r="Q557" s="25">
        <f t="shared" si="165"/>
        <v>0</v>
      </c>
      <c r="R557" s="25">
        <f t="shared" si="165"/>
        <v>0</v>
      </c>
      <c r="S557" s="25">
        <f t="shared" si="165"/>
        <v>0</v>
      </c>
      <c r="T557" s="25">
        <f t="shared" si="165"/>
        <v>0</v>
      </c>
      <c r="U557" s="25">
        <f t="shared" si="165"/>
        <v>0</v>
      </c>
      <c r="V557" s="25">
        <f t="shared" si="165"/>
        <v>0</v>
      </c>
      <c r="W557" s="25">
        <f t="shared" si="165"/>
        <v>0</v>
      </c>
      <c r="X557" s="25">
        <f t="shared" si="165"/>
        <v>0</v>
      </c>
      <c r="Y557" s="25">
        <f t="shared" si="165"/>
        <v>0</v>
      </c>
      <c r="Z557" s="25">
        <f t="shared" si="165"/>
        <v>0</v>
      </c>
      <c r="AA557" s="25">
        <f t="shared" si="165"/>
        <v>0</v>
      </c>
      <c r="AB557" s="25">
        <f t="shared" si="165"/>
        <v>0</v>
      </c>
      <c r="AC557" s="25">
        <f t="shared" si="165"/>
        <v>0</v>
      </c>
      <c r="AD557" s="25">
        <f t="shared" si="165"/>
        <v>0</v>
      </c>
      <c r="AE557" s="25">
        <f t="shared" si="165"/>
        <v>0</v>
      </c>
      <c r="AF557" s="26">
        <v>0</v>
      </c>
      <c r="AG557" s="25">
        <f t="shared" si="165"/>
        <v>0</v>
      </c>
      <c r="AH557" s="26">
        <v>0</v>
      </c>
      <c r="AI557" s="65" t="s">
        <v>34</v>
      </c>
      <c r="AJ557" s="8"/>
      <c r="BG557" s="8"/>
      <c r="BH557" s="8"/>
      <c r="BI557" s="8"/>
      <c r="BJ557" s="8"/>
      <c r="BK557" s="8"/>
      <c r="BL557" s="15"/>
      <c r="BO557" s="8"/>
      <c r="BV557" s="8"/>
      <c r="BW557" s="8"/>
      <c r="BX557" s="8"/>
      <c r="BY557" s="8"/>
      <c r="BZ557" s="8"/>
    </row>
    <row r="558" spans="1:78" ht="47.25" x14ac:dyDescent="0.25">
      <c r="A558" s="22" t="s">
        <v>1074</v>
      </c>
      <c r="B558" s="29" t="s">
        <v>309</v>
      </c>
      <c r="C558" s="29" t="s">
        <v>33</v>
      </c>
      <c r="D558" s="25">
        <v>0</v>
      </c>
      <c r="E558" s="25">
        <v>0</v>
      </c>
      <c r="F558" s="25">
        <v>0</v>
      </c>
      <c r="G558" s="25">
        <v>0</v>
      </c>
      <c r="H558" s="25">
        <v>0</v>
      </c>
      <c r="I558" s="25">
        <v>0</v>
      </c>
      <c r="J558" s="25">
        <v>0</v>
      </c>
      <c r="K558" s="25">
        <v>0</v>
      </c>
      <c r="L558" s="25">
        <v>0</v>
      </c>
      <c r="M558" s="25">
        <v>0</v>
      </c>
      <c r="N558" s="25">
        <v>0</v>
      </c>
      <c r="O558" s="25">
        <v>0</v>
      </c>
      <c r="P558" s="25">
        <v>0</v>
      </c>
      <c r="Q558" s="25">
        <v>0</v>
      </c>
      <c r="R558" s="25">
        <v>0</v>
      </c>
      <c r="S558" s="25">
        <v>0</v>
      </c>
      <c r="T558" s="25">
        <v>0</v>
      </c>
      <c r="U558" s="25">
        <v>0</v>
      </c>
      <c r="V558" s="25">
        <v>0</v>
      </c>
      <c r="W558" s="25">
        <v>0</v>
      </c>
      <c r="X558" s="25">
        <v>0</v>
      </c>
      <c r="Y558" s="25">
        <v>0</v>
      </c>
      <c r="Z558" s="25">
        <v>0</v>
      </c>
      <c r="AA558" s="25">
        <v>0</v>
      </c>
      <c r="AB558" s="25">
        <v>0</v>
      </c>
      <c r="AC558" s="25">
        <v>0</v>
      </c>
      <c r="AD558" s="25">
        <v>0</v>
      </c>
      <c r="AE558" s="25">
        <v>0</v>
      </c>
      <c r="AF558" s="26">
        <v>0</v>
      </c>
      <c r="AG558" s="25">
        <v>0</v>
      </c>
      <c r="AH558" s="26">
        <v>0</v>
      </c>
      <c r="AI558" s="65" t="s">
        <v>34</v>
      </c>
      <c r="AJ558" s="8"/>
      <c r="BG558" s="8"/>
      <c r="BH558" s="8"/>
      <c r="BI558" s="8"/>
      <c r="BJ558" s="8"/>
      <c r="BK558" s="8"/>
      <c r="BL558" s="15"/>
      <c r="BO558" s="8"/>
      <c r="BV558" s="8"/>
      <c r="BW558" s="8"/>
      <c r="BX558" s="8"/>
      <c r="BY558" s="8"/>
      <c r="BZ558" s="8"/>
    </row>
    <row r="559" spans="1:78" ht="31.5" x14ac:dyDescent="0.25">
      <c r="A559" s="22" t="s">
        <v>1075</v>
      </c>
      <c r="B559" s="29" t="s">
        <v>311</v>
      </c>
      <c r="C559" s="29" t="s">
        <v>33</v>
      </c>
      <c r="D559" s="30">
        <v>0</v>
      </c>
      <c r="E559" s="30">
        <v>0</v>
      </c>
      <c r="F559" s="30">
        <v>0</v>
      </c>
      <c r="G559" s="30">
        <v>0</v>
      </c>
      <c r="H559" s="30">
        <v>0</v>
      </c>
      <c r="I559" s="30">
        <v>0</v>
      </c>
      <c r="J559" s="30">
        <v>0</v>
      </c>
      <c r="K559" s="30">
        <v>0</v>
      </c>
      <c r="L559" s="30">
        <v>0</v>
      </c>
      <c r="M559" s="30">
        <v>0</v>
      </c>
      <c r="N559" s="30">
        <v>0</v>
      </c>
      <c r="O559" s="30">
        <v>0</v>
      </c>
      <c r="P559" s="30">
        <v>0</v>
      </c>
      <c r="Q559" s="30">
        <v>0</v>
      </c>
      <c r="R559" s="30">
        <v>0</v>
      </c>
      <c r="S559" s="30">
        <v>0</v>
      </c>
      <c r="T559" s="30">
        <v>0</v>
      </c>
      <c r="U559" s="30">
        <v>0</v>
      </c>
      <c r="V559" s="30">
        <v>0</v>
      </c>
      <c r="W559" s="30">
        <v>0</v>
      </c>
      <c r="X559" s="30">
        <v>0</v>
      </c>
      <c r="Y559" s="30">
        <v>0</v>
      </c>
      <c r="Z559" s="30">
        <v>0</v>
      </c>
      <c r="AA559" s="30">
        <v>0</v>
      </c>
      <c r="AB559" s="30">
        <v>0</v>
      </c>
      <c r="AC559" s="30">
        <v>0</v>
      </c>
      <c r="AD559" s="30">
        <v>0</v>
      </c>
      <c r="AE559" s="30">
        <v>0</v>
      </c>
      <c r="AF559" s="26">
        <v>0</v>
      </c>
      <c r="AG559" s="30">
        <v>0</v>
      </c>
      <c r="AH559" s="26">
        <v>0</v>
      </c>
      <c r="AI559" s="65" t="s">
        <v>34</v>
      </c>
      <c r="AJ559" s="8"/>
      <c r="BG559" s="8"/>
      <c r="BH559" s="8"/>
      <c r="BI559" s="8"/>
      <c r="BJ559" s="8"/>
      <c r="BK559" s="8"/>
      <c r="BL559" s="15"/>
      <c r="BO559" s="8"/>
      <c r="BV559" s="8"/>
      <c r="BW559" s="8"/>
      <c r="BX559" s="8"/>
      <c r="BY559" s="8"/>
      <c r="BZ559" s="8"/>
    </row>
    <row r="560" spans="1:78" ht="31.5" x14ac:dyDescent="0.25">
      <c r="A560" s="22" t="s">
        <v>1076</v>
      </c>
      <c r="B560" s="30" t="s">
        <v>315</v>
      </c>
      <c r="C560" s="30" t="s">
        <v>33</v>
      </c>
      <c r="D560" s="30">
        <v>0</v>
      </c>
      <c r="E560" s="30">
        <v>0</v>
      </c>
      <c r="F560" s="30">
        <v>0</v>
      </c>
      <c r="G560" s="25">
        <v>0</v>
      </c>
      <c r="H560" s="30">
        <v>0</v>
      </c>
      <c r="I560" s="30">
        <v>0</v>
      </c>
      <c r="J560" s="30">
        <v>0</v>
      </c>
      <c r="K560" s="25">
        <v>0</v>
      </c>
      <c r="L560" s="30">
        <v>0</v>
      </c>
      <c r="M560" s="30">
        <v>0</v>
      </c>
      <c r="N560" s="30">
        <v>0</v>
      </c>
      <c r="O560" s="25">
        <v>0</v>
      </c>
      <c r="P560" s="30">
        <v>0</v>
      </c>
      <c r="Q560" s="30">
        <v>0</v>
      </c>
      <c r="R560" s="30">
        <v>0</v>
      </c>
      <c r="S560" s="25">
        <v>0</v>
      </c>
      <c r="T560" s="30">
        <v>0</v>
      </c>
      <c r="U560" s="30">
        <v>0</v>
      </c>
      <c r="V560" s="30">
        <v>0</v>
      </c>
      <c r="W560" s="25">
        <v>0</v>
      </c>
      <c r="X560" s="30">
        <v>0</v>
      </c>
      <c r="Y560" s="30">
        <v>0</v>
      </c>
      <c r="Z560" s="30">
        <v>0</v>
      </c>
      <c r="AA560" s="25">
        <v>0</v>
      </c>
      <c r="AB560" s="30">
        <v>0</v>
      </c>
      <c r="AC560" s="30">
        <v>0</v>
      </c>
      <c r="AD560" s="30">
        <v>0</v>
      </c>
      <c r="AE560" s="30">
        <v>0</v>
      </c>
      <c r="AF560" s="26">
        <v>0</v>
      </c>
      <c r="AG560" s="30">
        <v>0</v>
      </c>
      <c r="AH560" s="26">
        <v>0</v>
      </c>
      <c r="AI560" s="65" t="s">
        <v>34</v>
      </c>
      <c r="AJ560" s="8"/>
      <c r="BG560" s="8"/>
      <c r="BH560" s="8"/>
      <c r="BI560" s="8"/>
      <c r="BJ560" s="8"/>
      <c r="BK560" s="8"/>
      <c r="BL560" s="15"/>
      <c r="BO560" s="8"/>
      <c r="BV560" s="8"/>
      <c r="BW560" s="8"/>
      <c r="BX560" s="8"/>
      <c r="BY560" s="8"/>
      <c r="BZ560" s="8"/>
    </row>
    <row r="561" spans="1:78" ht="31.5" x14ac:dyDescent="0.25">
      <c r="A561" s="22" t="s">
        <v>1077</v>
      </c>
      <c r="B561" s="23" t="s">
        <v>322</v>
      </c>
      <c r="C561" s="24" t="s">
        <v>33</v>
      </c>
      <c r="D561" s="25">
        <f t="shared" ref="D561:AC561" si="166">SUM(D562:D562)</f>
        <v>2173.9780000000001</v>
      </c>
      <c r="E561" s="25">
        <f t="shared" si="166"/>
        <v>0</v>
      </c>
      <c r="F561" s="25">
        <f t="shared" si="166"/>
        <v>0</v>
      </c>
      <c r="G561" s="25">
        <f t="shared" si="166"/>
        <v>0</v>
      </c>
      <c r="H561" s="25">
        <f t="shared" si="166"/>
        <v>0</v>
      </c>
      <c r="I561" s="25">
        <f t="shared" si="166"/>
        <v>0</v>
      </c>
      <c r="J561" s="25">
        <f t="shared" si="166"/>
        <v>0</v>
      </c>
      <c r="K561" s="25">
        <f t="shared" si="166"/>
        <v>0</v>
      </c>
      <c r="L561" s="25">
        <f t="shared" si="166"/>
        <v>0</v>
      </c>
      <c r="M561" s="25">
        <f t="shared" si="166"/>
        <v>0</v>
      </c>
      <c r="N561" s="25">
        <f t="shared" si="166"/>
        <v>0</v>
      </c>
      <c r="O561" s="25">
        <f t="shared" si="166"/>
        <v>0</v>
      </c>
      <c r="P561" s="25">
        <f t="shared" si="166"/>
        <v>0</v>
      </c>
      <c r="Q561" s="25">
        <f t="shared" si="166"/>
        <v>0</v>
      </c>
      <c r="R561" s="25">
        <f t="shared" si="166"/>
        <v>0</v>
      </c>
      <c r="S561" s="25">
        <f t="shared" si="166"/>
        <v>0</v>
      </c>
      <c r="T561" s="25">
        <f t="shared" si="166"/>
        <v>0</v>
      </c>
      <c r="U561" s="25">
        <f t="shared" si="166"/>
        <v>0</v>
      </c>
      <c r="V561" s="25">
        <f t="shared" si="166"/>
        <v>0</v>
      </c>
      <c r="W561" s="25">
        <f t="shared" si="166"/>
        <v>0</v>
      </c>
      <c r="X561" s="25">
        <f t="shared" si="166"/>
        <v>0</v>
      </c>
      <c r="Y561" s="25">
        <f t="shared" si="166"/>
        <v>0</v>
      </c>
      <c r="Z561" s="25">
        <f t="shared" si="166"/>
        <v>0</v>
      </c>
      <c r="AA561" s="25">
        <f t="shared" si="166"/>
        <v>0</v>
      </c>
      <c r="AB561" s="25">
        <f t="shared" si="166"/>
        <v>0</v>
      </c>
      <c r="AC561" s="25">
        <f t="shared" si="166"/>
        <v>0</v>
      </c>
      <c r="AD561" s="25">
        <f>SUM(AD562:AD562)</f>
        <v>0</v>
      </c>
      <c r="AE561" s="25">
        <f t="shared" ref="AE561:AG561" si="167">SUM(AE562:AE562)</f>
        <v>0</v>
      </c>
      <c r="AF561" s="26">
        <v>0</v>
      </c>
      <c r="AG561" s="25">
        <f t="shared" si="167"/>
        <v>0</v>
      </c>
      <c r="AH561" s="26">
        <v>0</v>
      </c>
      <c r="AI561" s="65" t="s">
        <v>34</v>
      </c>
      <c r="AJ561" s="8"/>
      <c r="BG561" s="8"/>
      <c r="BH561" s="8"/>
      <c r="BI561" s="8"/>
      <c r="BJ561" s="8"/>
      <c r="BK561" s="8"/>
      <c r="BL561" s="15"/>
      <c r="BO561" s="8"/>
      <c r="BV561" s="8"/>
      <c r="BW561" s="8"/>
      <c r="BX561" s="8"/>
      <c r="BY561" s="8"/>
      <c r="BZ561" s="8"/>
    </row>
    <row r="562" spans="1:78" ht="31.5" x14ac:dyDescent="0.25">
      <c r="A562" s="31" t="s">
        <v>1077</v>
      </c>
      <c r="B562" s="32" t="s">
        <v>1078</v>
      </c>
      <c r="C562" s="32" t="s">
        <v>1079</v>
      </c>
      <c r="D562" s="33">
        <v>2173.9780000000001</v>
      </c>
      <c r="E562" s="33">
        <v>0</v>
      </c>
      <c r="F562" s="33">
        <v>0</v>
      </c>
      <c r="G562" s="34">
        <v>0</v>
      </c>
      <c r="H562" s="34">
        <v>0</v>
      </c>
      <c r="I562" s="33">
        <v>0</v>
      </c>
      <c r="J562" s="34">
        <v>0</v>
      </c>
      <c r="K562" s="34">
        <v>0</v>
      </c>
      <c r="L562" s="33">
        <v>0</v>
      </c>
      <c r="M562" s="33">
        <v>0</v>
      </c>
      <c r="N562" s="34">
        <v>0</v>
      </c>
      <c r="O562" s="33">
        <v>0</v>
      </c>
      <c r="P562" s="33">
        <v>0</v>
      </c>
      <c r="Q562" s="33">
        <v>0</v>
      </c>
      <c r="R562" s="34">
        <v>0</v>
      </c>
      <c r="S562" s="34">
        <v>0</v>
      </c>
      <c r="T562" s="34">
        <v>0</v>
      </c>
      <c r="U562" s="34">
        <v>0</v>
      </c>
      <c r="V562" s="34">
        <v>0</v>
      </c>
      <c r="W562" s="34">
        <v>0</v>
      </c>
      <c r="X562" s="34">
        <v>0</v>
      </c>
      <c r="Y562" s="34">
        <v>0</v>
      </c>
      <c r="Z562" s="34">
        <v>0</v>
      </c>
      <c r="AA562" s="34">
        <v>0</v>
      </c>
      <c r="AB562" s="34">
        <v>0</v>
      </c>
      <c r="AC562" s="34">
        <v>0</v>
      </c>
      <c r="AD562" s="34">
        <v>0</v>
      </c>
      <c r="AE562" s="34">
        <f>R562-E562</f>
        <v>0</v>
      </c>
      <c r="AF562" s="35">
        <v>0</v>
      </c>
      <c r="AG562" s="34">
        <f>S562-F562</f>
        <v>0</v>
      </c>
      <c r="AH562" s="35">
        <v>0</v>
      </c>
      <c r="AI562" s="66" t="s">
        <v>34</v>
      </c>
      <c r="AJ562" s="8"/>
      <c r="BG562" s="8"/>
      <c r="BH562" s="8"/>
      <c r="BI562" s="8"/>
      <c r="BJ562" s="8"/>
      <c r="BK562" s="8"/>
      <c r="BL562" s="15"/>
      <c r="BO562" s="8"/>
      <c r="BV562" s="8"/>
      <c r="BW562" s="8"/>
      <c r="BX562" s="8"/>
      <c r="BY562" s="8"/>
      <c r="BZ562" s="8"/>
    </row>
    <row r="563" spans="1:78" ht="63" x14ac:dyDescent="0.25">
      <c r="A563" s="22" t="s">
        <v>1080</v>
      </c>
      <c r="B563" s="23" t="s">
        <v>337</v>
      </c>
      <c r="C563" s="24" t="s">
        <v>33</v>
      </c>
      <c r="D563" s="25">
        <v>0</v>
      </c>
      <c r="E563" s="25">
        <v>0</v>
      </c>
      <c r="F563" s="25">
        <v>0</v>
      </c>
      <c r="G563" s="25">
        <v>0</v>
      </c>
      <c r="H563" s="25">
        <v>0</v>
      </c>
      <c r="I563" s="25">
        <v>0</v>
      </c>
      <c r="J563" s="25">
        <v>0</v>
      </c>
      <c r="K563" s="25">
        <v>0</v>
      </c>
      <c r="L563" s="25">
        <v>0</v>
      </c>
      <c r="M563" s="25">
        <v>0</v>
      </c>
      <c r="N563" s="25">
        <v>0</v>
      </c>
      <c r="O563" s="25">
        <v>0</v>
      </c>
      <c r="P563" s="25">
        <v>0</v>
      </c>
      <c r="Q563" s="25">
        <v>0</v>
      </c>
      <c r="R563" s="25">
        <v>0</v>
      </c>
      <c r="S563" s="25">
        <v>0</v>
      </c>
      <c r="T563" s="25">
        <v>0</v>
      </c>
      <c r="U563" s="25">
        <v>0</v>
      </c>
      <c r="V563" s="25">
        <v>0</v>
      </c>
      <c r="W563" s="25">
        <v>0</v>
      </c>
      <c r="X563" s="25">
        <v>0</v>
      </c>
      <c r="Y563" s="25">
        <v>0</v>
      </c>
      <c r="Z563" s="25">
        <v>0</v>
      </c>
      <c r="AA563" s="25">
        <v>0</v>
      </c>
      <c r="AB563" s="25">
        <v>0</v>
      </c>
      <c r="AC563" s="25">
        <v>0</v>
      </c>
      <c r="AD563" s="25">
        <v>0</v>
      </c>
      <c r="AE563" s="25">
        <v>0</v>
      </c>
      <c r="AF563" s="26">
        <v>0</v>
      </c>
      <c r="AG563" s="25">
        <v>0</v>
      </c>
      <c r="AH563" s="26">
        <v>0</v>
      </c>
      <c r="AI563" s="65" t="s">
        <v>34</v>
      </c>
      <c r="AJ563" s="8"/>
      <c r="BG563" s="8"/>
      <c r="BH563" s="8"/>
      <c r="BI563" s="8"/>
      <c r="BJ563" s="8"/>
      <c r="BK563" s="8"/>
      <c r="BL563" s="15"/>
      <c r="BO563" s="8"/>
      <c r="BV563" s="8"/>
      <c r="BW563" s="8"/>
      <c r="BX563" s="8"/>
      <c r="BY563" s="8"/>
      <c r="BZ563" s="8"/>
    </row>
    <row r="564" spans="1:78" ht="31.5" x14ac:dyDescent="0.25">
      <c r="A564" s="22" t="s">
        <v>1081</v>
      </c>
      <c r="B564" s="23" t="s">
        <v>339</v>
      </c>
      <c r="C564" s="24" t="s">
        <v>33</v>
      </c>
      <c r="D564" s="25">
        <f>SUM(D565:D582)</f>
        <v>140.49203346999997</v>
      </c>
      <c r="E564" s="25">
        <f t="shared" ref="E564:AC564" si="168">SUM(E565:E582)</f>
        <v>0</v>
      </c>
      <c r="F564" s="25">
        <f t="shared" si="168"/>
        <v>59.997560570000005</v>
      </c>
      <c r="G564" s="25">
        <f t="shared" si="168"/>
        <v>0</v>
      </c>
      <c r="H564" s="25">
        <f t="shared" si="168"/>
        <v>0</v>
      </c>
      <c r="I564" s="25">
        <f t="shared" si="168"/>
        <v>0</v>
      </c>
      <c r="J564" s="25">
        <f t="shared" si="168"/>
        <v>0</v>
      </c>
      <c r="K564" s="25">
        <f t="shared" si="168"/>
        <v>0</v>
      </c>
      <c r="L564" s="25">
        <f t="shared" si="168"/>
        <v>17</v>
      </c>
      <c r="M564" s="25">
        <f t="shared" si="168"/>
        <v>0</v>
      </c>
      <c r="N564" s="25">
        <f t="shared" si="168"/>
        <v>0</v>
      </c>
      <c r="O564" s="25">
        <f t="shared" si="168"/>
        <v>0</v>
      </c>
      <c r="P564" s="25">
        <f t="shared" si="168"/>
        <v>0</v>
      </c>
      <c r="Q564" s="25">
        <f t="shared" si="168"/>
        <v>0</v>
      </c>
      <c r="R564" s="25">
        <f t="shared" si="168"/>
        <v>0</v>
      </c>
      <c r="S564" s="25">
        <f t="shared" si="168"/>
        <v>50.710706870000003</v>
      </c>
      <c r="T564" s="25">
        <f t="shared" si="168"/>
        <v>0</v>
      </c>
      <c r="U564" s="25">
        <f t="shared" si="168"/>
        <v>0</v>
      </c>
      <c r="V564" s="25">
        <f t="shared" si="168"/>
        <v>0</v>
      </c>
      <c r="W564" s="25">
        <f t="shared" si="168"/>
        <v>0</v>
      </c>
      <c r="X564" s="25">
        <f t="shared" si="168"/>
        <v>0</v>
      </c>
      <c r="Y564" s="25">
        <f t="shared" si="168"/>
        <v>11</v>
      </c>
      <c r="Z564" s="25">
        <f t="shared" si="168"/>
        <v>0</v>
      </c>
      <c r="AA564" s="25">
        <f t="shared" si="168"/>
        <v>0</v>
      </c>
      <c r="AB564" s="25">
        <f t="shared" si="168"/>
        <v>0</v>
      </c>
      <c r="AC564" s="25">
        <f t="shared" si="168"/>
        <v>0</v>
      </c>
      <c r="AD564" s="25">
        <f>SUM(AD565:AD582)</f>
        <v>0</v>
      </c>
      <c r="AE564" s="25">
        <f t="shared" ref="AE564:AG564" si="169">SUM(AE565:AE582)</f>
        <v>0</v>
      </c>
      <c r="AF564" s="26">
        <v>0</v>
      </c>
      <c r="AG564" s="25">
        <f t="shared" si="169"/>
        <v>-9.2868536999999982</v>
      </c>
      <c r="AH564" s="26">
        <f t="shared" si="160"/>
        <v>-0.15478718820850881</v>
      </c>
      <c r="AI564" s="65" t="s">
        <v>34</v>
      </c>
      <c r="AJ564" s="8"/>
      <c r="BG564" s="8"/>
      <c r="BH564" s="8"/>
      <c r="BI564" s="8"/>
      <c r="BJ564" s="8"/>
      <c r="BK564" s="8"/>
      <c r="BL564" s="15"/>
      <c r="BO564" s="8"/>
      <c r="BV564" s="8"/>
      <c r="BW564" s="8"/>
      <c r="BX564" s="8"/>
      <c r="BY564" s="8"/>
      <c r="BZ564" s="8"/>
    </row>
    <row r="565" spans="1:78" ht="110.25" x14ac:dyDescent="0.25">
      <c r="A565" s="31" t="s">
        <v>1081</v>
      </c>
      <c r="B565" s="37" t="s">
        <v>1082</v>
      </c>
      <c r="C565" s="38" t="s">
        <v>1083</v>
      </c>
      <c r="D565" s="34" t="s">
        <v>34</v>
      </c>
      <c r="E565" s="34" t="s">
        <v>34</v>
      </c>
      <c r="F565" s="34" t="s">
        <v>34</v>
      </c>
      <c r="G565" s="34" t="s">
        <v>34</v>
      </c>
      <c r="H565" s="34" t="s">
        <v>34</v>
      </c>
      <c r="I565" s="34" t="s">
        <v>34</v>
      </c>
      <c r="J565" s="34" t="s">
        <v>34</v>
      </c>
      <c r="K565" s="34" t="s">
        <v>34</v>
      </c>
      <c r="L565" s="34" t="s">
        <v>34</v>
      </c>
      <c r="M565" s="34" t="s">
        <v>34</v>
      </c>
      <c r="N565" s="34" t="s">
        <v>34</v>
      </c>
      <c r="O565" s="34" t="s">
        <v>34</v>
      </c>
      <c r="P565" s="34" t="s">
        <v>34</v>
      </c>
      <c r="Q565" s="34" t="s">
        <v>34</v>
      </c>
      <c r="R565" s="34">
        <v>0</v>
      </c>
      <c r="S565" s="34">
        <v>0</v>
      </c>
      <c r="T565" s="34">
        <v>0</v>
      </c>
      <c r="U565" s="34">
        <v>0</v>
      </c>
      <c r="V565" s="34">
        <v>0</v>
      </c>
      <c r="W565" s="34">
        <v>0</v>
      </c>
      <c r="X565" s="34">
        <v>0</v>
      </c>
      <c r="Y565" s="34">
        <v>0</v>
      </c>
      <c r="Z565" s="34">
        <v>0</v>
      </c>
      <c r="AA565" s="34">
        <v>0</v>
      </c>
      <c r="AB565" s="34">
        <v>0</v>
      </c>
      <c r="AC565" s="34">
        <v>0</v>
      </c>
      <c r="AD565" s="34">
        <v>0</v>
      </c>
      <c r="AE565" s="34" t="s">
        <v>34</v>
      </c>
      <c r="AF565" s="35" t="s">
        <v>34</v>
      </c>
      <c r="AG565" s="34" t="s">
        <v>34</v>
      </c>
      <c r="AH565" s="35" t="s">
        <v>34</v>
      </c>
      <c r="AI565" s="66" t="s">
        <v>1084</v>
      </c>
      <c r="AJ565" s="8"/>
      <c r="BG565" s="8"/>
      <c r="BH565" s="8"/>
      <c r="BI565" s="8"/>
      <c r="BJ565" s="8"/>
      <c r="BK565" s="8"/>
      <c r="BL565" s="15"/>
      <c r="BO565" s="8"/>
      <c r="BV565" s="8"/>
      <c r="BW565" s="8"/>
      <c r="BX565" s="8"/>
      <c r="BY565" s="8"/>
      <c r="BZ565" s="8"/>
    </row>
    <row r="566" spans="1:78" ht="78.75" x14ac:dyDescent="0.25">
      <c r="A566" s="31" t="s">
        <v>1081</v>
      </c>
      <c r="B566" s="37" t="s">
        <v>1085</v>
      </c>
      <c r="C566" s="38" t="s">
        <v>1086</v>
      </c>
      <c r="D566" s="34">
        <v>2.000003</v>
      </c>
      <c r="E566" s="34">
        <v>0</v>
      </c>
      <c r="F566" s="34">
        <v>0</v>
      </c>
      <c r="G566" s="34">
        <v>0</v>
      </c>
      <c r="H566" s="34">
        <v>0</v>
      </c>
      <c r="I566" s="34">
        <v>0</v>
      </c>
      <c r="J566" s="34">
        <v>0</v>
      </c>
      <c r="K566" s="34">
        <v>0</v>
      </c>
      <c r="L566" s="34">
        <v>0</v>
      </c>
      <c r="M566" s="34">
        <v>0</v>
      </c>
      <c r="N566" s="34">
        <v>0</v>
      </c>
      <c r="O566" s="34">
        <v>0</v>
      </c>
      <c r="P566" s="34">
        <v>0</v>
      </c>
      <c r="Q566" s="34">
        <v>0</v>
      </c>
      <c r="R566" s="34">
        <v>0</v>
      </c>
      <c r="S566" s="34">
        <v>0</v>
      </c>
      <c r="T566" s="34">
        <v>0</v>
      </c>
      <c r="U566" s="34">
        <v>0</v>
      </c>
      <c r="V566" s="34">
        <v>0</v>
      </c>
      <c r="W566" s="34">
        <v>0</v>
      </c>
      <c r="X566" s="34">
        <v>0</v>
      </c>
      <c r="Y566" s="34">
        <v>0</v>
      </c>
      <c r="Z566" s="34">
        <v>0</v>
      </c>
      <c r="AA566" s="34">
        <v>0</v>
      </c>
      <c r="AB566" s="34">
        <v>0</v>
      </c>
      <c r="AC566" s="34">
        <v>0</v>
      </c>
      <c r="AD566" s="34">
        <v>0</v>
      </c>
      <c r="AE566" s="34">
        <f t="shared" ref="AE566:AE582" si="170">R566-E566</f>
        <v>0</v>
      </c>
      <c r="AF566" s="35">
        <v>0</v>
      </c>
      <c r="AG566" s="34">
        <f t="shared" ref="AG566:AG582" si="171">S566-F566</f>
        <v>0</v>
      </c>
      <c r="AH566" s="35">
        <v>0</v>
      </c>
      <c r="AI566" s="66" t="s">
        <v>34</v>
      </c>
      <c r="AJ566" s="8"/>
      <c r="BG566" s="8"/>
      <c r="BH566" s="8"/>
      <c r="BI566" s="8"/>
      <c r="BJ566" s="8"/>
      <c r="BK566" s="8"/>
      <c r="BL566" s="15"/>
      <c r="BO566" s="8"/>
      <c r="BV566" s="8"/>
      <c r="BW566" s="8"/>
      <c r="BX566" s="8"/>
      <c r="BY566" s="8"/>
      <c r="BZ566" s="8"/>
    </row>
    <row r="567" spans="1:78" ht="47.25" x14ac:dyDescent="0.25">
      <c r="A567" s="31" t="s">
        <v>1081</v>
      </c>
      <c r="B567" s="37" t="s">
        <v>1087</v>
      </c>
      <c r="C567" s="38" t="s">
        <v>1088</v>
      </c>
      <c r="D567" s="34">
        <v>19.245254239999998</v>
      </c>
      <c r="E567" s="34">
        <v>0</v>
      </c>
      <c r="F567" s="34">
        <v>3.6</v>
      </c>
      <c r="G567" s="34">
        <v>0</v>
      </c>
      <c r="H567" s="34">
        <v>0</v>
      </c>
      <c r="I567" s="34">
        <v>0</v>
      </c>
      <c r="J567" s="34">
        <v>0</v>
      </c>
      <c r="K567" s="34">
        <v>0</v>
      </c>
      <c r="L567" s="34">
        <v>1</v>
      </c>
      <c r="M567" s="34">
        <v>0</v>
      </c>
      <c r="N567" s="34">
        <v>0</v>
      </c>
      <c r="O567" s="34">
        <v>0</v>
      </c>
      <c r="P567" s="34">
        <v>0</v>
      </c>
      <c r="Q567" s="34">
        <v>0</v>
      </c>
      <c r="R567" s="34">
        <v>0</v>
      </c>
      <c r="S567" s="34">
        <v>3.5833333299999999</v>
      </c>
      <c r="T567" s="34">
        <v>0</v>
      </c>
      <c r="U567" s="34">
        <v>0</v>
      </c>
      <c r="V567" s="34">
        <v>0</v>
      </c>
      <c r="W567" s="34">
        <v>0</v>
      </c>
      <c r="X567" s="34">
        <v>0</v>
      </c>
      <c r="Y567" s="34">
        <v>1</v>
      </c>
      <c r="Z567" s="34">
        <v>0</v>
      </c>
      <c r="AA567" s="34">
        <v>0</v>
      </c>
      <c r="AB567" s="34">
        <v>0</v>
      </c>
      <c r="AC567" s="34">
        <v>0</v>
      </c>
      <c r="AD567" s="34">
        <v>0</v>
      </c>
      <c r="AE567" s="34">
        <f t="shared" si="170"/>
        <v>0</v>
      </c>
      <c r="AF567" s="35">
        <v>0</v>
      </c>
      <c r="AG567" s="34">
        <f t="shared" si="171"/>
        <v>-1.6666670000000217E-2</v>
      </c>
      <c r="AH567" s="35">
        <f t="shared" si="160"/>
        <v>-4.6296305555556154E-3</v>
      </c>
      <c r="AI567" s="66" t="s">
        <v>34</v>
      </c>
      <c r="AJ567" s="8"/>
      <c r="BG567" s="8"/>
      <c r="BH567" s="8"/>
      <c r="BI567" s="8"/>
      <c r="BJ567" s="8"/>
      <c r="BK567" s="8"/>
      <c r="BL567" s="15"/>
      <c r="BO567" s="8"/>
      <c r="BV567" s="8"/>
      <c r="BW567" s="8"/>
      <c r="BX567" s="8"/>
      <c r="BY567" s="8"/>
      <c r="BZ567" s="8"/>
    </row>
    <row r="568" spans="1:78" ht="31.5" x14ac:dyDescent="0.25">
      <c r="A568" s="31" t="s">
        <v>1081</v>
      </c>
      <c r="B568" s="37" t="s">
        <v>1089</v>
      </c>
      <c r="C568" s="38" t="s">
        <v>1090</v>
      </c>
      <c r="D568" s="34">
        <v>2.4076010299999999</v>
      </c>
      <c r="E568" s="34">
        <v>0</v>
      </c>
      <c r="F568" s="34">
        <v>2.4076010299999999</v>
      </c>
      <c r="G568" s="34">
        <v>0</v>
      </c>
      <c r="H568" s="34">
        <v>0</v>
      </c>
      <c r="I568" s="34">
        <v>0</v>
      </c>
      <c r="J568" s="34">
        <v>0</v>
      </c>
      <c r="K568" s="34">
        <v>0</v>
      </c>
      <c r="L568" s="34">
        <v>1</v>
      </c>
      <c r="M568" s="34">
        <v>0</v>
      </c>
      <c r="N568" s="34">
        <v>0</v>
      </c>
      <c r="O568" s="34">
        <v>0</v>
      </c>
      <c r="P568" s="34">
        <v>0</v>
      </c>
      <c r="Q568" s="34">
        <v>0</v>
      </c>
      <c r="R568" s="34">
        <v>0</v>
      </c>
      <c r="S568" s="34">
        <v>0</v>
      </c>
      <c r="T568" s="34">
        <v>0</v>
      </c>
      <c r="U568" s="34">
        <v>0</v>
      </c>
      <c r="V568" s="34">
        <v>0</v>
      </c>
      <c r="W568" s="34">
        <v>0</v>
      </c>
      <c r="X568" s="34">
        <v>0</v>
      </c>
      <c r="Y568" s="34">
        <v>0</v>
      </c>
      <c r="Z568" s="34">
        <v>0</v>
      </c>
      <c r="AA568" s="34">
        <v>0</v>
      </c>
      <c r="AB568" s="34">
        <v>0</v>
      </c>
      <c r="AC568" s="34">
        <v>0</v>
      </c>
      <c r="AD568" s="34">
        <v>0</v>
      </c>
      <c r="AE568" s="34">
        <f t="shared" si="170"/>
        <v>0</v>
      </c>
      <c r="AF568" s="35">
        <v>0</v>
      </c>
      <c r="AG568" s="34">
        <f t="shared" si="171"/>
        <v>-2.4076010299999999</v>
      </c>
      <c r="AH568" s="35">
        <f t="shared" si="160"/>
        <v>-1</v>
      </c>
      <c r="AI568" s="66" t="s">
        <v>1091</v>
      </c>
      <c r="AJ568" s="8"/>
      <c r="BG568" s="8"/>
      <c r="BH568" s="8"/>
      <c r="BI568" s="8"/>
      <c r="BJ568" s="8"/>
      <c r="BK568" s="8"/>
      <c r="BL568" s="15"/>
      <c r="BO568" s="8"/>
      <c r="BV568" s="8"/>
      <c r="BW568" s="8"/>
      <c r="BX568" s="8"/>
      <c r="BY568" s="8"/>
      <c r="BZ568" s="8"/>
    </row>
    <row r="569" spans="1:78" ht="31.5" x14ac:dyDescent="0.25">
      <c r="A569" s="31" t="s">
        <v>1081</v>
      </c>
      <c r="B569" s="37" t="s">
        <v>1092</v>
      </c>
      <c r="C569" s="38" t="s">
        <v>1093</v>
      </c>
      <c r="D569" s="34">
        <v>7.71</v>
      </c>
      <c r="E569" s="34">
        <v>0</v>
      </c>
      <c r="F569" s="34">
        <v>7.71</v>
      </c>
      <c r="G569" s="34">
        <v>0</v>
      </c>
      <c r="H569" s="34">
        <v>0</v>
      </c>
      <c r="I569" s="34">
        <v>0</v>
      </c>
      <c r="J569" s="34">
        <v>0</v>
      </c>
      <c r="K569" s="34">
        <v>0</v>
      </c>
      <c r="L569" s="34">
        <v>1</v>
      </c>
      <c r="M569" s="34">
        <v>0</v>
      </c>
      <c r="N569" s="34">
        <v>0</v>
      </c>
      <c r="O569" s="34">
        <v>0</v>
      </c>
      <c r="P569" s="34">
        <v>0</v>
      </c>
      <c r="Q569" s="34">
        <v>0</v>
      </c>
      <c r="R569" s="34">
        <v>0</v>
      </c>
      <c r="S569" s="34">
        <v>5.6881499999999994</v>
      </c>
      <c r="T569" s="34">
        <v>0</v>
      </c>
      <c r="U569" s="34">
        <v>0</v>
      </c>
      <c r="V569" s="34">
        <v>0</v>
      </c>
      <c r="W569" s="34">
        <v>0</v>
      </c>
      <c r="X569" s="34">
        <v>0</v>
      </c>
      <c r="Y569" s="34">
        <v>1</v>
      </c>
      <c r="Z569" s="34">
        <v>0</v>
      </c>
      <c r="AA569" s="34">
        <v>0</v>
      </c>
      <c r="AB569" s="34">
        <v>0</v>
      </c>
      <c r="AC569" s="34">
        <v>0</v>
      </c>
      <c r="AD569" s="34">
        <v>0</v>
      </c>
      <c r="AE569" s="34">
        <f t="shared" si="170"/>
        <v>0</v>
      </c>
      <c r="AF569" s="35">
        <v>0</v>
      </c>
      <c r="AG569" s="34">
        <f t="shared" si="171"/>
        <v>-2.0218500000000006</v>
      </c>
      <c r="AH569" s="35">
        <f t="shared" si="160"/>
        <v>-0.26223735408560317</v>
      </c>
      <c r="AI569" s="66" t="s">
        <v>1041</v>
      </c>
      <c r="AJ569" s="8"/>
      <c r="BG569" s="8"/>
      <c r="BH569" s="8"/>
      <c r="BI569" s="8"/>
      <c r="BJ569" s="8"/>
      <c r="BK569" s="8"/>
      <c r="BL569" s="15"/>
      <c r="BO569" s="8"/>
      <c r="BV569" s="8"/>
      <c r="BW569" s="8"/>
      <c r="BX569" s="8"/>
      <c r="BY569" s="8"/>
      <c r="BZ569" s="8"/>
    </row>
    <row r="570" spans="1:78" ht="47.25" x14ac:dyDescent="0.25">
      <c r="A570" s="31" t="s">
        <v>1081</v>
      </c>
      <c r="B570" s="37" t="s">
        <v>1094</v>
      </c>
      <c r="C570" s="38" t="s">
        <v>1095</v>
      </c>
      <c r="D570" s="34">
        <v>96.50934153</v>
      </c>
      <c r="E570" s="34">
        <v>0</v>
      </c>
      <c r="F570" s="34">
        <v>33.660125870000002</v>
      </c>
      <c r="G570" s="34">
        <v>0</v>
      </c>
      <c r="H570" s="34">
        <v>0</v>
      </c>
      <c r="I570" s="34">
        <v>0</v>
      </c>
      <c r="J570" s="34">
        <v>0</v>
      </c>
      <c r="K570" s="34">
        <v>0</v>
      </c>
      <c r="L570" s="34">
        <v>1</v>
      </c>
      <c r="M570" s="34">
        <v>0</v>
      </c>
      <c r="N570" s="34">
        <v>0</v>
      </c>
      <c r="O570" s="34">
        <v>0</v>
      </c>
      <c r="P570" s="34">
        <v>0</v>
      </c>
      <c r="Q570" s="34">
        <v>0</v>
      </c>
      <c r="R570" s="34">
        <v>0</v>
      </c>
      <c r="S570" s="34">
        <v>33.660125869999995</v>
      </c>
      <c r="T570" s="34">
        <v>0</v>
      </c>
      <c r="U570" s="34">
        <v>0</v>
      </c>
      <c r="V570" s="34">
        <v>0</v>
      </c>
      <c r="W570" s="34">
        <v>0</v>
      </c>
      <c r="X570" s="34">
        <v>0</v>
      </c>
      <c r="Y570" s="34">
        <v>1</v>
      </c>
      <c r="Z570" s="34">
        <v>0</v>
      </c>
      <c r="AA570" s="34">
        <v>0</v>
      </c>
      <c r="AB570" s="34">
        <v>0</v>
      </c>
      <c r="AC570" s="34">
        <v>0</v>
      </c>
      <c r="AD570" s="34">
        <v>0</v>
      </c>
      <c r="AE570" s="34">
        <f t="shared" si="170"/>
        <v>0</v>
      </c>
      <c r="AF570" s="35">
        <v>0</v>
      </c>
      <c r="AG570" s="34">
        <f t="shared" si="171"/>
        <v>0</v>
      </c>
      <c r="AH570" s="35">
        <f t="shared" si="160"/>
        <v>0</v>
      </c>
      <c r="AI570" s="66" t="s">
        <v>34</v>
      </c>
      <c r="AJ570" s="8"/>
      <c r="BG570" s="8"/>
      <c r="BH570" s="8"/>
      <c r="BI570" s="8"/>
      <c r="BJ570" s="8"/>
      <c r="BK570" s="8"/>
      <c r="BL570" s="15"/>
      <c r="BO570" s="8"/>
      <c r="BV570" s="8"/>
      <c r="BW570" s="8"/>
      <c r="BX570" s="8"/>
      <c r="BY570" s="8"/>
      <c r="BZ570" s="8"/>
    </row>
    <row r="571" spans="1:78" ht="47.25" x14ac:dyDescent="0.25">
      <c r="A571" s="31" t="s">
        <v>1081</v>
      </c>
      <c r="B571" s="37" t="s">
        <v>1096</v>
      </c>
      <c r="C571" s="38" t="s">
        <v>1097</v>
      </c>
      <c r="D571" s="34">
        <v>0.85</v>
      </c>
      <c r="E571" s="34">
        <v>0</v>
      </c>
      <c r="F571" s="34">
        <v>0.85</v>
      </c>
      <c r="G571" s="34">
        <v>0</v>
      </c>
      <c r="H571" s="34">
        <v>0</v>
      </c>
      <c r="I571" s="34">
        <v>0</v>
      </c>
      <c r="J571" s="34">
        <v>0</v>
      </c>
      <c r="K571" s="34">
        <v>0</v>
      </c>
      <c r="L571" s="34">
        <v>1</v>
      </c>
      <c r="M571" s="34">
        <v>0</v>
      </c>
      <c r="N571" s="34">
        <v>0</v>
      </c>
      <c r="O571" s="34">
        <v>0</v>
      </c>
      <c r="P571" s="34">
        <v>0</v>
      </c>
      <c r="Q571" s="34">
        <v>0</v>
      </c>
      <c r="R571" s="34">
        <v>0</v>
      </c>
      <c r="S571" s="34">
        <v>0.84824417000000008</v>
      </c>
      <c r="T571" s="34">
        <v>0</v>
      </c>
      <c r="U571" s="34">
        <v>0</v>
      </c>
      <c r="V571" s="34">
        <v>0</v>
      </c>
      <c r="W571" s="34">
        <v>0</v>
      </c>
      <c r="X571" s="34">
        <v>0</v>
      </c>
      <c r="Y571" s="34">
        <v>1</v>
      </c>
      <c r="Z571" s="34">
        <v>0</v>
      </c>
      <c r="AA571" s="34">
        <v>0</v>
      </c>
      <c r="AB571" s="34">
        <v>0</v>
      </c>
      <c r="AC571" s="34">
        <v>0</v>
      </c>
      <c r="AD571" s="34">
        <v>0</v>
      </c>
      <c r="AE571" s="34">
        <f t="shared" si="170"/>
        <v>0</v>
      </c>
      <c r="AF571" s="35">
        <v>0</v>
      </c>
      <c r="AG571" s="34">
        <f t="shared" si="171"/>
        <v>-1.7558299999999027E-3</v>
      </c>
      <c r="AH571" s="35">
        <f t="shared" si="160"/>
        <v>-2.0656823529410619E-3</v>
      </c>
      <c r="AI571" s="66" t="s">
        <v>34</v>
      </c>
      <c r="AJ571" s="8"/>
      <c r="BG571" s="8"/>
      <c r="BH571" s="8"/>
      <c r="BI571" s="8"/>
      <c r="BJ571" s="8"/>
      <c r="BK571" s="8"/>
      <c r="BL571" s="15"/>
      <c r="BO571" s="8"/>
      <c r="BV571" s="8"/>
      <c r="BW571" s="8"/>
      <c r="BX571" s="8"/>
      <c r="BY571" s="8"/>
      <c r="BZ571" s="8"/>
    </row>
    <row r="572" spans="1:78" ht="47.25" x14ac:dyDescent="0.25">
      <c r="A572" s="31" t="s">
        <v>1081</v>
      </c>
      <c r="B572" s="37" t="s">
        <v>1098</v>
      </c>
      <c r="C572" s="38" t="s">
        <v>1099</v>
      </c>
      <c r="D572" s="34">
        <v>0.31356000000000001</v>
      </c>
      <c r="E572" s="34">
        <v>0</v>
      </c>
      <c r="F572" s="34">
        <v>0.31356000000000001</v>
      </c>
      <c r="G572" s="34">
        <v>0</v>
      </c>
      <c r="H572" s="34">
        <v>0</v>
      </c>
      <c r="I572" s="34">
        <v>0</v>
      </c>
      <c r="J572" s="34">
        <v>0</v>
      </c>
      <c r="K572" s="34">
        <v>0</v>
      </c>
      <c r="L572" s="34">
        <v>1</v>
      </c>
      <c r="M572" s="34">
        <v>0</v>
      </c>
      <c r="N572" s="34">
        <v>0</v>
      </c>
      <c r="O572" s="34">
        <v>0</v>
      </c>
      <c r="P572" s="34">
        <v>0</v>
      </c>
      <c r="Q572" s="34">
        <v>0</v>
      </c>
      <c r="R572" s="34">
        <v>0</v>
      </c>
      <c r="S572" s="34">
        <v>0.31356000000000001</v>
      </c>
      <c r="T572" s="34">
        <v>0</v>
      </c>
      <c r="U572" s="34">
        <v>0</v>
      </c>
      <c r="V572" s="34">
        <v>0</v>
      </c>
      <c r="W572" s="34">
        <v>0</v>
      </c>
      <c r="X572" s="34">
        <v>0</v>
      </c>
      <c r="Y572" s="34">
        <v>1</v>
      </c>
      <c r="Z572" s="34">
        <v>0</v>
      </c>
      <c r="AA572" s="34">
        <v>0</v>
      </c>
      <c r="AB572" s="34">
        <v>0</v>
      </c>
      <c r="AC572" s="34">
        <v>0</v>
      </c>
      <c r="AD572" s="34">
        <v>0</v>
      </c>
      <c r="AE572" s="34">
        <f t="shared" si="170"/>
        <v>0</v>
      </c>
      <c r="AF572" s="35">
        <v>0</v>
      </c>
      <c r="AG572" s="34">
        <f t="shared" si="171"/>
        <v>0</v>
      </c>
      <c r="AH572" s="35">
        <f t="shared" si="160"/>
        <v>0</v>
      </c>
      <c r="AI572" s="66" t="s">
        <v>34</v>
      </c>
      <c r="AJ572" s="8"/>
      <c r="BG572" s="8"/>
      <c r="BH572" s="8"/>
      <c r="BI572" s="8"/>
      <c r="BJ572" s="8"/>
      <c r="BK572" s="8"/>
      <c r="BL572" s="15"/>
      <c r="BO572" s="8"/>
      <c r="BV572" s="8"/>
      <c r="BW572" s="8"/>
      <c r="BX572" s="8"/>
      <c r="BY572" s="8"/>
      <c r="BZ572" s="8"/>
    </row>
    <row r="573" spans="1:78" ht="47.25" x14ac:dyDescent="0.25">
      <c r="A573" s="31" t="s">
        <v>1081</v>
      </c>
      <c r="B573" s="37" t="s">
        <v>1100</v>
      </c>
      <c r="C573" s="38" t="s">
        <v>1101</v>
      </c>
      <c r="D573" s="34">
        <v>0.66101700000000008</v>
      </c>
      <c r="E573" s="34">
        <v>0</v>
      </c>
      <c r="F573" s="34">
        <v>0.66101700000000008</v>
      </c>
      <c r="G573" s="34">
        <v>0</v>
      </c>
      <c r="H573" s="34">
        <v>0</v>
      </c>
      <c r="I573" s="34">
        <v>0</v>
      </c>
      <c r="J573" s="34">
        <v>0</v>
      </c>
      <c r="K573" s="34">
        <v>0</v>
      </c>
      <c r="L573" s="34">
        <v>1</v>
      </c>
      <c r="M573" s="34">
        <v>0</v>
      </c>
      <c r="N573" s="34">
        <v>0</v>
      </c>
      <c r="O573" s="34">
        <v>0</v>
      </c>
      <c r="P573" s="34">
        <v>0</v>
      </c>
      <c r="Q573" s="34">
        <v>0</v>
      </c>
      <c r="R573" s="34">
        <v>0</v>
      </c>
      <c r="S573" s="34">
        <v>0.66101700000000008</v>
      </c>
      <c r="T573" s="34">
        <v>0</v>
      </c>
      <c r="U573" s="34">
        <v>0</v>
      </c>
      <c r="V573" s="34">
        <v>0</v>
      </c>
      <c r="W573" s="34">
        <v>0</v>
      </c>
      <c r="X573" s="34">
        <v>0</v>
      </c>
      <c r="Y573" s="34">
        <v>1</v>
      </c>
      <c r="Z573" s="34">
        <v>0</v>
      </c>
      <c r="AA573" s="34">
        <v>0</v>
      </c>
      <c r="AB573" s="34">
        <v>0</v>
      </c>
      <c r="AC573" s="34">
        <v>0</v>
      </c>
      <c r="AD573" s="34">
        <v>0</v>
      </c>
      <c r="AE573" s="34">
        <f t="shared" si="170"/>
        <v>0</v>
      </c>
      <c r="AF573" s="35">
        <v>0</v>
      </c>
      <c r="AG573" s="34">
        <f t="shared" si="171"/>
        <v>0</v>
      </c>
      <c r="AH573" s="35">
        <f t="shared" si="160"/>
        <v>0</v>
      </c>
      <c r="AI573" s="66" t="s">
        <v>34</v>
      </c>
      <c r="AJ573" s="8"/>
      <c r="BG573" s="8"/>
      <c r="BH573" s="8"/>
      <c r="BI573" s="8"/>
      <c r="BJ573" s="8"/>
      <c r="BK573" s="8"/>
      <c r="BL573" s="15"/>
      <c r="BO573" s="8"/>
      <c r="BV573" s="8"/>
      <c r="BW573" s="8"/>
      <c r="BX573" s="8"/>
      <c r="BY573" s="8"/>
      <c r="BZ573" s="8"/>
    </row>
    <row r="574" spans="1:78" ht="47.25" x14ac:dyDescent="0.25">
      <c r="A574" s="31" t="s">
        <v>1081</v>
      </c>
      <c r="B574" s="37" t="s">
        <v>1102</v>
      </c>
      <c r="C574" s="38" t="s">
        <v>1103</v>
      </c>
      <c r="D574" s="34">
        <v>0.62711300000000003</v>
      </c>
      <c r="E574" s="34">
        <v>0</v>
      </c>
      <c r="F574" s="34">
        <v>0.62711300000000003</v>
      </c>
      <c r="G574" s="34">
        <v>0</v>
      </c>
      <c r="H574" s="34">
        <v>0</v>
      </c>
      <c r="I574" s="34">
        <v>0</v>
      </c>
      <c r="J574" s="34">
        <v>0</v>
      </c>
      <c r="K574" s="34">
        <v>0</v>
      </c>
      <c r="L574" s="34">
        <v>1</v>
      </c>
      <c r="M574" s="34">
        <v>0</v>
      </c>
      <c r="N574" s="34">
        <v>0</v>
      </c>
      <c r="O574" s="34">
        <v>0</v>
      </c>
      <c r="P574" s="34">
        <v>0</v>
      </c>
      <c r="Q574" s="34">
        <v>0</v>
      </c>
      <c r="R574" s="34">
        <v>0</v>
      </c>
      <c r="S574" s="34">
        <v>0.62711300000000003</v>
      </c>
      <c r="T574" s="34">
        <v>0</v>
      </c>
      <c r="U574" s="34">
        <v>0</v>
      </c>
      <c r="V574" s="34">
        <v>0</v>
      </c>
      <c r="W574" s="34">
        <v>0</v>
      </c>
      <c r="X574" s="34">
        <v>0</v>
      </c>
      <c r="Y574" s="34">
        <v>1</v>
      </c>
      <c r="Z574" s="34">
        <v>0</v>
      </c>
      <c r="AA574" s="34">
        <v>0</v>
      </c>
      <c r="AB574" s="34">
        <v>0</v>
      </c>
      <c r="AC574" s="34">
        <v>0</v>
      </c>
      <c r="AD574" s="34">
        <v>0</v>
      </c>
      <c r="AE574" s="34">
        <f t="shared" si="170"/>
        <v>0</v>
      </c>
      <c r="AF574" s="35">
        <v>0</v>
      </c>
      <c r="AG574" s="34">
        <f t="shared" si="171"/>
        <v>0</v>
      </c>
      <c r="AH574" s="35">
        <f t="shared" si="160"/>
        <v>0</v>
      </c>
      <c r="AI574" s="66" t="s">
        <v>34</v>
      </c>
      <c r="AJ574" s="8"/>
      <c r="BG574" s="8"/>
      <c r="BH574" s="8"/>
      <c r="BI574" s="8"/>
      <c r="BJ574" s="8"/>
      <c r="BK574" s="8"/>
      <c r="BL574" s="15"/>
      <c r="BO574" s="8"/>
      <c r="BV574" s="8"/>
      <c r="BW574" s="8"/>
      <c r="BX574" s="8"/>
      <c r="BY574" s="8"/>
      <c r="BZ574" s="8"/>
    </row>
    <row r="575" spans="1:78" ht="31.5" x14ac:dyDescent="0.25">
      <c r="A575" s="31" t="s">
        <v>1081</v>
      </c>
      <c r="B575" s="37" t="s">
        <v>1104</v>
      </c>
      <c r="C575" s="38" t="s">
        <v>1105</v>
      </c>
      <c r="D575" s="34">
        <v>3.51</v>
      </c>
      <c r="E575" s="34">
        <v>0</v>
      </c>
      <c r="F575" s="34">
        <v>3.51</v>
      </c>
      <c r="G575" s="34">
        <v>0</v>
      </c>
      <c r="H575" s="34">
        <v>0</v>
      </c>
      <c r="I575" s="34">
        <v>0</v>
      </c>
      <c r="J575" s="34">
        <v>0</v>
      </c>
      <c r="K575" s="34">
        <v>0</v>
      </c>
      <c r="L575" s="34">
        <v>1</v>
      </c>
      <c r="M575" s="34">
        <v>0</v>
      </c>
      <c r="N575" s="34">
        <v>0</v>
      </c>
      <c r="O575" s="34">
        <v>0</v>
      </c>
      <c r="P575" s="34">
        <v>0</v>
      </c>
      <c r="Q575" s="34">
        <v>0</v>
      </c>
      <c r="R575" s="34">
        <v>0</v>
      </c>
      <c r="S575" s="34">
        <v>0</v>
      </c>
      <c r="T575" s="34">
        <v>0</v>
      </c>
      <c r="U575" s="34">
        <v>0</v>
      </c>
      <c r="V575" s="34">
        <v>0</v>
      </c>
      <c r="W575" s="34">
        <v>0</v>
      </c>
      <c r="X575" s="34">
        <v>0</v>
      </c>
      <c r="Y575" s="34">
        <v>0</v>
      </c>
      <c r="Z575" s="34">
        <v>0</v>
      </c>
      <c r="AA575" s="34">
        <v>0</v>
      </c>
      <c r="AB575" s="34">
        <v>0</v>
      </c>
      <c r="AC575" s="34">
        <v>0</v>
      </c>
      <c r="AD575" s="34">
        <v>0</v>
      </c>
      <c r="AE575" s="34">
        <f t="shared" si="170"/>
        <v>0</v>
      </c>
      <c r="AF575" s="35">
        <v>0</v>
      </c>
      <c r="AG575" s="34">
        <f t="shared" si="171"/>
        <v>-3.51</v>
      </c>
      <c r="AH575" s="35">
        <f t="shared" si="160"/>
        <v>-1</v>
      </c>
      <c r="AI575" s="66" t="s">
        <v>1106</v>
      </c>
      <c r="AJ575" s="8"/>
      <c r="BG575" s="8"/>
      <c r="BH575" s="8"/>
      <c r="BI575" s="8"/>
      <c r="BJ575" s="8"/>
      <c r="BK575" s="8"/>
      <c r="BL575" s="15"/>
      <c r="BO575" s="8"/>
      <c r="BV575" s="8"/>
      <c r="BW575" s="8"/>
      <c r="BX575" s="8"/>
      <c r="BY575" s="8"/>
      <c r="BZ575" s="8"/>
    </row>
    <row r="576" spans="1:78" ht="47.25" x14ac:dyDescent="0.25">
      <c r="A576" s="31" t="s">
        <v>1081</v>
      </c>
      <c r="B576" s="37" t="s">
        <v>1107</v>
      </c>
      <c r="C576" s="38" t="s">
        <v>1108</v>
      </c>
      <c r="D576" s="34">
        <v>0.83050999999999997</v>
      </c>
      <c r="E576" s="34">
        <v>0</v>
      </c>
      <c r="F576" s="34">
        <v>0.83050999999999997</v>
      </c>
      <c r="G576" s="34">
        <v>0</v>
      </c>
      <c r="H576" s="34">
        <v>0</v>
      </c>
      <c r="I576" s="34">
        <v>0</v>
      </c>
      <c r="J576" s="34">
        <v>0</v>
      </c>
      <c r="K576" s="34">
        <v>0</v>
      </c>
      <c r="L576" s="34">
        <v>1</v>
      </c>
      <c r="M576" s="34">
        <v>0</v>
      </c>
      <c r="N576" s="34">
        <v>0</v>
      </c>
      <c r="O576" s="34">
        <v>0</v>
      </c>
      <c r="P576" s="34">
        <v>0</v>
      </c>
      <c r="Q576" s="34">
        <v>0</v>
      </c>
      <c r="R576" s="34">
        <v>0</v>
      </c>
      <c r="S576" s="34">
        <v>0.87</v>
      </c>
      <c r="T576" s="34">
        <v>0</v>
      </c>
      <c r="U576" s="34">
        <v>0</v>
      </c>
      <c r="V576" s="34">
        <v>0</v>
      </c>
      <c r="W576" s="34">
        <v>0</v>
      </c>
      <c r="X576" s="34">
        <v>0</v>
      </c>
      <c r="Y576" s="34">
        <v>1</v>
      </c>
      <c r="Z576" s="34">
        <v>0</v>
      </c>
      <c r="AA576" s="34">
        <v>0</v>
      </c>
      <c r="AB576" s="34">
        <v>0</v>
      </c>
      <c r="AC576" s="34">
        <v>0</v>
      </c>
      <c r="AD576" s="34">
        <v>0</v>
      </c>
      <c r="AE576" s="34">
        <f t="shared" si="170"/>
        <v>0</v>
      </c>
      <c r="AF576" s="35">
        <v>0</v>
      </c>
      <c r="AG576" s="34">
        <f t="shared" si="171"/>
        <v>3.9490000000000025E-2</v>
      </c>
      <c r="AH576" s="35">
        <f t="shared" si="160"/>
        <v>4.7549096338394513E-2</v>
      </c>
      <c r="AI576" s="66" t="s">
        <v>34</v>
      </c>
      <c r="AJ576" s="8"/>
      <c r="BG576" s="8"/>
      <c r="BH576" s="8"/>
      <c r="BI576" s="8"/>
      <c r="BJ576" s="8"/>
      <c r="BK576" s="8"/>
      <c r="BL576" s="15"/>
      <c r="BO576" s="8"/>
      <c r="BV576" s="8"/>
      <c r="BW576" s="8"/>
      <c r="BX576" s="8"/>
      <c r="BY576" s="8"/>
      <c r="BZ576" s="8"/>
    </row>
    <row r="577" spans="1:78" ht="47.25" x14ac:dyDescent="0.25">
      <c r="A577" s="31" t="s">
        <v>1081</v>
      </c>
      <c r="B577" s="37" t="s">
        <v>1109</v>
      </c>
      <c r="C577" s="38" t="s">
        <v>1110</v>
      </c>
      <c r="D577" s="34">
        <v>0.65400000000000003</v>
      </c>
      <c r="E577" s="34">
        <v>0</v>
      </c>
      <c r="F577" s="34">
        <v>0.65400000000000003</v>
      </c>
      <c r="G577" s="34">
        <v>0</v>
      </c>
      <c r="H577" s="34">
        <v>0</v>
      </c>
      <c r="I577" s="34">
        <v>0</v>
      </c>
      <c r="J577" s="34">
        <v>0</v>
      </c>
      <c r="K577" s="34">
        <v>0</v>
      </c>
      <c r="L577" s="34">
        <v>1</v>
      </c>
      <c r="M577" s="34">
        <v>0</v>
      </c>
      <c r="N577" s="34">
        <v>0</v>
      </c>
      <c r="O577" s="34">
        <v>0</v>
      </c>
      <c r="P577" s="34">
        <v>0</v>
      </c>
      <c r="Q577" s="34">
        <v>0</v>
      </c>
      <c r="R577" s="34">
        <v>0</v>
      </c>
      <c r="S577" s="34">
        <v>0.47191363999999997</v>
      </c>
      <c r="T577" s="34">
        <v>0</v>
      </c>
      <c r="U577" s="34">
        <v>0</v>
      </c>
      <c r="V577" s="34">
        <v>0</v>
      </c>
      <c r="W577" s="34">
        <v>0</v>
      </c>
      <c r="X577" s="34">
        <v>0</v>
      </c>
      <c r="Y577" s="34">
        <v>1</v>
      </c>
      <c r="Z577" s="34">
        <v>0</v>
      </c>
      <c r="AA577" s="34">
        <v>0</v>
      </c>
      <c r="AB577" s="34">
        <v>0</v>
      </c>
      <c r="AC577" s="34">
        <v>0</v>
      </c>
      <c r="AD577" s="34">
        <v>0</v>
      </c>
      <c r="AE577" s="34">
        <f t="shared" si="170"/>
        <v>0</v>
      </c>
      <c r="AF577" s="35">
        <v>0</v>
      </c>
      <c r="AG577" s="34">
        <f t="shared" si="171"/>
        <v>-0.18208636000000006</v>
      </c>
      <c r="AH577" s="35">
        <f t="shared" si="160"/>
        <v>-0.27841951070336401</v>
      </c>
      <c r="AI577" s="66" t="s">
        <v>1041</v>
      </c>
      <c r="AJ577" s="8"/>
      <c r="BG577" s="8"/>
      <c r="BH577" s="8"/>
      <c r="BI577" s="8"/>
      <c r="BJ577" s="8"/>
      <c r="BK577" s="8"/>
      <c r="BL577" s="15"/>
      <c r="BO577" s="8"/>
      <c r="BV577" s="8"/>
      <c r="BW577" s="8"/>
      <c r="BX577" s="8"/>
      <c r="BY577" s="8"/>
      <c r="BZ577" s="8"/>
    </row>
    <row r="578" spans="1:78" ht="31.5" x14ac:dyDescent="0.25">
      <c r="A578" s="31" t="s">
        <v>1081</v>
      </c>
      <c r="B578" s="37" t="s">
        <v>1111</v>
      </c>
      <c r="C578" s="38" t="s">
        <v>1112</v>
      </c>
      <c r="D578" s="34">
        <v>0.15875779000000001</v>
      </c>
      <c r="E578" s="34">
        <v>0</v>
      </c>
      <c r="F578" s="34">
        <v>0.15875779000000001</v>
      </c>
      <c r="G578" s="34">
        <v>0</v>
      </c>
      <c r="H578" s="34">
        <v>0</v>
      </c>
      <c r="I578" s="34">
        <v>0</v>
      </c>
      <c r="J578" s="34">
        <v>0</v>
      </c>
      <c r="K578" s="34">
        <v>0</v>
      </c>
      <c r="L578" s="34">
        <v>1</v>
      </c>
      <c r="M578" s="34">
        <v>0</v>
      </c>
      <c r="N578" s="34">
        <v>0</v>
      </c>
      <c r="O578" s="34">
        <v>0</v>
      </c>
      <c r="P578" s="34">
        <v>0</v>
      </c>
      <c r="Q578" s="34">
        <v>0</v>
      </c>
      <c r="R578" s="34">
        <v>0</v>
      </c>
      <c r="S578" s="34">
        <v>0</v>
      </c>
      <c r="T578" s="34">
        <v>0</v>
      </c>
      <c r="U578" s="34">
        <v>0</v>
      </c>
      <c r="V578" s="34">
        <v>0</v>
      </c>
      <c r="W578" s="34">
        <v>0</v>
      </c>
      <c r="X578" s="34">
        <v>0</v>
      </c>
      <c r="Y578" s="34">
        <v>0</v>
      </c>
      <c r="Z578" s="34">
        <v>0</v>
      </c>
      <c r="AA578" s="34">
        <v>0</v>
      </c>
      <c r="AB578" s="34">
        <v>0</v>
      </c>
      <c r="AC578" s="34">
        <v>0</v>
      </c>
      <c r="AD578" s="34">
        <v>0</v>
      </c>
      <c r="AE578" s="34">
        <f t="shared" si="170"/>
        <v>0</v>
      </c>
      <c r="AF578" s="35">
        <v>0</v>
      </c>
      <c r="AG578" s="34">
        <f t="shared" si="171"/>
        <v>-0.15875779000000001</v>
      </c>
      <c r="AH578" s="35">
        <f t="shared" si="160"/>
        <v>-1</v>
      </c>
      <c r="AI578" s="66" t="s">
        <v>1106</v>
      </c>
      <c r="AJ578" s="8"/>
      <c r="BG578" s="8"/>
      <c r="BH578" s="8"/>
      <c r="BI578" s="8"/>
      <c r="BJ578" s="8"/>
      <c r="BK578" s="8"/>
      <c r="BL578" s="15"/>
      <c r="BO578" s="8"/>
      <c r="BV578" s="8"/>
      <c r="BW578" s="8"/>
      <c r="BX578" s="8"/>
      <c r="BY578" s="8"/>
      <c r="BZ578" s="8"/>
    </row>
    <row r="579" spans="1:78" ht="31.5" x14ac:dyDescent="0.25">
      <c r="A579" s="31" t="s">
        <v>1081</v>
      </c>
      <c r="B579" s="37" t="s">
        <v>1113</v>
      </c>
      <c r="C579" s="38" t="s">
        <v>1114</v>
      </c>
      <c r="D579" s="34">
        <v>0.16533338</v>
      </c>
      <c r="E579" s="34">
        <v>0</v>
      </c>
      <c r="F579" s="34">
        <v>0.16533338</v>
      </c>
      <c r="G579" s="34">
        <v>0</v>
      </c>
      <c r="H579" s="34">
        <v>0</v>
      </c>
      <c r="I579" s="34">
        <v>0</v>
      </c>
      <c r="J579" s="34">
        <v>0</v>
      </c>
      <c r="K579" s="34">
        <v>0</v>
      </c>
      <c r="L579" s="34">
        <v>2</v>
      </c>
      <c r="M579" s="34">
        <v>0</v>
      </c>
      <c r="N579" s="34">
        <v>0</v>
      </c>
      <c r="O579" s="34">
        <v>0</v>
      </c>
      <c r="P579" s="34">
        <v>0</v>
      </c>
      <c r="Q579" s="34">
        <v>0</v>
      </c>
      <c r="R579" s="34">
        <v>0</v>
      </c>
      <c r="S579" s="34">
        <v>0</v>
      </c>
      <c r="T579" s="34">
        <v>0</v>
      </c>
      <c r="U579" s="34">
        <v>0</v>
      </c>
      <c r="V579" s="34">
        <v>0</v>
      </c>
      <c r="W579" s="34">
        <v>0</v>
      </c>
      <c r="X579" s="34">
        <v>0</v>
      </c>
      <c r="Y579" s="34">
        <v>0</v>
      </c>
      <c r="Z579" s="34">
        <v>0</v>
      </c>
      <c r="AA579" s="34">
        <v>0</v>
      </c>
      <c r="AB579" s="34">
        <v>0</v>
      </c>
      <c r="AC579" s="34">
        <v>0</v>
      </c>
      <c r="AD579" s="34">
        <v>0</v>
      </c>
      <c r="AE579" s="34">
        <f t="shared" si="170"/>
        <v>0</v>
      </c>
      <c r="AF579" s="35">
        <v>0</v>
      </c>
      <c r="AG579" s="34">
        <f t="shared" si="171"/>
        <v>-0.16533338</v>
      </c>
      <c r="AH579" s="35">
        <f t="shared" si="160"/>
        <v>-1</v>
      </c>
      <c r="AI579" s="66" t="s">
        <v>1106</v>
      </c>
      <c r="AJ579" s="8"/>
      <c r="BG579" s="8"/>
      <c r="BH579" s="8"/>
      <c r="BI579" s="8"/>
      <c r="BJ579" s="8"/>
      <c r="BK579" s="8"/>
      <c r="BL579" s="15"/>
      <c r="BO579" s="8"/>
      <c r="BV579" s="8"/>
      <c r="BW579" s="8"/>
      <c r="BX579" s="8"/>
      <c r="BY579" s="8"/>
      <c r="BZ579" s="8"/>
    </row>
    <row r="580" spans="1:78" ht="31.5" x14ac:dyDescent="0.25">
      <c r="A580" s="31" t="s">
        <v>1081</v>
      </c>
      <c r="B580" s="32" t="s">
        <v>1115</v>
      </c>
      <c r="C580" s="32" t="s">
        <v>1116</v>
      </c>
      <c r="D580" s="33">
        <v>0.12315882</v>
      </c>
      <c r="E580" s="33">
        <v>0</v>
      </c>
      <c r="F580" s="33">
        <v>0.12315882</v>
      </c>
      <c r="G580" s="34">
        <v>0</v>
      </c>
      <c r="H580" s="34">
        <v>0</v>
      </c>
      <c r="I580" s="33">
        <v>0</v>
      </c>
      <c r="J580" s="34">
        <v>0</v>
      </c>
      <c r="K580" s="34">
        <v>0</v>
      </c>
      <c r="L580" s="33">
        <v>1</v>
      </c>
      <c r="M580" s="33">
        <v>0</v>
      </c>
      <c r="N580" s="34">
        <v>0</v>
      </c>
      <c r="O580" s="33">
        <v>0</v>
      </c>
      <c r="P580" s="33">
        <v>0</v>
      </c>
      <c r="Q580" s="33">
        <v>0</v>
      </c>
      <c r="R580" s="34">
        <v>0</v>
      </c>
      <c r="S580" s="34">
        <v>0.12083333</v>
      </c>
      <c r="T580" s="34">
        <v>0</v>
      </c>
      <c r="U580" s="34">
        <v>0</v>
      </c>
      <c r="V580" s="34">
        <v>0</v>
      </c>
      <c r="W580" s="34">
        <v>0</v>
      </c>
      <c r="X580" s="34">
        <v>0</v>
      </c>
      <c r="Y580" s="34">
        <v>1</v>
      </c>
      <c r="Z580" s="34">
        <v>0</v>
      </c>
      <c r="AA580" s="34">
        <v>0</v>
      </c>
      <c r="AB580" s="34">
        <v>0</v>
      </c>
      <c r="AC580" s="34">
        <v>0</v>
      </c>
      <c r="AD580" s="34">
        <v>0</v>
      </c>
      <c r="AE580" s="34">
        <f t="shared" si="170"/>
        <v>0</v>
      </c>
      <c r="AF580" s="35">
        <v>0</v>
      </c>
      <c r="AG580" s="34">
        <f t="shared" si="171"/>
        <v>-2.3254899999999995E-3</v>
      </c>
      <c r="AH580" s="35">
        <f t="shared" si="160"/>
        <v>-1.888204190329202E-2</v>
      </c>
      <c r="AI580" s="66" t="s">
        <v>34</v>
      </c>
      <c r="AJ580" s="8"/>
      <c r="BG580" s="8"/>
      <c r="BH580" s="8"/>
      <c r="BI580" s="8"/>
      <c r="BJ580" s="8"/>
      <c r="BK580" s="8"/>
      <c r="BL580" s="15"/>
      <c r="BO580" s="8"/>
      <c r="BV580" s="8"/>
      <c r="BW580" s="8"/>
      <c r="BX580" s="8"/>
      <c r="BY580" s="8"/>
      <c r="BZ580" s="8"/>
    </row>
    <row r="581" spans="1:78" ht="31.5" x14ac:dyDescent="0.25">
      <c r="A581" s="31" t="s">
        <v>1081</v>
      </c>
      <c r="B581" s="40" t="s">
        <v>1117</v>
      </c>
      <c r="C581" s="40" t="s">
        <v>1118</v>
      </c>
      <c r="D581" s="33">
        <v>8.668468E-2</v>
      </c>
      <c r="E581" s="34">
        <v>0</v>
      </c>
      <c r="F581" s="33">
        <v>8.668468E-2</v>
      </c>
      <c r="G581" s="34">
        <v>0</v>
      </c>
      <c r="H581" s="34">
        <v>0</v>
      </c>
      <c r="I581" s="33">
        <v>0</v>
      </c>
      <c r="J581" s="34">
        <v>0</v>
      </c>
      <c r="K581" s="34">
        <v>0</v>
      </c>
      <c r="L581" s="33">
        <v>1</v>
      </c>
      <c r="M581" s="33">
        <v>0</v>
      </c>
      <c r="N581" s="34">
        <v>0</v>
      </c>
      <c r="O581" s="33">
        <v>0</v>
      </c>
      <c r="P581" s="33">
        <v>0</v>
      </c>
      <c r="Q581" s="33">
        <v>0</v>
      </c>
      <c r="R581" s="34">
        <v>0</v>
      </c>
      <c r="S581" s="34">
        <v>0</v>
      </c>
      <c r="T581" s="34">
        <v>0</v>
      </c>
      <c r="U581" s="34">
        <v>0</v>
      </c>
      <c r="V581" s="34">
        <v>0</v>
      </c>
      <c r="W581" s="34">
        <v>0</v>
      </c>
      <c r="X581" s="34">
        <v>0</v>
      </c>
      <c r="Y581" s="34">
        <v>0</v>
      </c>
      <c r="Z581" s="34">
        <v>0</v>
      </c>
      <c r="AA581" s="34">
        <v>0</v>
      </c>
      <c r="AB581" s="34">
        <v>0</v>
      </c>
      <c r="AC581" s="34">
        <v>0</v>
      </c>
      <c r="AD581" s="34">
        <v>0</v>
      </c>
      <c r="AE581" s="34">
        <f t="shared" si="170"/>
        <v>0</v>
      </c>
      <c r="AF581" s="35">
        <v>0</v>
      </c>
      <c r="AG581" s="34">
        <f t="shared" si="171"/>
        <v>-8.668468E-2</v>
      </c>
      <c r="AH581" s="35">
        <f t="shared" si="160"/>
        <v>-1</v>
      </c>
      <c r="AI581" s="66" t="s">
        <v>1106</v>
      </c>
      <c r="AJ581" s="8"/>
      <c r="BG581" s="8"/>
      <c r="BH581" s="8"/>
      <c r="BI581" s="8"/>
      <c r="BJ581" s="8"/>
      <c r="BK581" s="8"/>
      <c r="BL581" s="15"/>
      <c r="BO581" s="8"/>
      <c r="BV581" s="8"/>
      <c r="BW581" s="8"/>
      <c r="BX581" s="8"/>
      <c r="BY581" s="8"/>
      <c r="BZ581" s="8"/>
    </row>
    <row r="582" spans="1:78" ht="47.25" x14ac:dyDescent="0.25">
      <c r="A582" s="31" t="s">
        <v>1081</v>
      </c>
      <c r="B582" s="40" t="s">
        <v>1119</v>
      </c>
      <c r="C582" s="40" t="s">
        <v>1120</v>
      </c>
      <c r="D582" s="33">
        <v>4.6396989999999994</v>
      </c>
      <c r="E582" s="33">
        <v>0</v>
      </c>
      <c r="F582" s="33">
        <v>4.6396989999999994</v>
      </c>
      <c r="G582" s="34">
        <v>0</v>
      </c>
      <c r="H582" s="34">
        <v>0</v>
      </c>
      <c r="I582" s="33">
        <v>0</v>
      </c>
      <c r="J582" s="34">
        <v>0</v>
      </c>
      <c r="K582" s="34">
        <v>0</v>
      </c>
      <c r="L582" s="33">
        <v>1</v>
      </c>
      <c r="M582" s="33">
        <v>0</v>
      </c>
      <c r="N582" s="34">
        <v>0</v>
      </c>
      <c r="O582" s="33">
        <v>0</v>
      </c>
      <c r="P582" s="33">
        <v>0</v>
      </c>
      <c r="Q582" s="33">
        <v>0</v>
      </c>
      <c r="R582" s="34">
        <v>0</v>
      </c>
      <c r="S582" s="34">
        <v>3.86641653</v>
      </c>
      <c r="T582" s="34">
        <v>0</v>
      </c>
      <c r="U582" s="34">
        <v>0</v>
      </c>
      <c r="V582" s="34">
        <v>0</v>
      </c>
      <c r="W582" s="34">
        <v>0</v>
      </c>
      <c r="X582" s="34">
        <v>0</v>
      </c>
      <c r="Y582" s="34">
        <v>1</v>
      </c>
      <c r="Z582" s="34">
        <v>0</v>
      </c>
      <c r="AA582" s="34">
        <v>0</v>
      </c>
      <c r="AB582" s="34">
        <v>0</v>
      </c>
      <c r="AC582" s="34">
        <v>0</v>
      </c>
      <c r="AD582" s="34">
        <v>0</v>
      </c>
      <c r="AE582" s="34">
        <f t="shared" si="170"/>
        <v>0</v>
      </c>
      <c r="AF582" s="35">
        <v>0</v>
      </c>
      <c r="AG582" s="34">
        <f t="shared" si="171"/>
        <v>-0.77328246999999939</v>
      </c>
      <c r="AH582" s="35">
        <f t="shared" si="160"/>
        <v>-0.16666651651324785</v>
      </c>
      <c r="AI582" s="66" t="s">
        <v>748</v>
      </c>
      <c r="AJ582" s="8"/>
      <c r="BG582" s="8"/>
      <c r="BH582" s="8"/>
      <c r="BI582" s="8"/>
      <c r="BJ582" s="8"/>
      <c r="BK582" s="8"/>
      <c r="BL582" s="15"/>
      <c r="BO582" s="8"/>
      <c r="BV582" s="8"/>
      <c r="BW582" s="8"/>
      <c r="BX582" s="8"/>
      <c r="BY582" s="8"/>
      <c r="BZ582" s="8"/>
    </row>
    <row r="583" spans="1:78" x14ac:dyDescent="0.25">
      <c r="A583" s="22" t="s">
        <v>1121</v>
      </c>
      <c r="B583" s="29" t="s">
        <v>1122</v>
      </c>
      <c r="C583" s="29" t="s">
        <v>33</v>
      </c>
      <c r="D583" s="29">
        <f t="shared" ref="D583:AG583" si="172">SUM(D584,D599,D606,D614,D621,D626,D627)</f>
        <v>603.11036614585191</v>
      </c>
      <c r="E583" s="29">
        <f t="shared" si="172"/>
        <v>0</v>
      </c>
      <c r="F583" s="29">
        <f t="shared" si="172"/>
        <v>45.51907525</v>
      </c>
      <c r="G583" s="29">
        <f t="shared" si="172"/>
        <v>0</v>
      </c>
      <c r="H583" s="29">
        <f t="shared" si="172"/>
        <v>0</v>
      </c>
      <c r="I583" s="29">
        <f t="shared" si="172"/>
        <v>0</v>
      </c>
      <c r="J583" s="29">
        <f t="shared" si="172"/>
        <v>0</v>
      </c>
      <c r="K583" s="29">
        <f t="shared" si="172"/>
        <v>0</v>
      </c>
      <c r="L583" s="29">
        <f t="shared" si="172"/>
        <v>32</v>
      </c>
      <c r="M583" s="29">
        <f t="shared" si="172"/>
        <v>0</v>
      </c>
      <c r="N583" s="29">
        <f t="shared" si="172"/>
        <v>0</v>
      </c>
      <c r="O583" s="29">
        <f t="shared" si="172"/>
        <v>0</v>
      </c>
      <c r="P583" s="29">
        <f t="shared" si="172"/>
        <v>0</v>
      </c>
      <c r="Q583" s="29">
        <f t="shared" si="172"/>
        <v>0</v>
      </c>
      <c r="R583" s="29">
        <f t="shared" si="172"/>
        <v>0</v>
      </c>
      <c r="S583" s="29">
        <f t="shared" si="172"/>
        <v>8.0883328700000003</v>
      </c>
      <c r="T583" s="29">
        <f t="shared" si="172"/>
        <v>0</v>
      </c>
      <c r="U583" s="29">
        <f t="shared" si="172"/>
        <v>0</v>
      </c>
      <c r="V583" s="29">
        <f t="shared" si="172"/>
        <v>0</v>
      </c>
      <c r="W583" s="29">
        <f t="shared" si="172"/>
        <v>0</v>
      </c>
      <c r="X583" s="29">
        <f t="shared" si="172"/>
        <v>0</v>
      </c>
      <c r="Y583" s="29">
        <f t="shared" si="172"/>
        <v>26</v>
      </c>
      <c r="Z583" s="29">
        <f t="shared" si="172"/>
        <v>0</v>
      </c>
      <c r="AA583" s="29">
        <f t="shared" si="172"/>
        <v>0</v>
      </c>
      <c r="AB583" s="29">
        <f t="shared" si="172"/>
        <v>0</v>
      </c>
      <c r="AC583" s="29">
        <f t="shared" si="172"/>
        <v>0</v>
      </c>
      <c r="AD583" s="29">
        <f t="shared" si="172"/>
        <v>0</v>
      </c>
      <c r="AE583" s="29">
        <f t="shared" si="172"/>
        <v>0</v>
      </c>
      <c r="AF583" s="26">
        <v>0</v>
      </c>
      <c r="AG583" s="29">
        <f t="shared" si="172"/>
        <v>-37.430742379999998</v>
      </c>
      <c r="AH583" s="26">
        <f t="shared" si="160"/>
        <v>-0.82230893695495266</v>
      </c>
      <c r="AI583" s="65" t="s">
        <v>34</v>
      </c>
      <c r="AJ583" s="8"/>
      <c r="BG583" s="8"/>
      <c r="BH583" s="8"/>
      <c r="BI583" s="8"/>
      <c r="BJ583" s="8"/>
      <c r="BK583" s="8"/>
      <c r="BL583" s="15"/>
      <c r="BO583" s="8"/>
      <c r="BV583" s="8"/>
      <c r="BW583" s="8"/>
      <c r="BX583" s="8"/>
      <c r="BY583" s="8"/>
      <c r="BZ583" s="8"/>
    </row>
    <row r="584" spans="1:78" ht="31.5" x14ac:dyDescent="0.25">
      <c r="A584" s="22" t="s">
        <v>1123</v>
      </c>
      <c r="B584" s="23" t="s">
        <v>52</v>
      </c>
      <c r="C584" s="24" t="s">
        <v>33</v>
      </c>
      <c r="D584" s="25">
        <f>SUM(D585,D588,D591,D598)</f>
        <v>320.23805172585196</v>
      </c>
      <c r="E584" s="25">
        <f>SUM(E585,E588,E591,E598)</f>
        <v>0</v>
      </c>
      <c r="F584" s="25">
        <f t="shared" ref="F584:AG584" si="173">SUM(F585,F588,F591,F598)</f>
        <v>0</v>
      </c>
      <c r="G584" s="25">
        <f t="shared" si="173"/>
        <v>0</v>
      </c>
      <c r="H584" s="25">
        <f t="shared" si="173"/>
        <v>0</v>
      </c>
      <c r="I584" s="25">
        <f t="shared" si="173"/>
        <v>0</v>
      </c>
      <c r="J584" s="25">
        <f t="shared" si="173"/>
        <v>0</v>
      </c>
      <c r="K584" s="25">
        <f t="shared" si="173"/>
        <v>0</v>
      </c>
      <c r="L584" s="25">
        <f t="shared" si="173"/>
        <v>0</v>
      </c>
      <c r="M584" s="25">
        <f t="shared" si="173"/>
        <v>0</v>
      </c>
      <c r="N584" s="25">
        <f t="shared" si="173"/>
        <v>0</v>
      </c>
      <c r="O584" s="25">
        <f t="shared" si="173"/>
        <v>0</v>
      </c>
      <c r="P584" s="25">
        <f t="shared" si="173"/>
        <v>0</v>
      </c>
      <c r="Q584" s="25">
        <f t="shared" si="173"/>
        <v>0</v>
      </c>
      <c r="R584" s="25">
        <f t="shared" si="173"/>
        <v>0</v>
      </c>
      <c r="S584" s="25">
        <f t="shared" si="173"/>
        <v>0</v>
      </c>
      <c r="T584" s="25">
        <f t="shared" si="173"/>
        <v>0</v>
      </c>
      <c r="U584" s="25">
        <f t="shared" si="173"/>
        <v>0</v>
      </c>
      <c r="V584" s="25">
        <f t="shared" si="173"/>
        <v>0</v>
      </c>
      <c r="W584" s="25">
        <f t="shared" si="173"/>
        <v>0</v>
      </c>
      <c r="X584" s="25">
        <f t="shared" si="173"/>
        <v>0</v>
      </c>
      <c r="Y584" s="25">
        <f t="shared" si="173"/>
        <v>0</v>
      </c>
      <c r="Z584" s="25">
        <f t="shared" si="173"/>
        <v>0</v>
      </c>
      <c r="AA584" s="25">
        <f t="shared" si="173"/>
        <v>0</v>
      </c>
      <c r="AB584" s="25">
        <f t="shared" si="173"/>
        <v>0</v>
      </c>
      <c r="AC584" s="25">
        <f t="shared" si="173"/>
        <v>0</v>
      </c>
      <c r="AD584" s="25">
        <f t="shared" si="173"/>
        <v>0</v>
      </c>
      <c r="AE584" s="25">
        <f t="shared" si="173"/>
        <v>0</v>
      </c>
      <c r="AF584" s="26">
        <v>0</v>
      </c>
      <c r="AG584" s="25">
        <f t="shared" si="173"/>
        <v>0</v>
      </c>
      <c r="AH584" s="26">
        <v>0</v>
      </c>
      <c r="AI584" s="65" t="s">
        <v>34</v>
      </c>
      <c r="AJ584" s="8"/>
      <c r="BG584" s="8"/>
      <c r="BH584" s="8"/>
      <c r="BI584" s="8"/>
      <c r="BJ584" s="8"/>
      <c r="BK584" s="8"/>
      <c r="BL584" s="15"/>
      <c r="BO584" s="8"/>
      <c r="BV584" s="8"/>
      <c r="BW584" s="8"/>
      <c r="BX584" s="8"/>
      <c r="BY584" s="8"/>
      <c r="BZ584" s="8"/>
    </row>
    <row r="585" spans="1:78" ht="126" x14ac:dyDescent="0.25">
      <c r="A585" s="23" t="s">
        <v>1124</v>
      </c>
      <c r="B585" s="23" t="s">
        <v>54</v>
      </c>
      <c r="C585" s="24" t="s">
        <v>33</v>
      </c>
      <c r="D585" s="25">
        <f t="shared" ref="D585:AG585" si="174">D586+D587</f>
        <v>0</v>
      </c>
      <c r="E585" s="25">
        <f t="shared" si="174"/>
        <v>0</v>
      </c>
      <c r="F585" s="25">
        <f t="shared" si="174"/>
        <v>0</v>
      </c>
      <c r="G585" s="25">
        <f t="shared" si="174"/>
        <v>0</v>
      </c>
      <c r="H585" s="25">
        <f t="shared" si="174"/>
        <v>0</v>
      </c>
      <c r="I585" s="25">
        <f t="shared" si="174"/>
        <v>0</v>
      </c>
      <c r="J585" s="25">
        <f t="shared" si="174"/>
        <v>0</v>
      </c>
      <c r="K585" s="25">
        <f t="shared" si="174"/>
        <v>0</v>
      </c>
      <c r="L585" s="25">
        <f t="shared" si="174"/>
        <v>0</v>
      </c>
      <c r="M585" s="25">
        <f t="shared" si="174"/>
        <v>0</v>
      </c>
      <c r="N585" s="25">
        <f t="shared" si="174"/>
        <v>0</v>
      </c>
      <c r="O585" s="25">
        <f t="shared" si="174"/>
        <v>0</v>
      </c>
      <c r="P585" s="25">
        <f t="shared" si="174"/>
        <v>0</v>
      </c>
      <c r="Q585" s="25">
        <f t="shared" si="174"/>
        <v>0</v>
      </c>
      <c r="R585" s="25">
        <f t="shared" si="174"/>
        <v>0</v>
      </c>
      <c r="S585" s="25">
        <f t="shared" si="174"/>
        <v>0</v>
      </c>
      <c r="T585" s="25">
        <f t="shared" si="174"/>
        <v>0</v>
      </c>
      <c r="U585" s="25">
        <f t="shared" si="174"/>
        <v>0</v>
      </c>
      <c r="V585" s="25">
        <f t="shared" si="174"/>
        <v>0</v>
      </c>
      <c r="W585" s="25">
        <f t="shared" si="174"/>
        <v>0</v>
      </c>
      <c r="X585" s="25">
        <f t="shared" si="174"/>
        <v>0</v>
      </c>
      <c r="Y585" s="25">
        <f t="shared" si="174"/>
        <v>0</v>
      </c>
      <c r="Z585" s="25">
        <f t="shared" si="174"/>
        <v>0</v>
      </c>
      <c r="AA585" s="25">
        <f t="shared" si="174"/>
        <v>0</v>
      </c>
      <c r="AB585" s="25">
        <f t="shared" si="174"/>
        <v>0</v>
      </c>
      <c r="AC585" s="25">
        <f t="shared" si="174"/>
        <v>0</v>
      </c>
      <c r="AD585" s="25">
        <f t="shared" si="174"/>
        <v>0</v>
      </c>
      <c r="AE585" s="25">
        <f t="shared" si="174"/>
        <v>0</v>
      </c>
      <c r="AF585" s="26">
        <v>0</v>
      </c>
      <c r="AG585" s="25">
        <f t="shared" si="174"/>
        <v>0</v>
      </c>
      <c r="AH585" s="26">
        <v>0</v>
      </c>
      <c r="AI585" s="65" t="s">
        <v>34</v>
      </c>
      <c r="AJ585" s="8"/>
      <c r="BG585" s="8"/>
      <c r="BH585" s="8"/>
      <c r="BI585" s="8"/>
      <c r="BJ585" s="8"/>
      <c r="BK585" s="8"/>
      <c r="BL585" s="15"/>
      <c r="BO585" s="8"/>
      <c r="BV585" s="8"/>
      <c r="BW585" s="8"/>
      <c r="BX585" s="8"/>
      <c r="BY585" s="8"/>
      <c r="BZ585" s="8"/>
    </row>
    <row r="586" spans="1:78" ht="47.25" x14ac:dyDescent="0.25">
      <c r="A586" s="23" t="s">
        <v>1125</v>
      </c>
      <c r="B586" s="23" t="s">
        <v>58</v>
      </c>
      <c r="C586" s="24" t="s">
        <v>33</v>
      </c>
      <c r="D586" s="25">
        <v>0</v>
      </c>
      <c r="E586" s="25">
        <v>0</v>
      </c>
      <c r="F586" s="25">
        <v>0</v>
      </c>
      <c r="G586" s="25">
        <v>0</v>
      </c>
      <c r="H586" s="25">
        <v>0</v>
      </c>
      <c r="I586" s="25">
        <v>0</v>
      </c>
      <c r="J586" s="25">
        <v>0</v>
      </c>
      <c r="K586" s="25">
        <v>0</v>
      </c>
      <c r="L586" s="25">
        <v>0</v>
      </c>
      <c r="M586" s="25">
        <v>0</v>
      </c>
      <c r="N586" s="25">
        <v>0</v>
      </c>
      <c r="O586" s="25">
        <v>0</v>
      </c>
      <c r="P586" s="25">
        <v>0</v>
      </c>
      <c r="Q586" s="25">
        <v>0</v>
      </c>
      <c r="R586" s="25">
        <v>0</v>
      </c>
      <c r="S586" s="25">
        <v>0</v>
      </c>
      <c r="T586" s="25">
        <v>0</v>
      </c>
      <c r="U586" s="25">
        <v>0</v>
      </c>
      <c r="V586" s="25">
        <v>0</v>
      </c>
      <c r="W586" s="25">
        <v>0</v>
      </c>
      <c r="X586" s="25">
        <v>0</v>
      </c>
      <c r="Y586" s="25">
        <v>0</v>
      </c>
      <c r="Z586" s="25">
        <v>0</v>
      </c>
      <c r="AA586" s="25">
        <v>0</v>
      </c>
      <c r="AB586" s="25">
        <v>0</v>
      </c>
      <c r="AC586" s="25">
        <v>0</v>
      </c>
      <c r="AD586" s="25">
        <v>0</v>
      </c>
      <c r="AE586" s="25">
        <v>0</v>
      </c>
      <c r="AF586" s="26">
        <v>0</v>
      </c>
      <c r="AG586" s="25">
        <v>0</v>
      </c>
      <c r="AH586" s="26">
        <v>0</v>
      </c>
      <c r="AI586" s="65" t="s">
        <v>34</v>
      </c>
      <c r="AJ586" s="8"/>
      <c r="BG586" s="8"/>
      <c r="BH586" s="8"/>
      <c r="BI586" s="8"/>
      <c r="BJ586" s="8"/>
      <c r="BK586" s="8"/>
      <c r="BL586" s="15"/>
      <c r="BO586" s="8"/>
      <c r="BV586" s="8"/>
      <c r="BW586" s="8"/>
      <c r="BX586" s="8"/>
      <c r="BY586" s="8"/>
      <c r="BZ586" s="8"/>
    </row>
    <row r="587" spans="1:78" ht="47.25" x14ac:dyDescent="0.25">
      <c r="A587" s="23" t="s">
        <v>1126</v>
      </c>
      <c r="B587" s="23" t="s">
        <v>58</v>
      </c>
      <c r="C587" s="24" t="s">
        <v>33</v>
      </c>
      <c r="D587" s="25">
        <v>0</v>
      </c>
      <c r="E587" s="25">
        <v>0</v>
      </c>
      <c r="F587" s="25">
        <v>0</v>
      </c>
      <c r="G587" s="25">
        <v>0</v>
      </c>
      <c r="H587" s="25">
        <v>0</v>
      </c>
      <c r="I587" s="25">
        <v>0</v>
      </c>
      <c r="J587" s="25">
        <v>0</v>
      </c>
      <c r="K587" s="25">
        <v>0</v>
      </c>
      <c r="L587" s="25">
        <v>0</v>
      </c>
      <c r="M587" s="25">
        <v>0</v>
      </c>
      <c r="N587" s="25">
        <v>0</v>
      </c>
      <c r="O587" s="25">
        <v>0</v>
      </c>
      <c r="P587" s="25">
        <v>0</v>
      </c>
      <c r="Q587" s="25">
        <v>0</v>
      </c>
      <c r="R587" s="25">
        <v>0</v>
      </c>
      <c r="S587" s="25">
        <v>0</v>
      </c>
      <c r="T587" s="25">
        <v>0</v>
      </c>
      <c r="U587" s="25">
        <v>0</v>
      </c>
      <c r="V587" s="25">
        <v>0</v>
      </c>
      <c r="W587" s="25">
        <v>0</v>
      </c>
      <c r="X587" s="25">
        <v>0</v>
      </c>
      <c r="Y587" s="25">
        <v>0</v>
      </c>
      <c r="Z587" s="25">
        <v>0</v>
      </c>
      <c r="AA587" s="25">
        <v>0</v>
      </c>
      <c r="AB587" s="25">
        <v>0</v>
      </c>
      <c r="AC587" s="25">
        <v>0</v>
      </c>
      <c r="AD587" s="25">
        <v>0</v>
      </c>
      <c r="AE587" s="25">
        <v>0</v>
      </c>
      <c r="AF587" s="26">
        <v>0</v>
      </c>
      <c r="AG587" s="25">
        <v>0</v>
      </c>
      <c r="AH587" s="26">
        <v>0</v>
      </c>
      <c r="AI587" s="65" t="s">
        <v>34</v>
      </c>
      <c r="AJ587" s="8"/>
      <c r="BG587" s="8"/>
      <c r="BH587" s="8"/>
      <c r="BI587" s="8"/>
      <c r="BJ587" s="8"/>
      <c r="BK587" s="8"/>
      <c r="BL587" s="15"/>
      <c r="BO587" s="8"/>
      <c r="BV587" s="8"/>
      <c r="BW587" s="8"/>
      <c r="BX587" s="8"/>
      <c r="BY587" s="8"/>
      <c r="BZ587" s="8"/>
    </row>
    <row r="588" spans="1:78" ht="78.75" x14ac:dyDescent="0.25">
      <c r="A588" s="22" t="s">
        <v>1127</v>
      </c>
      <c r="B588" s="23" t="s">
        <v>60</v>
      </c>
      <c r="C588" s="24" t="s">
        <v>33</v>
      </c>
      <c r="D588" s="25">
        <f t="shared" ref="D588:AG588" si="175">D589+D590</f>
        <v>0</v>
      </c>
      <c r="E588" s="25">
        <f t="shared" si="175"/>
        <v>0</v>
      </c>
      <c r="F588" s="25">
        <f t="shared" si="175"/>
        <v>0</v>
      </c>
      <c r="G588" s="25">
        <f t="shared" si="175"/>
        <v>0</v>
      </c>
      <c r="H588" s="25">
        <f t="shared" si="175"/>
        <v>0</v>
      </c>
      <c r="I588" s="25">
        <f t="shared" si="175"/>
        <v>0</v>
      </c>
      <c r="J588" s="25">
        <f t="shared" si="175"/>
        <v>0</v>
      </c>
      <c r="K588" s="25">
        <f t="shared" si="175"/>
        <v>0</v>
      </c>
      <c r="L588" s="25">
        <f t="shared" si="175"/>
        <v>0</v>
      </c>
      <c r="M588" s="25">
        <f t="shared" si="175"/>
        <v>0</v>
      </c>
      <c r="N588" s="25">
        <f t="shared" si="175"/>
        <v>0</v>
      </c>
      <c r="O588" s="25">
        <f t="shared" si="175"/>
        <v>0</v>
      </c>
      <c r="P588" s="25">
        <f t="shared" si="175"/>
        <v>0</v>
      </c>
      <c r="Q588" s="25">
        <f t="shared" si="175"/>
        <v>0</v>
      </c>
      <c r="R588" s="25">
        <f t="shared" si="175"/>
        <v>0</v>
      </c>
      <c r="S588" s="25">
        <f t="shared" si="175"/>
        <v>0</v>
      </c>
      <c r="T588" s="25">
        <f t="shared" si="175"/>
        <v>0</v>
      </c>
      <c r="U588" s="25">
        <f t="shared" si="175"/>
        <v>0</v>
      </c>
      <c r="V588" s="25">
        <f t="shared" si="175"/>
        <v>0</v>
      </c>
      <c r="W588" s="25">
        <f t="shared" si="175"/>
        <v>0</v>
      </c>
      <c r="X588" s="25">
        <f t="shared" si="175"/>
        <v>0</v>
      </c>
      <c r="Y588" s="25">
        <f t="shared" si="175"/>
        <v>0</v>
      </c>
      <c r="Z588" s="25">
        <f t="shared" si="175"/>
        <v>0</v>
      </c>
      <c r="AA588" s="25">
        <f t="shared" si="175"/>
        <v>0</v>
      </c>
      <c r="AB588" s="25">
        <f t="shared" si="175"/>
        <v>0</v>
      </c>
      <c r="AC588" s="25">
        <f t="shared" si="175"/>
        <v>0</v>
      </c>
      <c r="AD588" s="25">
        <f t="shared" si="175"/>
        <v>0</v>
      </c>
      <c r="AE588" s="25">
        <f t="shared" si="175"/>
        <v>0</v>
      </c>
      <c r="AF588" s="26">
        <v>0</v>
      </c>
      <c r="AG588" s="25">
        <f t="shared" si="175"/>
        <v>0</v>
      </c>
      <c r="AH588" s="26">
        <v>0</v>
      </c>
      <c r="AI588" s="65" t="s">
        <v>34</v>
      </c>
      <c r="AJ588" s="8"/>
      <c r="BG588" s="8"/>
      <c r="BH588" s="8"/>
      <c r="BI588" s="8"/>
      <c r="BJ588" s="8"/>
      <c r="BK588" s="8"/>
      <c r="BL588" s="15"/>
      <c r="BO588" s="8"/>
      <c r="BV588" s="8"/>
      <c r="BW588" s="8"/>
      <c r="BX588" s="8"/>
      <c r="BY588" s="8"/>
      <c r="BZ588" s="8"/>
    </row>
    <row r="589" spans="1:78" ht="47.25" x14ac:dyDescent="0.25">
      <c r="A589" s="22" t="s">
        <v>1128</v>
      </c>
      <c r="B589" s="23" t="s">
        <v>982</v>
      </c>
      <c r="C589" s="24" t="s">
        <v>33</v>
      </c>
      <c r="D589" s="25">
        <v>0</v>
      </c>
      <c r="E589" s="25">
        <v>0</v>
      </c>
      <c r="F589" s="25">
        <v>0</v>
      </c>
      <c r="G589" s="25">
        <v>0</v>
      </c>
      <c r="H589" s="25">
        <v>0</v>
      </c>
      <c r="I589" s="25">
        <v>0</v>
      </c>
      <c r="J589" s="25">
        <v>0</v>
      </c>
      <c r="K589" s="25">
        <v>0</v>
      </c>
      <c r="L589" s="25">
        <v>0</v>
      </c>
      <c r="M589" s="25">
        <v>0</v>
      </c>
      <c r="N589" s="25">
        <v>0</v>
      </c>
      <c r="O589" s="25">
        <v>0</v>
      </c>
      <c r="P589" s="25">
        <v>0</v>
      </c>
      <c r="Q589" s="25">
        <v>0</v>
      </c>
      <c r="R589" s="25">
        <v>0</v>
      </c>
      <c r="S589" s="25">
        <v>0</v>
      </c>
      <c r="T589" s="25">
        <v>0</v>
      </c>
      <c r="U589" s="25">
        <v>0</v>
      </c>
      <c r="V589" s="25">
        <v>0</v>
      </c>
      <c r="W589" s="25">
        <v>0</v>
      </c>
      <c r="X589" s="25">
        <v>0</v>
      </c>
      <c r="Y589" s="25">
        <v>0</v>
      </c>
      <c r="Z589" s="25">
        <v>0</v>
      </c>
      <c r="AA589" s="25">
        <v>0</v>
      </c>
      <c r="AB589" s="25">
        <v>0</v>
      </c>
      <c r="AC589" s="25">
        <v>0</v>
      </c>
      <c r="AD589" s="25">
        <v>0</v>
      </c>
      <c r="AE589" s="25">
        <v>0</v>
      </c>
      <c r="AF589" s="26">
        <v>0</v>
      </c>
      <c r="AG589" s="25">
        <v>0</v>
      </c>
      <c r="AH589" s="26">
        <v>0</v>
      </c>
      <c r="AI589" s="65" t="s">
        <v>34</v>
      </c>
      <c r="AJ589" s="8"/>
      <c r="BG589" s="8"/>
      <c r="BH589" s="8"/>
      <c r="BI589" s="8"/>
      <c r="BJ589" s="8"/>
      <c r="BK589" s="8"/>
      <c r="BL589" s="15"/>
      <c r="BO589" s="8"/>
      <c r="BV589" s="8"/>
      <c r="BW589" s="8"/>
      <c r="BX589" s="8"/>
      <c r="BY589" s="8"/>
      <c r="BZ589" s="8"/>
    </row>
    <row r="590" spans="1:78" ht="47.25" x14ac:dyDescent="0.25">
      <c r="A590" s="22" t="s">
        <v>1129</v>
      </c>
      <c r="B590" s="23" t="s">
        <v>58</v>
      </c>
      <c r="C590" s="24" t="s">
        <v>33</v>
      </c>
      <c r="D590" s="25">
        <v>0</v>
      </c>
      <c r="E590" s="25">
        <v>0</v>
      </c>
      <c r="F590" s="25">
        <v>0</v>
      </c>
      <c r="G590" s="25">
        <v>0</v>
      </c>
      <c r="H590" s="25">
        <v>0</v>
      </c>
      <c r="I590" s="25">
        <v>0</v>
      </c>
      <c r="J590" s="25">
        <v>0</v>
      </c>
      <c r="K590" s="25">
        <v>0</v>
      </c>
      <c r="L590" s="25">
        <v>0</v>
      </c>
      <c r="M590" s="25">
        <v>0</v>
      </c>
      <c r="N590" s="25">
        <v>0</v>
      </c>
      <c r="O590" s="25">
        <v>0</v>
      </c>
      <c r="P590" s="25">
        <v>0</v>
      </c>
      <c r="Q590" s="25">
        <v>0</v>
      </c>
      <c r="R590" s="25">
        <v>0</v>
      </c>
      <c r="S590" s="25">
        <v>0</v>
      </c>
      <c r="T590" s="25">
        <v>0</v>
      </c>
      <c r="U590" s="25">
        <v>0</v>
      </c>
      <c r="V590" s="25">
        <v>0</v>
      </c>
      <c r="W590" s="25">
        <v>0</v>
      </c>
      <c r="X590" s="25">
        <v>0</v>
      </c>
      <c r="Y590" s="25">
        <v>0</v>
      </c>
      <c r="Z590" s="25">
        <v>0</v>
      </c>
      <c r="AA590" s="25">
        <v>0</v>
      </c>
      <c r="AB590" s="25">
        <v>0</v>
      </c>
      <c r="AC590" s="25">
        <v>0</v>
      </c>
      <c r="AD590" s="25">
        <v>0</v>
      </c>
      <c r="AE590" s="25">
        <v>0</v>
      </c>
      <c r="AF590" s="26">
        <v>0</v>
      </c>
      <c r="AG590" s="25">
        <v>0</v>
      </c>
      <c r="AH590" s="26">
        <v>0</v>
      </c>
      <c r="AI590" s="65" t="s">
        <v>34</v>
      </c>
      <c r="AJ590" s="8"/>
      <c r="BG590" s="8"/>
      <c r="BH590" s="8"/>
      <c r="BI590" s="8"/>
      <c r="BJ590" s="8"/>
      <c r="BK590" s="8"/>
      <c r="BL590" s="15"/>
      <c r="BO590" s="8"/>
      <c r="BV590" s="8"/>
      <c r="BW590" s="8"/>
      <c r="BX590" s="8"/>
      <c r="BY590" s="8"/>
      <c r="BZ590" s="8"/>
    </row>
    <row r="591" spans="1:78" ht="78.75" x14ac:dyDescent="0.25">
      <c r="A591" s="22" t="s">
        <v>1130</v>
      </c>
      <c r="B591" s="23" t="s">
        <v>64</v>
      </c>
      <c r="C591" s="24" t="s">
        <v>33</v>
      </c>
      <c r="D591" s="25">
        <f>SUM(D592,D593,D594,D595,D596)</f>
        <v>320.23805172585196</v>
      </c>
      <c r="E591" s="25">
        <f>SUM(E592,E593,E594,E595,E596)</f>
        <v>0</v>
      </c>
      <c r="F591" s="25">
        <f t="shared" ref="F591:AG591" si="176">SUM(F592,F593,F594,F595,F596)</f>
        <v>0</v>
      </c>
      <c r="G591" s="25">
        <f t="shared" si="176"/>
        <v>0</v>
      </c>
      <c r="H591" s="25">
        <f t="shared" si="176"/>
        <v>0</v>
      </c>
      <c r="I591" s="25">
        <f t="shared" si="176"/>
        <v>0</v>
      </c>
      <c r="J591" s="25">
        <f t="shared" si="176"/>
        <v>0</v>
      </c>
      <c r="K591" s="25">
        <f t="shared" si="176"/>
        <v>0</v>
      </c>
      <c r="L591" s="25">
        <f t="shared" si="176"/>
        <v>0</v>
      </c>
      <c r="M591" s="25">
        <f t="shared" si="176"/>
        <v>0</v>
      </c>
      <c r="N591" s="25">
        <f t="shared" si="176"/>
        <v>0</v>
      </c>
      <c r="O591" s="25">
        <f t="shared" si="176"/>
        <v>0</v>
      </c>
      <c r="P591" s="25">
        <f t="shared" si="176"/>
        <v>0</v>
      </c>
      <c r="Q591" s="25">
        <f t="shared" si="176"/>
        <v>0</v>
      </c>
      <c r="R591" s="25">
        <f t="shared" si="176"/>
        <v>0</v>
      </c>
      <c r="S591" s="25">
        <f t="shared" si="176"/>
        <v>0</v>
      </c>
      <c r="T591" s="25">
        <f t="shared" si="176"/>
        <v>0</v>
      </c>
      <c r="U591" s="25">
        <f t="shared" si="176"/>
        <v>0</v>
      </c>
      <c r="V591" s="25">
        <f t="shared" si="176"/>
        <v>0</v>
      </c>
      <c r="W591" s="25">
        <f t="shared" si="176"/>
        <v>0</v>
      </c>
      <c r="X591" s="25">
        <f t="shared" si="176"/>
        <v>0</v>
      </c>
      <c r="Y591" s="25">
        <f t="shared" si="176"/>
        <v>0</v>
      </c>
      <c r="Z591" s="25">
        <f t="shared" si="176"/>
        <v>0</v>
      </c>
      <c r="AA591" s="25">
        <f t="shared" si="176"/>
        <v>0</v>
      </c>
      <c r="AB591" s="25">
        <f t="shared" si="176"/>
        <v>0</v>
      </c>
      <c r="AC591" s="25">
        <f t="shared" si="176"/>
        <v>0</v>
      </c>
      <c r="AD591" s="25">
        <f t="shared" si="176"/>
        <v>0</v>
      </c>
      <c r="AE591" s="25">
        <f t="shared" si="176"/>
        <v>0</v>
      </c>
      <c r="AF591" s="26">
        <v>0</v>
      </c>
      <c r="AG591" s="25">
        <f t="shared" si="176"/>
        <v>0</v>
      </c>
      <c r="AH591" s="26">
        <v>0</v>
      </c>
      <c r="AI591" s="65" t="s">
        <v>34</v>
      </c>
      <c r="AJ591" s="8"/>
      <c r="BG591" s="8"/>
      <c r="BH591" s="8"/>
      <c r="BI591" s="8"/>
      <c r="BJ591" s="8"/>
      <c r="BK591" s="8"/>
      <c r="BL591" s="15"/>
      <c r="BO591" s="8"/>
      <c r="BV591" s="8"/>
      <c r="BW591" s="8"/>
      <c r="BX591" s="8"/>
      <c r="BY591" s="8"/>
      <c r="BZ591" s="8"/>
    </row>
    <row r="592" spans="1:78" ht="110.25" x14ac:dyDescent="0.25">
      <c r="A592" s="22" t="s">
        <v>1131</v>
      </c>
      <c r="B592" s="23" t="s">
        <v>66</v>
      </c>
      <c r="C592" s="24" t="s">
        <v>33</v>
      </c>
      <c r="D592" s="25">
        <v>0</v>
      </c>
      <c r="E592" s="25">
        <v>0</v>
      </c>
      <c r="F592" s="25">
        <v>0</v>
      </c>
      <c r="G592" s="25">
        <v>0</v>
      </c>
      <c r="H592" s="25">
        <v>0</v>
      </c>
      <c r="I592" s="25">
        <v>0</v>
      </c>
      <c r="J592" s="25">
        <v>0</v>
      </c>
      <c r="K592" s="25">
        <v>0</v>
      </c>
      <c r="L592" s="25">
        <v>0</v>
      </c>
      <c r="M592" s="25">
        <v>0</v>
      </c>
      <c r="N592" s="25">
        <v>0</v>
      </c>
      <c r="O592" s="25">
        <v>0</v>
      </c>
      <c r="P592" s="25">
        <v>0</v>
      </c>
      <c r="Q592" s="25">
        <v>0</v>
      </c>
      <c r="R592" s="25">
        <v>0</v>
      </c>
      <c r="S592" s="25">
        <v>0</v>
      </c>
      <c r="T592" s="25">
        <v>0</v>
      </c>
      <c r="U592" s="25">
        <v>0</v>
      </c>
      <c r="V592" s="25">
        <v>0</v>
      </c>
      <c r="W592" s="25">
        <v>0</v>
      </c>
      <c r="X592" s="25">
        <v>0</v>
      </c>
      <c r="Y592" s="25">
        <v>0</v>
      </c>
      <c r="Z592" s="25">
        <v>0</v>
      </c>
      <c r="AA592" s="25">
        <v>0</v>
      </c>
      <c r="AB592" s="25">
        <v>0</v>
      </c>
      <c r="AC592" s="25">
        <v>0</v>
      </c>
      <c r="AD592" s="25">
        <v>0</v>
      </c>
      <c r="AE592" s="25">
        <v>0</v>
      </c>
      <c r="AF592" s="26">
        <v>0</v>
      </c>
      <c r="AG592" s="25">
        <v>0</v>
      </c>
      <c r="AH592" s="26">
        <v>0</v>
      </c>
      <c r="AI592" s="65" t="s">
        <v>34</v>
      </c>
      <c r="AJ592" s="8"/>
      <c r="BG592" s="8"/>
      <c r="BH592" s="8"/>
      <c r="BI592" s="8"/>
      <c r="BJ592" s="8"/>
      <c r="BK592" s="8"/>
      <c r="BL592" s="15"/>
      <c r="BO592" s="8"/>
      <c r="BV592" s="8"/>
      <c r="BW592" s="8"/>
      <c r="BX592" s="8"/>
      <c r="BY592" s="8"/>
      <c r="BZ592" s="8"/>
    </row>
    <row r="593" spans="1:78" ht="126" x14ac:dyDescent="0.25">
      <c r="A593" s="22" t="s">
        <v>1132</v>
      </c>
      <c r="B593" s="29" t="s">
        <v>68</v>
      </c>
      <c r="C593" s="29" t="s">
        <v>33</v>
      </c>
      <c r="D593" s="30">
        <v>0</v>
      </c>
      <c r="E593" s="30">
        <v>0</v>
      </c>
      <c r="F593" s="30">
        <v>0</v>
      </c>
      <c r="G593" s="30">
        <v>0</v>
      </c>
      <c r="H593" s="30">
        <v>0</v>
      </c>
      <c r="I593" s="30">
        <v>0</v>
      </c>
      <c r="J593" s="30">
        <v>0</v>
      </c>
      <c r="K593" s="30">
        <v>0</v>
      </c>
      <c r="L593" s="30">
        <v>0</v>
      </c>
      <c r="M593" s="30">
        <v>0</v>
      </c>
      <c r="N593" s="30">
        <v>0</v>
      </c>
      <c r="O593" s="30">
        <v>0</v>
      </c>
      <c r="P593" s="30">
        <v>0</v>
      </c>
      <c r="Q593" s="30">
        <v>0</v>
      </c>
      <c r="R593" s="30">
        <v>0</v>
      </c>
      <c r="S593" s="30">
        <v>0</v>
      </c>
      <c r="T593" s="30">
        <v>0</v>
      </c>
      <c r="U593" s="30">
        <v>0</v>
      </c>
      <c r="V593" s="30">
        <v>0</v>
      </c>
      <c r="W593" s="30">
        <v>0</v>
      </c>
      <c r="X593" s="30">
        <v>0</v>
      </c>
      <c r="Y593" s="30">
        <v>0</v>
      </c>
      <c r="Z593" s="30">
        <v>0</v>
      </c>
      <c r="AA593" s="30">
        <v>0</v>
      </c>
      <c r="AB593" s="30">
        <v>0</v>
      </c>
      <c r="AC593" s="30">
        <v>0</v>
      </c>
      <c r="AD593" s="30">
        <v>0</v>
      </c>
      <c r="AE593" s="30">
        <v>0</v>
      </c>
      <c r="AF593" s="26">
        <v>0</v>
      </c>
      <c r="AG593" s="30">
        <v>0</v>
      </c>
      <c r="AH593" s="26">
        <v>0</v>
      </c>
      <c r="AI593" s="65" t="s">
        <v>34</v>
      </c>
      <c r="AJ593" s="8"/>
      <c r="BG593" s="8"/>
      <c r="BH593" s="8"/>
      <c r="BI593" s="8"/>
      <c r="BJ593" s="8"/>
      <c r="BK593" s="8"/>
      <c r="BL593" s="15"/>
      <c r="BO593" s="8"/>
      <c r="BV593" s="8"/>
      <c r="BW593" s="8"/>
      <c r="BX593" s="8"/>
      <c r="BY593" s="8"/>
      <c r="BZ593" s="8"/>
    </row>
    <row r="594" spans="1:78" ht="110.25" x14ac:dyDescent="0.25">
      <c r="A594" s="22" t="s">
        <v>1133</v>
      </c>
      <c r="B594" s="23" t="s">
        <v>70</v>
      </c>
      <c r="C594" s="24" t="s">
        <v>33</v>
      </c>
      <c r="D594" s="25">
        <v>0</v>
      </c>
      <c r="E594" s="25">
        <v>0</v>
      </c>
      <c r="F594" s="25">
        <v>0</v>
      </c>
      <c r="G594" s="25">
        <v>0</v>
      </c>
      <c r="H594" s="25">
        <v>0</v>
      </c>
      <c r="I594" s="25">
        <v>0</v>
      </c>
      <c r="J594" s="25">
        <v>0</v>
      </c>
      <c r="K594" s="25">
        <v>0</v>
      </c>
      <c r="L594" s="25">
        <v>0</v>
      </c>
      <c r="M594" s="25">
        <v>0</v>
      </c>
      <c r="N594" s="25">
        <v>0</v>
      </c>
      <c r="O594" s="25">
        <v>0</v>
      </c>
      <c r="P594" s="25">
        <v>0</v>
      </c>
      <c r="Q594" s="25">
        <v>0</v>
      </c>
      <c r="R594" s="25">
        <v>0</v>
      </c>
      <c r="S594" s="25">
        <v>0</v>
      </c>
      <c r="T594" s="25">
        <v>0</v>
      </c>
      <c r="U594" s="25">
        <v>0</v>
      </c>
      <c r="V594" s="25">
        <v>0</v>
      </c>
      <c r="W594" s="25">
        <v>0</v>
      </c>
      <c r="X594" s="25">
        <v>0</v>
      </c>
      <c r="Y594" s="25">
        <v>0</v>
      </c>
      <c r="Z594" s="25">
        <v>0</v>
      </c>
      <c r="AA594" s="25">
        <v>0</v>
      </c>
      <c r="AB594" s="25">
        <v>0</v>
      </c>
      <c r="AC594" s="25">
        <v>0</v>
      </c>
      <c r="AD594" s="25">
        <v>0</v>
      </c>
      <c r="AE594" s="25">
        <v>0</v>
      </c>
      <c r="AF594" s="26">
        <v>0</v>
      </c>
      <c r="AG594" s="25">
        <v>0</v>
      </c>
      <c r="AH594" s="26">
        <v>0</v>
      </c>
      <c r="AI594" s="65" t="s">
        <v>34</v>
      </c>
      <c r="AJ594" s="8"/>
      <c r="BG594" s="8"/>
      <c r="BH594" s="8"/>
      <c r="BI594" s="8"/>
      <c r="BJ594" s="8"/>
      <c r="BK594" s="8"/>
      <c r="BL594" s="15"/>
      <c r="BO594" s="8"/>
      <c r="BV594" s="8"/>
      <c r="BW594" s="8"/>
      <c r="BX594" s="8"/>
      <c r="BY594" s="8"/>
      <c r="BZ594" s="8"/>
    </row>
    <row r="595" spans="1:78" ht="141.75" x14ac:dyDescent="0.25">
      <c r="A595" s="22" t="s">
        <v>1134</v>
      </c>
      <c r="B595" s="23" t="s">
        <v>76</v>
      </c>
      <c r="C595" s="24" t="s">
        <v>33</v>
      </c>
      <c r="D595" s="25">
        <v>0</v>
      </c>
      <c r="E595" s="25">
        <v>0</v>
      </c>
      <c r="F595" s="25">
        <v>0</v>
      </c>
      <c r="G595" s="25">
        <v>0</v>
      </c>
      <c r="H595" s="25">
        <v>0</v>
      </c>
      <c r="I595" s="25">
        <v>0</v>
      </c>
      <c r="J595" s="25">
        <v>0</v>
      </c>
      <c r="K595" s="25">
        <v>0</v>
      </c>
      <c r="L595" s="25">
        <v>0</v>
      </c>
      <c r="M595" s="25">
        <v>0</v>
      </c>
      <c r="N595" s="25">
        <v>0</v>
      </c>
      <c r="O595" s="25">
        <v>0</v>
      </c>
      <c r="P595" s="25">
        <v>0</v>
      </c>
      <c r="Q595" s="25">
        <v>0</v>
      </c>
      <c r="R595" s="25">
        <v>0</v>
      </c>
      <c r="S595" s="25">
        <v>0</v>
      </c>
      <c r="T595" s="25">
        <v>0</v>
      </c>
      <c r="U595" s="25">
        <v>0</v>
      </c>
      <c r="V595" s="25">
        <v>0</v>
      </c>
      <c r="W595" s="25">
        <v>0</v>
      </c>
      <c r="X595" s="25">
        <v>0</v>
      </c>
      <c r="Y595" s="25">
        <v>0</v>
      </c>
      <c r="Z595" s="25">
        <v>0</v>
      </c>
      <c r="AA595" s="25">
        <v>0</v>
      </c>
      <c r="AB595" s="25">
        <v>0</v>
      </c>
      <c r="AC595" s="25">
        <v>0</v>
      </c>
      <c r="AD595" s="25">
        <v>0</v>
      </c>
      <c r="AE595" s="25">
        <v>0</v>
      </c>
      <c r="AF595" s="26">
        <v>0</v>
      </c>
      <c r="AG595" s="25">
        <v>0</v>
      </c>
      <c r="AH595" s="26">
        <v>0</v>
      </c>
      <c r="AI595" s="65" t="s">
        <v>34</v>
      </c>
      <c r="AJ595" s="8"/>
      <c r="BG595" s="8"/>
      <c r="BH595" s="8"/>
      <c r="BI595" s="8"/>
      <c r="BJ595" s="8"/>
      <c r="BK595" s="8"/>
      <c r="BL595" s="15"/>
      <c r="BO595" s="8"/>
      <c r="BV595" s="8"/>
      <c r="BW595" s="8"/>
      <c r="BX595" s="8"/>
      <c r="BY595" s="8"/>
      <c r="BZ595" s="8"/>
    </row>
    <row r="596" spans="1:78" ht="126" x14ac:dyDescent="0.25">
      <c r="A596" s="29" t="s">
        <v>1135</v>
      </c>
      <c r="B596" s="29" t="s">
        <v>80</v>
      </c>
      <c r="C596" s="29" t="s">
        <v>33</v>
      </c>
      <c r="D596" s="25">
        <f t="shared" ref="D596:AG596" si="177">SUM(D597)</f>
        <v>320.23805172585196</v>
      </c>
      <c r="E596" s="25">
        <f t="shared" si="177"/>
        <v>0</v>
      </c>
      <c r="F596" s="25">
        <f t="shared" si="177"/>
        <v>0</v>
      </c>
      <c r="G596" s="25">
        <f t="shared" si="177"/>
        <v>0</v>
      </c>
      <c r="H596" s="25">
        <f t="shared" si="177"/>
        <v>0</v>
      </c>
      <c r="I596" s="25">
        <f t="shared" si="177"/>
        <v>0</v>
      </c>
      <c r="J596" s="25">
        <f t="shared" si="177"/>
        <v>0</v>
      </c>
      <c r="K596" s="25">
        <f t="shared" si="177"/>
        <v>0</v>
      </c>
      <c r="L596" s="25">
        <f t="shared" si="177"/>
        <v>0</v>
      </c>
      <c r="M596" s="25">
        <f t="shared" si="177"/>
        <v>0</v>
      </c>
      <c r="N596" s="25">
        <f t="shared" si="177"/>
        <v>0</v>
      </c>
      <c r="O596" s="25">
        <f t="shared" si="177"/>
        <v>0</v>
      </c>
      <c r="P596" s="25">
        <f t="shared" si="177"/>
        <v>0</v>
      </c>
      <c r="Q596" s="25">
        <f t="shared" si="177"/>
        <v>0</v>
      </c>
      <c r="R596" s="25">
        <f t="shared" si="177"/>
        <v>0</v>
      </c>
      <c r="S596" s="25">
        <f t="shared" si="177"/>
        <v>0</v>
      </c>
      <c r="T596" s="25">
        <f t="shared" si="177"/>
        <v>0</v>
      </c>
      <c r="U596" s="25">
        <f t="shared" si="177"/>
        <v>0</v>
      </c>
      <c r="V596" s="25">
        <f t="shared" si="177"/>
        <v>0</v>
      </c>
      <c r="W596" s="25">
        <f t="shared" si="177"/>
        <v>0</v>
      </c>
      <c r="X596" s="25">
        <f t="shared" si="177"/>
        <v>0</v>
      </c>
      <c r="Y596" s="25">
        <f t="shared" si="177"/>
        <v>0</v>
      </c>
      <c r="Z596" s="25">
        <f t="shared" si="177"/>
        <v>0</v>
      </c>
      <c r="AA596" s="25">
        <f t="shared" si="177"/>
        <v>0</v>
      </c>
      <c r="AB596" s="25">
        <f t="shared" si="177"/>
        <v>0</v>
      </c>
      <c r="AC596" s="25">
        <f t="shared" si="177"/>
        <v>0</v>
      </c>
      <c r="AD596" s="25">
        <f>SUM(AD597)</f>
        <v>0</v>
      </c>
      <c r="AE596" s="25">
        <f t="shared" si="177"/>
        <v>0</v>
      </c>
      <c r="AF596" s="26">
        <v>0</v>
      </c>
      <c r="AG596" s="25">
        <f t="shared" si="177"/>
        <v>0</v>
      </c>
      <c r="AH596" s="26">
        <v>0</v>
      </c>
      <c r="AI596" s="65" t="s">
        <v>34</v>
      </c>
      <c r="AJ596" s="8"/>
      <c r="BG596" s="8"/>
      <c r="BH596" s="8"/>
      <c r="BI596" s="8"/>
      <c r="BJ596" s="8"/>
      <c r="BK596" s="8"/>
      <c r="BL596" s="15"/>
      <c r="BO596" s="8"/>
      <c r="BV596" s="8"/>
      <c r="BW596" s="8"/>
      <c r="BX596" s="8"/>
      <c r="BY596" s="8"/>
      <c r="BZ596" s="8"/>
    </row>
    <row r="597" spans="1:78" ht="94.5" x14ac:dyDescent="0.25">
      <c r="A597" s="40" t="s">
        <v>1135</v>
      </c>
      <c r="B597" s="40" t="s">
        <v>1136</v>
      </c>
      <c r="C597" s="40" t="s">
        <v>1137</v>
      </c>
      <c r="D597" s="43">
        <v>320.23805172585196</v>
      </c>
      <c r="E597" s="43">
        <v>0</v>
      </c>
      <c r="F597" s="43">
        <v>0</v>
      </c>
      <c r="G597" s="34">
        <v>0</v>
      </c>
      <c r="H597" s="34">
        <v>0</v>
      </c>
      <c r="I597" s="43">
        <v>0</v>
      </c>
      <c r="J597" s="34">
        <v>0</v>
      </c>
      <c r="K597" s="34">
        <v>0</v>
      </c>
      <c r="L597" s="43">
        <v>0</v>
      </c>
      <c r="M597" s="43">
        <v>0</v>
      </c>
      <c r="N597" s="34">
        <v>0</v>
      </c>
      <c r="O597" s="43">
        <v>0</v>
      </c>
      <c r="P597" s="43">
        <v>0</v>
      </c>
      <c r="Q597" s="43">
        <v>0</v>
      </c>
      <c r="R597" s="34">
        <v>0</v>
      </c>
      <c r="S597" s="34">
        <v>0</v>
      </c>
      <c r="T597" s="34">
        <v>0</v>
      </c>
      <c r="U597" s="34">
        <v>0</v>
      </c>
      <c r="V597" s="34">
        <v>0</v>
      </c>
      <c r="W597" s="34">
        <v>0</v>
      </c>
      <c r="X597" s="34">
        <v>0</v>
      </c>
      <c r="Y597" s="34">
        <v>0</v>
      </c>
      <c r="Z597" s="34">
        <v>0</v>
      </c>
      <c r="AA597" s="34">
        <v>0</v>
      </c>
      <c r="AB597" s="34">
        <v>0</v>
      </c>
      <c r="AC597" s="34">
        <v>0</v>
      </c>
      <c r="AD597" s="34">
        <v>0</v>
      </c>
      <c r="AE597" s="34">
        <f>R597-E597</f>
        <v>0</v>
      </c>
      <c r="AF597" s="35">
        <v>0</v>
      </c>
      <c r="AG597" s="34">
        <f>S597-F597</f>
        <v>0</v>
      </c>
      <c r="AH597" s="35">
        <v>0</v>
      </c>
      <c r="AI597" s="66" t="s">
        <v>34</v>
      </c>
      <c r="AJ597" s="8"/>
      <c r="BG597" s="8"/>
      <c r="BH597" s="8"/>
      <c r="BI597" s="8"/>
      <c r="BJ597" s="8"/>
      <c r="BK597" s="8"/>
      <c r="BL597" s="15"/>
      <c r="BO597" s="8"/>
      <c r="BV597" s="8"/>
      <c r="BW597" s="8"/>
      <c r="BX597" s="8"/>
      <c r="BY597" s="8"/>
      <c r="BZ597" s="8"/>
    </row>
    <row r="598" spans="1:78" ht="63" x14ac:dyDescent="0.25">
      <c r="A598" s="29" t="s">
        <v>1138</v>
      </c>
      <c r="B598" s="29" t="s">
        <v>99</v>
      </c>
      <c r="C598" s="29" t="s">
        <v>33</v>
      </c>
      <c r="D598" s="25">
        <v>0</v>
      </c>
      <c r="E598" s="25">
        <v>0</v>
      </c>
      <c r="F598" s="25">
        <v>0</v>
      </c>
      <c r="G598" s="25">
        <v>0</v>
      </c>
      <c r="H598" s="25">
        <v>0</v>
      </c>
      <c r="I598" s="25">
        <v>0</v>
      </c>
      <c r="J598" s="25">
        <v>0</v>
      </c>
      <c r="K598" s="25">
        <v>0</v>
      </c>
      <c r="L598" s="25">
        <v>0</v>
      </c>
      <c r="M598" s="25">
        <v>0</v>
      </c>
      <c r="N598" s="25">
        <v>0</v>
      </c>
      <c r="O598" s="25">
        <v>0</v>
      </c>
      <c r="P598" s="25">
        <v>0</v>
      </c>
      <c r="Q598" s="25">
        <v>0</v>
      </c>
      <c r="R598" s="25">
        <v>0</v>
      </c>
      <c r="S598" s="25">
        <v>0</v>
      </c>
      <c r="T598" s="25">
        <v>0</v>
      </c>
      <c r="U598" s="25">
        <v>0</v>
      </c>
      <c r="V598" s="25">
        <v>0</v>
      </c>
      <c r="W598" s="25">
        <v>0</v>
      </c>
      <c r="X598" s="25">
        <v>0</v>
      </c>
      <c r="Y598" s="25">
        <v>0</v>
      </c>
      <c r="Z598" s="25">
        <v>0</v>
      </c>
      <c r="AA598" s="25">
        <v>0</v>
      </c>
      <c r="AB598" s="25">
        <v>0</v>
      </c>
      <c r="AC598" s="25">
        <v>0</v>
      </c>
      <c r="AD598" s="25">
        <v>0</v>
      </c>
      <c r="AE598" s="25">
        <v>0</v>
      </c>
      <c r="AF598" s="26">
        <v>0</v>
      </c>
      <c r="AG598" s="25">
        <v>0</v>
      </c>
      <c r="AH598" s="26">
        <v>0</v>
      </c>
      <c r="AI598" s="65" t="s">
        <v>34</v>
      </c>
      <c r="AJ598" s="8"/>
      <c r="BG598" s="8"/>
      <c r="BH598" s="8"/>
      <c r="BI598" s="8"/>
      <c r="BJ598" s="8"/>
      <c r="BK598" s="8"/>
      <c r="BL598" s="15"/>
      <c r="BO598" s="8"/>
      <c r="BV598" s="8"/>
      <c r="BW598" s="8"/>
      <c r="BX598" s="8"/>
      <c r="BY598" s="8"/>
      <c r="BZ598" s="8"/>
    </row>
    <row r="599" spans="1:78" ht="94.5" x14ac:dyDescent="0.25">
      <c r="A599" s="29" t="s">
        <v>1139</v>
      </c>
      <c r="B599" s="29" t="s">
        <v>101</v>
      </c>
      <c r="C599" s="29" t="s">
        <v>33</v>
      </c>
      <c r="D599" s="25">
        <f t="shared" ref="D599:AG599" si="178">D600+D601+D603+D604</f>
        <v>96.593658790000006</v>
      </c>
      <c r="E599" s="25">
        <f t="shared" si="178"/>
        <v>0</v>
      </c>
      <c r="F599" s="25">
        <f t="shared" si="178"/>
        <v>0</v>
      </c>
      <c r="G599" s="25">
        <f t="shared" si="178"/>
        <v>0</v>
      </c>
      <c r="H599" s="25">
        <f t="shared" si="178"/>
        <v>0</v>
      </c>
      <c r="I599" s="25">
        <f t="shared" si="178"/>
        <v>0</v>
      </c>
      <c r="J599" s="25">
        <f t="shared" si="178"/>
        <v>0</v>
      </c>
      <c r="K599" s="25">
        <f t="shared" si="178"/>
        <v>0</v>
      </c>
      <c r="L599" s="25">
        <f t="shared" si="178"/>
        <v>0</v>
      </c>
      <c r="M599" s="25">
        <f t="shared" si="178"/>
        <v>0</v>
      </c>
      <c r="N599" s="25">
        <f t="shared" si="178"/>
        <v>0</v>
      </c>
      <c r="O599" s="25">
        <f t="shared" si="178"/>
        <v>0</v>
      </c>
      <c r="P599" s="25">
        <f t="shared" si="178"/>
        <v>0</v>
      </c>
      <c r="Q599" s="25">
        <f t="shared" si="178"/>
        <v>0</v>
      </c>
      <c r="R599" s="25">
        <f t="shared" si="178"/>
        <v>0</v>
      </c>
      <c r="S599" s="25">
        <f t="shared" si="178"/>
        <v>0</v>
      </c>
      <c r="T599" s="25">
        <f t="shared" si="178"/>
        <v>0</v>
      </c>
      <c r="U599" s="25">
        <f t="shared" si="178"/>
        <v>0</v>
      </c>
      <c r="V599" s="25">
        <f t="shared" si="178"/>
        <v>0</v>
      </c>
      <c r="W599" s="25">
        <f t="shared" si="178"/>
        <v>0</v>
      </c>
      <c r="X599" s="25">
        <f t="shared" si="178"/>
        <v>0</v>
      </c>
      <c r="Y599" s="25">
        <f t="shared" si="178"/>
        <v>0</v>
      </c>
      <c r="Z599" s="25">
        <f t="shared" si="178"/>
        <v>0</v>
      </c>
      <c r="AA599" s="25">
        <f t="shared" si="178"/>
        <v>0</v>
      </c>
      <c r="AB599" s="25">
        <f t="shared" si="178"/>
        <v>0</v>
      </c>
      <c r="AC599" s="25">
        <f t="shared" si="178"/>
        <v>0</v>
      </c>
      <c r="AD599" s="25">
        <f t="shared" si="178"/>
        <v>0</v>
      </c>
      <c r="AE599" s="25">
        <f t="shared" si="178"/>
        <v>0</v>
      </c>
      <c r="AF599" s="26">
        <v>0</v>
      </c>
      <c r="AG599" s="25">
        <f t="shared" si="178"/>
        <v>0</v>
      </c>
      <c r="AH599" s="26">
        <v>0</v>
      </c>
      <c r="AI599" s="65" t="s">
        <v>34</v>
      </c>
      <c r="AJ599" s="8"/>
      <c r="BG599" s="8"/>
      <c r="BH599" s="8"/>
      <c r="BI599" s="8"/>
      <c r="BJ599" s="8"/>
      <c r="BK599" s="8"/>
      <c r="BL599" s="15"/>
      <c r="BO599" s="8"/>
      <c r="BV599" s="8"/>
      <c r="BW599" s="8"/>
      <c r="BX599" s="8"/>
      <c r="BY599" s="8"/>
      <c r="BZ599" s="8"/>
    </row>
    <row r="600" spans="1:78" ht="47.25" x14ac:dyDescent="0.25">
      <c r="A600" s="29" t="s">
        <v>1140</v>
      </c>
      <c r="B600" s="29" t="s">
        <v>103</v>
      </c>
      <c r="C600" s="29" t="s">
        <v>33</v>
      </c>
      <c r="D600" s="25">
        <v>0</v>
      </c>
      <c r="E600" s="25">
        <v>0</v>
      </c>
      <c r="F600" s="25">
        <v>0</v>
      </c>
      <c r="G600" s="25">
        <v>0</v>
      </c>
      <c r="H600" s="25">
        <v>0</v>
      </c>
      <c r="I600" s="25">
        <v>0</v>
      </c>
      <c r="J600" s="25">
        <v>0</v>
      </c>
      <c r="K600" s="25">
        <v>0</v>
      </c>
      <c r="L600" s="25">
        <v>0</v>
      </c>
      <c r="M600" s="25">
        <v>0</v>
      </c>
      <c r="N600" s="25">
        <v>0</v>
      </c>
      <c r="O600" s="25">
        <v>0</v>
      </c>
      <c r="P600" s="25">
        <v>0</v>
      </c>
      <c r="Q600" s="25">
        <v>0</v>
      </c>
      <c r="R600" s="25">
        <v>0</v>
      </c>
      <c r="S600" s="25">
        <v>0</v>
      </c>
      <c r="T600" s="25">
        <v>0</v>
      </c>
      <c r="U600" s="25">
        <v>0</v>
      </c>
      <c r="V600" s="25">
        <v>0</v>
      </c>
      <c r="W600" s="25">
        <v>0</v>
      </c>
      <c r="X600" s="25">
        <v>0</v>
      </c>
      <c r="Y600" s="25">
        <v>0</v>
      </c>
      <c r="Z600" s="25">
        <v>0</v>
      </c>
      <c r="AA600" s="25">
        <v>0</v>
      </c>
      <c r="AB600" s="25">
        <v>0</v>
      </c>
      <c r="AC600" s="25">
        <v>0</v>
      </c>
      <c r="AD600" s="25">
        <v>0</v>
      </c>
      <c r="AE600" s="25">
        <v>0</v>
      </c>
      <c r="AF600" s="26">
        <v>0</v>
      </c>
      <c r="AG600" s="25">
        <v>0</v>
      </c>
      <c r="AH600" s="26">
        <v>0</v>
      </c>
      <c r="AI600" s="65" t="s">
        <v>34</v>
      </c>
      <c r="AJ600" s="8"/>
      <c r="BG600" s="8"/>
      <c r="BH600" s="8"/>
      <c r="BI600" s="8"/>
      <c r="BJ600" s="8"/>
      <c r="BK600" s="8"/>
      <c r="BL600" s="15"/>
      <c r="BO600" s="8"/>
      <c r="BV600" s="8"/>
      <c r="BW600" s="8"/>
      <c r="BX600" s="8"/>
      <c r="BY600" s="8"/>
      <c r="BZ600" s="8"/>
    </row>
    <row r="601" spans="1:78" ht="31.5" x14ac:dyDescent="0.25">
      <c r="A601" s="29" t="s">
        <v>1141</v>
      </c>
      <c r="B601" s="29" t="s">
        <v>111</v>
      </c>
      <c r="C601" s="29" t="s">
        <v>33</v>
      </c>
      <c r="D601" s="25">
        <f t="shared" ref="D601:Q601" si="179">SUM(D602:D602)</f>
        <v>34.9</v>
      </c>
      <c r="E601" s="25">
        <f t="shared" si="179"/>
        <v>0</v>
      </c>
      <c r="F601" s="25">
        <f t="shared" si="179"/>
        <v>0</v>
      </c>
      <c r="G601" s="25">
        <f t="shared" si="179"/>
        <v>0</v>
      </c>
      <c r="H601" s="25">
        <f t="shared" si="179"/>
        <v>0</v>
      </c>
      <c r="I601" s="25">
        <f t="shared" si="179"/>
        <v>0</v>
      </c>
      <c r="J601" s="25">
        <f t="shared" si="179"/>
        <v>0</v>
      </c>
      <c r="K601" s="25">
        <f t="shared" si="179"/>
        <v>0</v>
      </c>
      <c r="L601" s="25">
        <f t="shared" si="179"/>
        <v>0</v>
      </c>
      <c r="M601" s="25">
        <f t="shared" si="179"/>
        <v>0</v>
      </c>
      <c r="N601" s="25">
        <f t="shared" si="179"/>
        <v>0</v>
      </c>
      <c r="O601" s="25">
        <f t="shared" si="179"/>
        <v>0</v>
      </c>
      <c r="P601" s="25">
        <f t="shared" si="179"/>
        <v>0</v>
      </c>
      <c r="Q601" s="25">
        <f t="shared" si="179"/>
        <v>0</v>
      </c>
      <c r="R601" s="25">
        <f t="shared" ref="R601:AG601" si="180">SUM(R602:R602)</f>
        <v>0</v>
      </c>
      <c r="S601" s="25">
        <f t="shared" si="180"/>
        <v>0</v>
      </c>
      <c r="T601" s="25">
        <f t="shared" si="180"/>
        <v>0</v>
      </c>
      <c r="U601" s="25">
        <f t="shared" si="180"/>
        <v>0</v>
      </c>
      <c r="V601" s="25">
        <f t="shared" si="180"/>
        <v>0</v>
      </c>
      <c r="W601" s="25">
        <f t="shared" si="180"/>
        <v>0</v>
      </c>
      <c r="X601" s="25">
        <f t="shared" si="180"/>
        <v>0</v>
      </c>
      <c r="Y601" s="25">
        <f t="shared" si="180"/>
        <v>0</v>
      </c>
      <c r="Z601" s="25">
        <f t="shared" si="180"/>
        <v>0</v>
      </c>
      <c r="AA601" s="25">
        <f t="shared" si="180"/>
        <v>0</v>
      </c>
      <c r="AB601" s="25">
        <f t="shared" si="180"/>
        <v>0</v>
      </c>
      <c r="AC601" s="25">
        <f t="shared" si="180"/>
        <v>0</v>
      </c>
      <c r="AD601" s="25">
        <f t="shared" si="180"/>
        <v>0</v>
      </c>
      <c r="AE601" s="25">
        <f t="shared" si="180"/>
        <v>0</v>
      </c>
      <c r="AF601" s="26">
        <v>0</v>
      </c>
      <c r="AG601" s="25">
        <f t="shared" si="180"/>
        <v>0</v>
      </c>
      <c r="AH601" s="26">
        <v>0</v>
      </c>
      <c r="AI601" s="65" t="s">
        <v>34</v>
      </c>
      <c r="AJ601" s="8"/>
      <c r="BG601" s="8"/>
      <c r="BH601" s="8"/>
      <c r="BI601" s="8"/>
      <c r="BJ601" s="8"/>
      <c r="BK601" s="8"/>
      <c r="BL601" s="15"/>
      <c r="BO601" s="8"/>
      <c r="BV601" s="8"/>
      <c r="BW601" s="8"/>
      <c r="BX601" s="8"/>
      <c r="BY601" s="8"/>
      <c r="BZ601" s="8"/>
    </row>
    <row r="602" spans="1:78" ht="31.5" x14ac:dyDescent="0.25">
      <c r="A602" s="40" t="s">
        <v>1141</v>
      </c>
      <c r="B602" s="40" t="s">
        <v>1142</v>
      </c>
      <c r="C602" s="40" t="s">
        <v>1143</v>
      </c>
      <c r="D602" s="33">
        <v>34.9</v>
      </c>
      <c r="E602" s="33">
        <v>0</v>
      </c>
      <c r="F602" s="33">
        <v>0</v>
      </c>
      <c r="G602" s="34">
        <v>0</v>
      </c>
      <c r="H602" s="34">
        <v>0</v>
      </c>
      <c r="I602" s="33">
        <v>0</v>
      </c>
      <c r="J602" s="34">
        <v>0</v>
      </c>
      <c r="K602" s="34">
        <v>0</v>
      </c>
      <c r="L602" s="33">
        <v>0</v>
      </c>
      <c r="M602" s="33">
        <v>0</v>
      </c>
      <c r="N602" s="34">
        <v>0</v>
      </c>
      <c r="O602" s="33">
        <v>0</v>
      </c>
      <c r="P602" s="33">
        <v>0</v>
      </c>
      <c r="Q602" s="33">
        <v>0</v>
      </c>
      <c r="R602" s="34">
        <v>0</v>
      </c>
      <c r="S602" s="34">
        <v>0</v>
      </c>
      <c r="T602" s="34">
        <v>0</v>
      </c>
      <c r="U602" s="34">
        <v>0</v>
      </c>
      <c r="V602" s="34">
        <v>0</v>
      </c>
      <c r="W602" s="34">
        <v>0</v>
      </c>
      <c r="X602" s="34">
        <v>0</v>
      </c>
      <c r="Y602" s="34">
        <v>0</v>
      </c>
      <c r="Z602" s="34">
        <v>0</v>
      </c>
      <c r="AA602" s="34">
        <v>0</v>
      </c>
      <c r="AB602" s="34">
        <v>0</v>
      </c>
      <c r="AC602" s="34">
        <v>0</v>
      </c>
      <c r="AD602" s="34">
        <v>0</v>
      </c>
      <c r="AE602" s="34">
        <f>R602-E602</f>
        <v>0</v>
      </c>
      <c r="AF602" s="35">
        <v>0</v>
      </c>
      <c r="AG602" s="34">
        <f>S602-F602</f>
        <v>0</v>
      </c>
      <c r="AH602" s="35">
        <v>0</v>
      </c>
      <c r="AI602" s="66" t="s">
        <v>34</v>
      </c>
      <c r="AJ602" s="8"/>
      <c r="BG602" s="8"/>
      <c r="BH602" s="8"/>
      <c r="BI602" s="8"/>
      <c r="BJ602" s="8"/>
      <c r="BK602" s="8"/>
      <c r="BL602" s="15"/>
      <c r="BO602" s="8"/>
      <c r="BV602" s="8"/>
      <c r="BW602" s="8"/>
      <c r="BX602" s="8"/>
      <c r="BY602" s="8"/>
      <c r="BZ602" s="8"/>
    </row>
    <row r="603" spans="1:78" ht="31.5" x14ac:dyDescent="0.25">
      <c r="A603" s="29" t="s">
        <v>1144</v>
      </c>
      <c r="B603" s="29" t="s">
        <v>120</v>
      </c>
      <c r="C603" s="29" t="s">
        <v>33</v>
      </c>
      <c r="D603" s="25">
        <v>0</v>
      </c>
      <c r="E603" s="25">
        <v>0</v>
      </c>
      <c r="F603" s="25">
        <v>0</v>
      </c>
      <c r="G603" s="25">
        <v>0</v>
      </c>
      <c r="H603" s="25">
        <v>0</v>
      </c>
      <c r="I603" s="25">
        <v>0</v>
      </c>
      <c r="J603" s="25">
        <v>0</v>
      </c>
      <c r="K603" s="25">
        <v>0</v>
      </c>
      <c r="L603" s="25">
        <v>0</v>
      </c>
      <c r="M603" s="25">
        <v>0</v>
      </c>
      <c r="N603" s="25">
        <v>0</v>
      </c>
      <c r="O603" s="25">
        <v>0</v>
      </c>
      <c r="P603" s="25">
        <v>0</v>
      </c>
      <c r="Q603" s="25">
        <v>0</v>
      </c>
      <c r="R603" s="25">
        <v>0</v>
      </c>
      <c r="S603" s="25">
        <v>0</v>
      </c>
      <c r="T603" s="25">
        <v>0</v>
      </c>
      <c r="U603" s="25">
        <v>0</v>
      </c>
      <c r="V603" s="25">
        <v>0</v>
      </c>
      <c r="W603" s="25">
        <v>0</v>
      </c>
      <c r="X603" s="25">
        <v>0</v>
      </c>
      <c r="Y603" s="25">
        <v>0</v>
      </c>
      <c r="Z603" s="25">
        <v>0</v>
      </c>
      <c r="AA603" s="25">
        <v>0</v>
      </c>
      <c r="AB603" s="25">
        <v>0</v>
      </c>
      <c r="AC603" s="25">
        <v>0</v>
      </c>
      <c r="AD603" s="25">
        <v>0</v>
      </c>
      <c r="AE603" s="25">
        <v>0</v>
      </c>
      <c r="AF603" s="26">
        <v>0</v>
      </c>
      <c r="AG603" s="25">
        <v>0</v>
      </c>
      <c r="AH603" s="26">
        <v>0</v>
      </c>
      <c r="AI603" s="65" t="s">
        <v>34</v>
      </c>
      <c r="AJ603" s="8"/>
      <c r="BG603" s="8"/>
      <c r="BH603" s="8"/>
      <c r="BI603" s="8"/>
      <c r="BJ603" s="8"/>
      <c r="BK603" s="8"/>
      <c r="BL603" s="15"/>
      <c r="BO603" s="8"/>
      <c r="BV603" s="8"/>
      <c r="BW603" s="8"/>
      <c r="BX603" s="8"/>
      <c r="BY603" s="8"/>
      <c r="BZ603" s="8"/>
    </row>
    <row r="604" spans="1:78" ht="47.25" x14ac:dyDescent="0.25">
      <c r="A604" s="29" t="s">
        <v>1145</v>
      </c>
      <c r="B604" s="29" t="s">
        <v>124</v>
      </c>
      <c r="C604" s="29" t="s">
        <v>33</v>
      </c>
      <c r="D604" s="25">
        <f t="shared" ref="D604:AG604" si="181">SUM(D605:D605)</f>
        <v>61.693658790000001</v>
      </c>
      <c r="E604" s="25">
        <f t="shared" si="181"/>
        <v>0</v>
      </c>
      <c r="F604" s="25">
        <f t="shared" si="181"/>
        <v>0</v>
      </c>
      <c r="G604" s="25">
        <f t="shared" si="181"/>
        <v>0</v>
      </c>
      <c r="H604" s="25">
        <f t="shared" si="181"/>
        <v>0</v>
      </c>
      <c r="I604" s="25">
        <f t="shared" si="181"/>
        <v>0</v>
      </c>
      <c r="J604" s="25">
        <f t="shared" si="181"/>
        <v>0</v>
      </c>
      <c r="K604" s="25">
        <f t="shared" si="181"/>
        <v>0</v>
      </c>
      <c r="L604" s="25">
        <f t="shared" si="181"/>
        <v>0</v>
      </c>
      <c r="M604" s="25">
        <f t="shared" si="181"/>
        <v>0</v>
      </c>
      <c r="N604" s="25">
        <f t="shared" si="181"/>
        <v>0</v>
      </c>
      <c r="O604" s="25">
        <f t="shared" si="181"/>
        <v>0</v>
      </c>
      <c r="P604" s="25">
        <f t="shared" si="181"/>
        <v>0</v>
      </c>
      <c r="Q604" s="25">
        <f t="shared" si="181"/>
        <v>0</v>
      </c>
      <c r="R604" s="25">
        <f t="shared" si="181"/>
        <v>0</v>
      </c>
      <c r="S604" s="25">
        <f t="shared" si="181"/>
        <v>0</v>
      </c>
      <c r="T604" s="25">
        <f t="shared" si="181"/>
        <v>0</v>
      </c>
      <c r="U604" s="25">
        <f t="shared" si="181"/>
        <v>0</v>
      </c>
      <c r="V604" s="25">
        <f t="shared" si="181"/>
        <v>0</v>
      </c>
      <c r="W604" s="25">
        <f t="shared" si="181"/>
        <v>0</v>
      </c>
      <c r="X604" s="25">
        <f t="shared" si="181"/>
        <v>0</v>
      </c>
      <c r="Y604" s="25">
        <f t="shared" si="181"/>
        <v>0</v>
      </c>
      <c r="Z604" s="25">
        <f t="shared" si="181"/>
        <v>0</v>
      </c>
      <c r="AA604" s="25">
        <f t="shared" si="181"/>
        <v>0</v>
      </c>
      <c r="AB604" s="25">
        <f t="shared" si="181"/>
        <v>0</v>
      </c>
      <c r="AC604" s="25">
        <f t="shared" si="181"/>
        <v>0</v>
      </c>
      <c r="AD604" s="25">
        <f t="shared" si="181"/>
        <v>0</v>
      </c>
      <c r="AE604" s="25">
        <f t="shared" si="181"/>
        <v>0</v>
      </c>
      <c r="AF604" s="26">
        <v>0</v>
      </c>
      <c r="AG604" s="25">
        <f t="shared" si="181"/>
        <v>0</v>
      </c>
      <c r="AH604" s="26">
        <v>0</v>
      </c>
      <c r="AI604" s="65" t="s">
        <v>34</v>
      </c>
      <c r="AJ604" s="8"/>
      <c r="BG604" s="8"/>
      <c r="BH604" s="8"/>
      <c r="BI604" s="8"/>
      <c r="BJ604" s="8"/>
      <c r="BK604" s="8"/>
      <c r="BL604" s="15"/>
      <c r="BO604" s="8"/>
      <c r="BV604" s="8"/>
      <c r="BW604" s="8"/>
      <c r="BX604" s="8"/>
      <c r="BY604" s="8"/>
      <c r="BZ604" s="8"/>
    </row>
    <row r="605" spans="1:78" ht="63" x14ac:dyDescent="0.25">
      <c r="A605" s="40" t="s">
        <v>1145</v>
      </c>
      <c r="B605" s="40" t="s">
        <v>1146</v>
      </c>
      <c r="C605" s="40" t="s">
        <v>1147</v>
      </c>
      <c r="D605" s="33">
        <v>61.693658790000001</v>
      </c>
      <c r="E605" s="33">
        <v>0</v>
      </c>
      <c r="F605" s="33">
        <v>0</v>
      </c>
      <c r="G605" s="34">
        <v>0</v>
      </c>
      <c r="H605" s="34">
        <v>0</v>
      </c>
      <c r="I605" s="33">
        <v>0</v>
      </c>
      <c r="J605" s="34">
        <v>0</v>
      </c>
      <c r="K605" s="34">
        <v>0</v>
      </c>
      <c r="L605" s="33">
        <v>0</v>
      </c>
      <c r="M605" s="33">
        <v>0</v>
      </c>
      <c r="N605" s="34">
        <v>0</v>
      </c>
      <c r="O605" s="33">
        <v>0</v>
      </c>
      <c r="P605" s="33">
        <v>0</v>
      </c>
      <c r="Q605" s="33">
        <v>0</v>
      </c>
      <c r="R605" s="34">
        <v>0</v>
      </c>
      <c r="S605" s="34">
        <v>0</v>
      </c>
      <c r="T605" s="34">
        <v>0</v>
      </c>
      <c r="U605" s="34">
        <v>0</v>
      </c>
      <c r="V605" s="34">
        <v>0</v>
      </c>
      <c r="W605" s="34">
        <v>0</v>
      </c>
      <c r="X605" s="34">
        <v>0</v>
      </c>
      <c r="Y605" s="34">
        <v>0</v>
      </c>
      <c r="Z605" s="34">
        <v>0</v>
      </c>
      <c r="AA605" s="34">
        <v>0</v>
      </c>
      <c r="AB605" s="34">
        <v>0</v>
      </c>
      <c r="AC605" s="34">
        <v>0</v>
      </c>
      <c r="AD605" s="34">
        <v>0</v>
      </c>
      <c r="AE605" s="34">
        <f>R605-E605</f>
        <v>0</v>
      </c>
      <c r="AF605" s="35">
        <v>0</v>
      </c>
      <c r="AG605" s="34">
        <f>S605-F605</f>
        <v>0</v>
      </c>
      <c r="AH605" s="35">
        <v>0</v>
      </c>
      <c r="AI605" s="66" t="s">
        <v>34</v>
      </c>
      <c r="AJ605" s="8"/>
      <c r="BG605" s="8"/>
      <c r="BH605" s="8"/>
      <c r="BI605" s="8"/>
      <c r="BJ605" s="8"/>
      <c r="BK605" s="8"/>
      <c r="BL605" s="15"/>
      <c r="BO605" s="8"/>
      <c r="BV605" s="8"/>
      <c r="BW605" s="8"/>
      <c r="BX605" s="8"/>
      <c r="BY605" s="8"/>
      <c r="BZ605" s="8"/>
    </row>
    <row r="606" spans="1:78" ht="47.25" x14ac:dyDescent="0.25">
      <c r="A606" s="29" t="s">
        <v>1148</v>
      </c>
      <c r="B606" s="29" t="s">
        <v>147</v>
      </c>
      <c r="C606" s="29" t="s">
        <v>33</v>
      </c>
      <c r="D606" s="25">
        <f t="shared" ref="D606:AG606" si="182">D607+D608+D609+D610</f>
        <v>180.21065563000002</v>
      </c>
      <c r="E606" s="25">
        <f t="shared" si="182"/>
        <v>0</v>
      </c>
      <c r="F606" s="25">
        <f t="shared" si="182"/>
        <v>39.451075250000002</v>
      </c>
      <c r="G606" s="25">
        <f t="shared" si="182"/>
        <v>0</v>
      </c>
      <c r="H606" s="25">
        <f t="shared" si="182"/>
        <v>0</v>
      </c>
      <c r="I606" s="25">
        <f t="shared" si="182"/>
        <v>0</v>
      </c>
      <c r="J606" s="25">
        <f t="shared" si="182"/>
        <v>0</v>
      </c>
      <c r="K606" s="25">
        <f t="shared" si="182"/>
        <v>0</v>
      </c>
      <c r="L606" s="25">
        <f t="shared" si="182"/>
        <v>29</v>
      </c>
      <c r="M606" s="25">
        <f t="shared" si="182"/>
        <v>0</v>
      </c>
      <c r="N606" s="25">
        <f t="shared" si="182"/>
        <v>0</v>
      </c>
      <c r="O606" s="25">
        <f t="shared" si="182"/>
        <v>0</v>
      </c>
      <c r="P606" s="25">
        <f t="shared" si="182"/>
        <v>0</v>
      </c>
      <c r="Q606" s="25">
        <f t="shared" si="182"/>
        <v>0</v>
      </c>
      <c r="R606" s="25">
        <f t="shared" si="182"/>
        <v>0</v>
      </c>
      <c r="S606" s="25">
        <f t="shared" si="182"/>
        <v>2.89024824</v>
      </c>
      <c r="T606" s="25">
        <f t="shared" si="182"/>
        <v>0</v>
      </c>
      <c r="U606" s="25">
        <f t="shared" si="182"/>
        <v>0</v>
      </c>
      <c r="V606" s="25">
        <f t="shared" si="182"/>
        <v>0</v>
      </c>
      <c r="W606" s="25">
        <f t="shared" si="182"/>
        <v>0</v>
      </c>
      <c r="X606" s="25">
        <f t="shared" si="182"/>
        <v>0</v>
      </c>
      <c r="Y606" s="25">
        <f t="shared" si="182"/>
        <v>23</v>
      </c>
      <c r="Z606" s="25">
        <f t="shared" si="182"/>
        <v>0</v>
      </c>
      <c r="AA606" s="25">
        <f t="shared" si="182"/>
        <v>0</v>
      </c>
      <c r="AB606" s="25">
        <f t="shared" si="182"/>
        <v>0</v>
      </c>
      <c r="AC606" s="25">
        <f t="shared" si="182"/>
        <v>0</v>
      </c>
      <c r="AD606" s="25">
        <f t="shared" si="182"/>
        <v>0</v>
      </c>
      <c r="AE606" s="25">
        <f t="shared" si="182"/>
        <v>0</v>
      </c>
      <c r="AF606" s="26">
        <v>0</v>
      </c>
      <c r="AG606" s="25">
        <f t="shared" si="182"/>
        <v>-36.560827009999997</v>
      </c>
      <c r="AH606" s="26">
        <f t="shared" ref="AH606:AH630" si="183">AG606/F606</f>
        <v>-0.92673841659106604</v>
      </c>
      <c r="AI606" s="65" t="s">
        <v>34</v>
      </c>
      <c r="AJ606" s="8"/>
      <c r="BG606" s="8"/>
      <c r="BH606" s="8"/>
      <c r="BI606" s="8"/>
      <c r="BJ606" s="8"/>
      <c r="BK606" s="8"/>
      <c r="BL606" s="15"/>
      <c r="BO606" s="8"/>
      <c r="BV606" s="8"/>
      <c r="BW606" s="8"/>
      <c r="BX606" s="8"/>
      <c r="BY606" s="8"/>
      <c r="BZ606" s="8"/>
    </row>
    <row r="607" spans="1:78" ht="63" x14ac:dyDescent="0.25">
      <c r="A607" s="29" t="s">
        <v>1149</v>
      </c>
      <c r="B607" s="29" t="s">
        <v>149</v>
      </c>
      <c r="C607" s="29" t="s">
        <v>33</v>
      </c>
      <c r="D607" s="25">
        <v>0</v>
      </c>
      <c r="E607" s="25">
        <v>0</v>
      </c>
      <c r="F607" s="25">
        <v>0</v>
      </c>
      <c r="G607" s="25">
        <v>0</v>
      </c>
      <c r="H607" s="25">
        <v>0</v>
      </c>
      <c r="I607" s="25">
        <v>0</v>
      </c>
      <c r="J607" s="25">
        <v>0</v>
      </c>
      <c r="K607" s="25">
        <v>0</v>
      </c>
      <c r="L607" s="25">
        <v>0</v>
      </c>
      <c r="M607" s="25">
        <v>0</v>
      </c>
      <c r="N607" s="25">
        <v>0</v>
      </c>
      <c r="O607" s="25">
        <v>0</v>
      </c>
      <c r="P607" s="25">
        <v>0</v>
      </c>
      <c r="Q607" s="25">
        <v>0</v>
      </c>
      <c r="R607" s="25">
        <v>0</v>
      </c>
      <c r="S607" s="25">
        <v>0</v>
      </c>
      <c r="T607" s="25">
        <v>0</v>
      </c>
      <c r="U607" s="25">
        <v>0</v>
      </c>
      <c r="V607" s="25">
        <v>0</v>
      </c>
      <c r="W607" s="25">
        <v>0</v>
      </c>
      <c r="X607" s="25">
        <v>0</v>
      </c>
      <c r="Y607" s="25">
        <v>0</v>
      </c>
      <c r="Z607" s="25">
        <v>0</v>
      </c>
      <c r="AA607" s="25">
        <v>0</v>
      </c>
      <c r="AB607" s="25">
        <v>0</v>
      </c>
      <c r="AC607" s="25">
        <v>0</v>
      </c>
      <c r="AD607" s="25">
        <v>0</v>
      </c>
      <c r="AE607" s="25">
        <v>0</v>
      </c>
      <c r="AF607" s="26">
        <v>0</v>
      </c>
      <c r="AG607" s="25">
        <v>0</v>
      </c>
      <c r="AH607" s="26">
        <v>0</v>
      </c>
      <c r="AI607" s="65" t="s">
        <v>34</v>
      </c>
      <c r="AJ607" s="8"/>
      <c r="BG607" s="8"/>
      <c r="BH607" s="8"/>
      <c r="BI607" s="8"/>
      <c r="BJ607" s="8"/>
      <c r="BK607" s="8"/>
      <c r="BL607" s="15"/>
      <c r="BO607" s="8"/>
      <c r="BV607" s="8"/>
      <c r="BW607" s="8"/>
      <c r="BX607" s="8"/>
      <c r="BY607" s="8"/>
      <c r="BZ607" s="8"/>
    </row>
    <row r="608" spans="1:78" ht="47.25" x14ac:dyDescent="0.25">
      <c r="A608" s="29" t="s">
        <v>1150</v>
      </c>
      <c r="B608" s="29" t="s">
        <v>180</v>
      </c>
      <c r="C608" s="29" t="s">
        <v>33</v>
      </c>
      <c r="D608" s="25">
        <v>0</v>
      </c>
      <c r="E608" s="25">
        <v>0</v>
      </c>
      <c r="F608" s="25">
        <v>0</v>
      </c>
      <c r="G608" s="25">
        <v>0</v>
      </c>
      <c r="H608" s="25">
        <v>0</v>
      </c>
      <c r="I608" s="25">
        <v>0</v>
      </c>
      <c r="J608" s="25">
        <v>0</v>
      </c>
      <c r="K608" s="25">
        <v>0</v>
      </c>
      <c r="L608" s="25">
        <v>0</v>
      </c>
      <c r="M608" s="25">
        <v>0</v>
      </c>
      <c r="N608" s="25">
        <v>0</v>
      </c>
      <c r="O608" s="25">
        <v>0</v>
      </c>
      <c r="P608" s="25">
        <v>0</v>
      </c>
      <c r="Q608" s="25">
        <v>0</v>
      </c>
      <c r="R608" s="25">
        <v>0</v>
      </c>
      <c r="S608" s="25">
        <v>0</v>
      </c>
      <c r="T608" s="25">
        <v>0</v>
      </c>
      <c r="U608" s="25">
        <v>0</v>
      </c>
      <c r="V608" s="25">
        <v>0</v>
      </c>
      <c r="W608" s="25">
        <v>0</v>
      </c>
      <c r="X608" s="25">
        <v>0</v>
      </c>
      <c r="Y608" s="25">
        <v>0</v>
      </c>
      <c r="Z608" s="25">
        <v>0</v>
      </c>
      <c r="AA608" s="25">
        <v>0</v>
      </c>
      <c r="AB608" s="25">
        <v>0</v>
      </c>
      <c r="AC608" s="25">
        <v>0</v>
      </c>
      <c r="AD608" s="25">
        <v>0</v>
      </c>
      <c r="AE608" s="25">
        <v>0</v>
      </c>
      <c r="AF608" s="26">
        <v>0</v>
      </c>
      <c r="AG608" s="25">
        <v>0</v>
      </c>
      <c r="AH608" s="26">
        <v>0</v>
      </c>
      <c r="AI608" s="65" t="s">
        <v>34</v>
      </c>
      <c r="AJ608" s="8"/>
      <c r="BG608" s="8"/>
      <c r="BH608" s="8"/>
      <c r="BI608" s="8"/>
      <c r="BJ608" s="8"/>
      <c r="BK608" s="8"/>
      <c r="BL608" s="15"/>
      <c r="BO608" s="8"/>
      <c r="BV608" s="8"/>
      <c r="BW608" s="8"/>
      <c r="BX608" s="8"/>
      <c r="BY608" s="8"/>
      <c r="BZ608" s="8"/>
    </row>
    <row r="609" spans="1:78" ht="47.25" x14ac:dyDescent="0.25">
      <c r="A609" s="29" t="s">
        <v>1151</v>
      </c>
      <c r="B609" s="29" t="s">
        <v>182</v>
      </c>
      <c r="C609" s="29" t="s">
        <v>33</v>
      </c>
      <c r="D609" s="25">
        <v>0</v>
      </c>
      <c r="E609" s="25">
        <v>0</v>
      </c>
      <c r="F609" s="25">
        <v>0</v>
      </c>
      <c r="G609" s="25">
        <v>0</v>
      </c>
      <c r="H609" s="25">
        <v>0</v>
      </c>
      <c r="I609" s="25">
        <v>0</v>
      </c>
      <c r="J609" s="25">
        <v>0</v>
      </c>
      <c r="K609" s="25">
        <v>0</v>
      </c>
      <c r="L609" s="25">
        <v>0</v>
      </c>
      <c r="M609" s="25">
        <v>0</v>
      </c>
      <c r="N609" s="25">
        <v>0</v>
      </c>
      <c r="O609" s="25">
        <v>0</v>
      </c>
      <c r="P609" s="25">
        <v>0</v>
      </c>
      <c r="Q609" s="25">
        <v>0</v>
      </c>
      <c r="R609" s="25">
        <v>0</v>
      </c>
      <c r="S609" s="25">
        <v>0</v>
      </c>
      <c r="T609" s="25">
        <v>0</v>
      </c>
      <c r="U609" s="25">
        <v>0</v>
      </c>
      <c r="V609" s="25">
        <v>0</v>
      </c>
      <c r="W609" s="25">
        <v>0</v>
      </c>
      <c r="X609" s="25">
        <v>0</v>
      </c>
      <c r="Y609" s="25">
        <v>0</v>
      </c>
      <c r="Z609" s="25">
        <v>0</v>
      </c>
      <c r="AA609" s="25">
        <v>0</v>
      </c>
      <c r="AB609" s="25">
        <v>0</v>
      </c>
      <c r="AC609" s="25">
        <v>0</v>
      </c>
      <c r="AD609" s="25">
        <v>0</v>
      </c>
      <c r="AE609" s="25">
        <v>0</v>
      </c>
      <c r="AF609" s="26">
        <v>0</v>
      </c>
      <c r="AG609" s="25">
        <v>0</v>
      </c>
      <c r="AH609" s="26">
        <v>0</v>
      </c>
      <c r="AI609" s="65" t="s">
        <v>34</v>
      </c>
      <c r="AJ609" s="8"/>
      <c r="BG609" s="8"/>
      <c r="BH609" s="8"/>
      <c r="BI609" s="8"/>
      <c r="BJ609" s="8"/>
      <c r="BK609" s="8"/>
      <c r="BL609" s="15"/>
      <c r="BO609" s="8"/>
      <c r="BV609" s="8"/>
      <c r="BW609" s="8"/>
      <c r="BX609" s="8"/>
      <c r="BY609" s="8"/>
      <c r="BZ609" s="8"/>
    </row>
    <row r="610" spans="1:78" ht="63" x14ac:dyDescent="0.25">
      <c r="A610" s="29" t="s">
        <v>1152</v>
      </c>
      <c r="B610" s="29" t="s">
        <v>219</v>
      </c>
      <c r="C610" s="29" t="s">
        <v>33</v>
      </c>
      <c r="D610" s="25">
        <f t="shared" ref="D610:AD610" si="184">SUM(D611:D613)</f>
        <v>180.21065563000002</v>
      </c>
      <c r="E610" s="25">
        <f t="shared" si="184"/>
        <v>0</v>
      </c>
      <c r="F610" s="25">
        <f t="shared" si="184"/>
        <v>39.451075250000002</v>
      </c>
      <c r="G610" s="25">
        <f t="shared" si="184"/>
        <v>0</v>
      </c>
      <c r="H610" s="25">
        <f t="shared" si="184"/>
        <v>0</v>
      </c>
      <c r="I610" s="25">
        <f t="shared" si="184"/>
        <v>0</v>
      </c>
      <c r="J610" s="25">
        <f t="shared" si="184"/>
        <v>0</v>
      </c>
      <c r="K610" s="25">
        <f t="shared" si="184"/>
        <v>0</v>
      </c>
      <c r="L610" s="25">
        <f t="shared" si="184"/>
        <v>29</v>
      </c>
      <c r="M610" s="25">
        <f t="shared" si="184"/>
        <v>0</v>
      </c>
      <c r="N610" s="25">
        <f t="shared" si="184"/>
        <v>0</v>
      </c>
      <c r="O610" s="25">
        <f t="shared" si="184"/>
        <v>0</v>
      </c>
      <c r="P610" s="25">
        <f t="shared" si="184"/>
        <v>0</v>
      </c>
      <c r="Q610" s="25">
        <f t="shared" si="184"/>
        <v>0</v>
      </c>
      <c r="R610" s="25">
        <f t="shared" si="184"/>
        <v>0</v>
      </c>
      <c r="S610" s="25">
        <f t="shared" si="184"/>
        <v>2.89024824</v>
      </c>
      <c r="T610" s="25">
        <f t="shared" si="184"/>
        <v>0</v>
      </c>
      <c r="U610" s="25">
        <f t="shared" si="184"/>
        <v>0</v>
      </c>
      <c r="V610" s="25">
        <f t="shared" si="184"/>
        <v>0</v>
      </c>
      <c r="W610" s="25">
        <f t="shared" si="184"/>
        <v>0</v>
      </c>
      <c r="X610" s="25">
        <f t="shared" si="184"/>
        <v>0</v>
      </c>
      <c r="Y610" s="25">
        <f t="shared" si="184"/>
        <v>23</v>
      </c>
      <c r="Z610" s="25">
        <f t="shared" si="184"/>
        <v>0</v>
      </c>
      <c r="AA610" s="25">
        <f t="shared" si="184"/>
        <v>0</v>
      </c>
      <c r="AB610" s="25">
        <f t="shared" si="184"/>
        <v>0</v>
      </c>
      <c r="AC610" s="25">
        <f t="shared" si="184"/>
        <v>0</v>
      </c>
      <c r="AD610" s="25">
        <f t="shared" si="184"/>
        <v>0</v>
      </c>
      <c r="AE610" s="25">
        <f t="shared" ref="AE610:AG610" si="185">SUM(AE611:AE613)</f>
        <v>0</v>
      </c>
      <c r="AF610" s="26">
        <v>0</v>
      </c>
      <c r="AG610" s="25">
        <f t="shared" si="185"/>
        <v>-36.560827009999997</v>
      </c>
      <c r="AH610" s="26">
        <f t="shared" si="183"/>
        <v>-0.92673841659106604</v>
      </c>
      <c r="AI610" s="65" t="s">
        <v>34</v>
      </c>
      <c r="AJ610" s="8"/>
      <c r="BG610" s="8"/>
      <c r="BH610" s="8"/>
      <c r="BI610" s="8"/>
      <c r="BJ610" s="8"/>
      <c r="BK610" s="8"/>
      <c r="BL610" s="15"/>
      <c r="BO610" s="8"/>
      <c r="BV610" s="8"/>
      <c r="BW610" s="8"/>
      <c r="BX610" s="8"/>
      <c r="BY610" s="8"/>
      <c r="BZ610" s="8"/>
    </row>
    <row r="611" spans="1:78" ht="151.5" customHeight="1" x14ac:dyDescent="0.25">
      <c r="A611" s="40" t="s">
        <v>1152</v>
      </c>
      <c r="B611" s="40" t="s">
        <v>1153</v>
      </c>
      <c r="C611" s="40" t="s">
        <v>1154</v>
      </c>
      <c r="D611" s="33">
        <v>63.988</v>
      </c>
      <c r="E611" s="34">
        <v>0</v>
      </c>
      <c r="F611" s="34">
        <v>3.1349999999999998</v>
      </c>
      <c r="G611" s="34">
        <v>0</v>
      </c>
      <c r="H611" s="34">
        <v>0</v>
      </c>
      <c r="I611" s="34">
        <v>0</v>
      </c>
      <c r="J611" s="34">
        <v>0</v>
      </c>
      <c r="K611" s="34" t="s">
        <v>1155</v>
      </c>
      <c r="L611" s="34">
        <v>23</v>
      </c>
      <c r="M611" s="34">
        <v>0</v>
      </c>
      <c r="N611" s="34">
        <v>0</v>
      </c>
      <c r="O611" s="34">
        <v>0</v>
      </c>
      <c r="P611" s="34">
        <v>0</v>
      </c>
      <c r="Q611" s="34">
        <v>0</v>
      </c>
      <c r="R611" s="34">
        <v>0</v>
      </c>
      <c r="S611" s="34">
        <v>2.89024824</v>
      </c>
      <c r="T611" s="34">
        <v>0</v>
      </c>
      <c r="U611" s="34">
        <v>0</v>
      </c>
      <c r="V611" s="34">
        <v>0</v>
      </c>
      <c r="W611" s="34">
        <v>0</v>
      </c>
      <c r="X611" s="34">
        <v>0</v>
      </c>
      <c r="Y611" s="34">
        <v>23</v>
      </c>
      <c r="Z611" s="34">
        <v>0</v>
      </c>
      <c r="AA611" s="34">
        <v>0</v>
      </c>
      <c r="AB611" s="34">
        <v>0</v>
      </c>
      <c r="AC611" s="34">
        <v>0</v>
      </c>
      <c r="AD611" s="34">
        <v>0</v>
      </c>
      <c r="AE611" s="34">
        <f t="shared" ref="AE611:AE613" si="186">R611-E611</f>
        <v>0</v>
      </c>
      <c r="AF611" s="35">
        <v>0</v>
      </c>
      <c r="AG611" s="34">
        <f t="shared" ref="AG611:AG613" si="187">S611-F611</f>
        <v>-0.24475175999999976</v>
      </c>
      <c r="AH611" s="35">
        <f t="shared" si="183"/>
        <v>-7.8070736842105193E-2</v>
      </c>
      <c r="AI611" s="66" t="s">
        <v>34</v>
      </c>
      <c r="AJ611" s="8"/>
      <c r="BG611" s="8"/>
      <c r="BH611" s="8"/>
      <c r="BI611" s="8"/>
      <c r="BJ611" s="8"/>
      <c r="BK611" s="8"/>
      <c r="BL611" s="15"/>
      <c r="BO611" s="8"/>
      <c r="BV611" s="8"/>
      <c r="BW611" s="8"/>
      <c r="BX611" s="8"/>
      <c r="BY611" s="8"/>
      <c r="BZ611" s="8"/>
    </row>
    <row r="612" spans="1:78" ht="63" x14ac:dyDescent="0.25">
      <c r="A612" s="40" t="s">
        <v>1152</v>
      </c>
      <c r="B612" s="40" t="s">
        <v>1156</v>
      </c>
      <c r="C612" s="40" t="s">
        <v>1157</v>
      </c>
      <c r="D612" s="68">
        <v>46.787655630000003</v>
      </c>
      <c r="E612" s="68">
        <v>0</v>
      </c>
      <c r="F612" s="68">
        <v>24.39207524</v>
      </c>
      <c r="G612" s="34">
        <v>0</v>
      </c>
      <c r="H612" s="34">
        <v>0</v>
      </c>
      <c r="I612" s="68">
        <v>0</v>
      </c>
      <c r="J612" s="34">
        <v>0</v>
      </c>
      <c r="K612" s="34">
        <v>0</v>
      </c>
      <c r="L612" s="68">
        <v>4</v>
      </c>
      <c r="M612" s="68">
        <v>0</v>
      </c>
      <c r="N612" s="34">
        <v>0</v>
      </c>
      <c r="O612" s="68">
        <v>0</v>
      </c>
      <c r="P612" s="68">
        <v>0</v>
      </c>
      <c r="Q612" s="68">
        <v>0</v>
      </c>
      <c r="R612" s="34">
        <v>0</v>
      </c>
      <c r="S612" s="34">
        <v>0</v>
      </c>
      <c r="T612" s="34">
        <v>0</v>
      </c>
      <c r="U612" s="34">
        <v>0</v>
      </c>
      <c r="V612" s="34">
        <v>0</v>
      </c>
      <c r="W612" s="34">
        <v>0</v>
      </c>
      <c r="X612" s="34">
        <v>0</v>
      </c>
      <c r="Y612" s="34">
        <v>0</v>
      </c>
      <c r="Z612" s="34">
        <v>0</v>
      </c>
      <c r="AA612" s="34">
        <v>0</v>
      </c>
      <c r="AB612" s="34">
        <v>0</v>
      </c>
      <c r="AC612" s="34">
        <v>0</v>
      </c>
      <c r="AD612" s="34">
        <v>0</v>
      </c>
      <c r="AE612" s="34">
        <f t="shared" si="186"/>
        <v>0</v>
      </c>
      <c r="AF612" s="35">
        <v>0</v>
      </c>
      <c r="AG612" s="34">
        <f t="shared" si="187"/>
        <v>-24.39207524</v>
      </c>
      <c r="AH612" s="35">
        <f t="shared" si="183"/>
        <v>-1</v>
      </c>
      <c r="AI612" s="66" t="s">
        <v>269</v>
      </c>
      <c r="AJ612" s="8"/>
      <c r="BG612" s="8"/>
      <c r="BH612" s="8"/>
      <c r="BI612" s="8"/>
      <c r="BJ612" s="8"/>
      <c r="BK612" s="8"/>
      <c r="BL612" s="15"/>
      <c r="BO612" s="8"/>
      <c r="BV612" s="8"/>
      <c r="BW612" s="8"/>
      <c r="BX612" s="8"/>
      <c r="BY612" s="8"/>
      <c r="BZ612" s="8"/>
    </row>
    <row r="613" spans="1:78" ht="47.25" x14ac:dyDescent="0.25">
      <c r="A613" s="40" t="s">
        <v>1152</v>
      </c>
      <c r="B613" s="40" t="s">
        <v>1158</v>
      </c>
      <c r="C613" s="40" t="s">
        <v>1159</v>
      </c>
      <c r="D613" s="68">
        <v>69.435000000000002</v>
      </c>
      <c r="E613" s="68">
        <v>0</v>
      </c>
      <c r="F613" s="68">
        <v>11.92400001</v>
      </c>
      <c r="G613" s="34">
        <v>0</v>
      </c>
      <c r="H613" s="34">
        <v>0</v>
      </c>
      <c r="I613" s="68">
        <v>0</v>
      </c>
      <c r="J613" s="34">
        <v>0</v>
      </c>
      <c r="K613" s="34">
        <v>0</v>
      </c>
      <c r="L613" s="68">
        <v>2</v>
      </c>
      <c r="M613" s="68">
        <v>0</v>
      </c>
      <c r="N613" s="34">
        <v>0</v>
      </c>
      <c r="O613" s="68">
        <v>0</v>
      </c>
      <c r="P613" s="68">
        <v>0</v>
      </c>
      <c r="Q613" s="68">
        <v>0</v>
      </c>
      <c r="R613" s="34">
        <v>0</v>
      </c>
      <c r="S613" s="34">
        <v>0</v>
      </c>
      <c r="T613" s="34">
        <v>0</v>
      </c>
      <c r="U613" s="34">
        <v>0</v>
      </c>
      <c r="V613" s="34">
        <v>0</v>
      </c>
      <c r="W613" s="34">
        <v>0</v>
      </c>
      <c r="X613" s="34">
        <v>0</v>
      </c>
      <c r="Y613" s="34">
        <v>0</v>
      </c>
      <c r="Z613" s="34">
        <v>0</v>
      </c>
      <c r="AA613" s="34">
        <v>0</v>
      </c>
      <c r="AB613" s="34">
        <v>0</v>
      </c>
      <c r="AC613" s="34">
        <v>0</v>
      </c>
      <c r="AD613" s="34">
        <v>0</v>
      </c>
      <c r="AE613" s="34">
        <f t="shared" si="186"/>
        <v>0</v>
      </c>
      <c r="AF613" s="35">
        <v>0</v>
      </c>
      <c r="AG613" s="34">
        <f t="shared" si="187"/>
        <v>-11.92400001</v>
      </c>
      <c r="AH613" s="35">
        <f t="shared" si="183"/>
        <v>-1</v>
      </c>
      <c r="AI613" s="66" t="s">
        <v>1160</v>
      </c>
      <c r="AJ613" s="8"/>
      <c r="BG613" s="8"/>
      <c r="BH613" s="8"/>
      <c r="BI613" s="8"/>
      <c r="BJ613" s="8"/>
      <c r="BK613" s="8"/>
      <c r="BL613" s="15"/>
      <c r="BO613" s="8"/>
      <c r="BV613" s="8"/>
      <c r="BW613" s="8"/>
      <c r="BX613" s="8"/>
      <c r="BY613" s="8"/>
      <c r="BZ613" s="8"/>
    </row>
    <row r="614" spans="1:78" ht="78.75" x14ac:dyDescent="0.25">
      <c r="A614" s="29" t="s">
        <v>1161</v>
      </c>
      <c r="B614" s="29" t="s">
        <v>293</v>
      </c>
      <c r="C614" s="29" t="s">
        <v>33</v>
      </c>
      <c r="D614" s="25">
        <v>0</v>
      </c>
      <c r="E614" s="25">
        <v>0</v>
      </c>
      <c r="F614" s="25">
        <v>0</v>
      </c>
      <c r="G614" s="25">
        <v>0</v>
      </c>
      <c r="H614" s="25">
        <v>0</v>
      </c>
      <c r="I614" s="25">
        <v>0</v>
      </c>
      <c r="J614" s="25">
        <v>0</v>
      </c>
      <c r="K614" s="25">
        <v>0</v>
      </c>
      <c r="L614" s="25">
        <v>0</v>
      </c>
      <c r="M614" s="25">
        <v>0</v>
      </c>
      <c r="N614" s="25">
        <v>0</v>
      </c>
      <c r="O614" s="25">
        <v>0</v>
      </c>
      <c r="P614" s="25">
        <v>0</v>
      </c>
      <c r="Q614" s="25">
        <v>0</v>
      </c>
      <c r="R614" s="25">
        <v>0</v>
      </c>
      <c r="S614" s="25">
        <v>0</v>
      </c>
      <c r="T614" s="25">
        <v>0</v>
      </c>
      <c r="U614" s="25">
        <v>0</v>
      </c>
      <c r="V614" s="25">
        <v>0</v>
      </c>
      <c r="W614" s="25">
        <v>0</v>
      </c>
      <c r="X614" s="25">
        <v>0</v>
      </c>
      <c r="Y614" s="25">
        <v>0</v>
      </c>
      <c r="Z614" s="25">
        <v>0</v>
      </c>
      <c r="AA614" s="25">
        <v>0</v>
      </c>
      <c r="AB614" s="25">
        <v>0</v>
      </c>
      <c r="AC614" s="25">
        <v>0</v>
      </c>
      <c r="AD614" s="25">
        <v>0</v>
      </c>
      <c r="AE614" s="25">
        <v>0</v>
      </c>
      <c r="AF614" s="26">
        <v>0</v>
      </c>
      <c r="AG614" s="25">
        <v>0</v>
      </c>
      <c r="AH614" s="26">
        <v>0</v>
      </c>
      <c r="AI614" s="65" t="s">
        <v>34</v>
      </c>
      <c r="AJ614" s="8"/>
      <c r="BG614" s="8"/>
      <c r="BH614" s="8"/>
      <c r="BI614" s="8"/>
      <c r="BJ614" s="8"/>
      <c r="BK614" s="8"/>
      <c r="BL614" s="15"/>
      <c r="BO614" s="8"/>
      <c r="BV614" s="8"/>
      <c r="BW614" s="8"/>
      <c r="BX614" s="8"/>
      <c r="BY614" s="8"/>
      <c r="BZ614" s="8"/>
    </row>
    <row r="615" spans="1:78" ht="31.5" x14ac:dyDescent="0.25">
      <c r="A615" s="29" t="s">
        <v>1162</v>
      </c>
      <c r="B615" s="29" t="s">
        <v>303</v>
      </c>
      <c r="C615" s="29" t="s">
        <v>33</v>
      </c>
      <c r="D615" s="25">
        <v>0</v>
      </c>
      <c r="E615" s="25">
        <v>0</v>
      </c>
      <c r="F615" s="25">
        <v>0</v>
      </c>
      <c r="G615" s="25">
        <v>0</v>
      </c>
      <c r="H615" s="25">
        <v>0</v>
      </c>
      <c r="I615" s="25">
        <v>0</v>
      </c>
      <c r="J615" s="25">
        <v>0</v>
      </c>
      <c r="K615" s="25">
        <v>0</v>
      </c>
      <c r="L615" s="25">
        <v>0</v>
      </c>
      <c r="M615" s="25">
        <v>0</v>
      </c>
      <c r="N615" s="25">
        <v>0</v>
      </c>
      <c r="O615" s="25">
        <v>0</v>
      </c>
      <c r="P615" s="25">
        <v>0</v>
      </c>
      <c r="Q615" s="25">
        <v>0</v>
      </c>
      <c r="R615" s="25">
        <v>0</v>
      </c>
      <c r="S615" s="25">
        <v>0</v>
      </c>
      <c r="T615" s="25">
        <v>0</v>
      </c>
      <c r="U615" s="25">
        <v>0</v>
      </c>
      <c r="V615" s="25">
        <v>0</v>
      </c>
      <c r="W615" s="25">
        <v>0</v>
      </c>
      <c r="X615" s="25">
        <v>0</v>
      </c>
      <c r="Y615" s="25">
        <v>0</v>
      </c>
      <c r="Z615" s="25">
        <v>0</v>
      </c>
      <c r="AA615" s="25">
        <v>0</v>
      </c>
      <c r="AB615" s="25">
        <v>0</v>
      </c>
      <c r="AC615" s="25">
        <v>0</v>
      </c>
      <c r="AD615" s="25">
        <v>0</v>
      </c>
      <c r="AE615" s="25">
        <v>0</v>
      </c>
      <c r="AF615" s="26">
        <v>0</v>
      </c>
      <c r="AG615" s="25">
        <v>0</v>
      </c>
      <c r="AH615" s="26">
        <v>0</v>
      </c>
      <c r="AI615" s="65" t="s">
        <v>34</v>
      </c>
      <c r="AJ615" s="8"/>
      <c r="BG615" s="8"/>
      <c r="BH615" s="8"/>
      <c r="BI615" s="8"/>
      <c r="BJ615" s="8"/>
      <c r="BK615" s="8"/>
      <c r="BL615" s="15"/>
      <c r="BO615" s="8"/>
      <c r="BV615" s="8"/>
      <c r="BW615" s="8"/>
      <c r="BX615" s="8"/>
      <c r="BY615" s="8"/>
      <c r="BZ615" s="8"/>
    </row>
    <row r="616" spans="1:78" ht="78.75" x14ac:dyDescent="0.25">
      <c r="A616" s="29" t="s">
        <v>1163</v>
      </c>
      <c r="B616" s="29" t="s">
        <v>297</v>
      </c>
      <c r="C616" s="29" t="s">
        <v>33</v>
      </c>
      <c r="D616" s="25">
        <v>0</v>
      </c>
      <c r="E616" s="25">
        <v>0</v>
      </c>
      <c r="F616" s="25">
        <v>0</v>
      </c>
      <c r="G616" s="25">
        <v>0</v>
      </c>
      <c r="H616" s="25">
        <v>0</v>
      </c>
      <c r="I616" s="25">
        <v>0</v>
      </c>
      <c r="J616" s="25">
        <v>0</v>
      </c>
      <c r="K616" s="25">
        <v>0</v>
      </c>
      <c r="L616" s="25">
        <v>0</v>
      </c>
      <c r="M616" s="25">
        <v>0</v>
      </c>
      <c r="N616" s="25">
        <v>0</v>
      </c>
      <c r="O616" s="25">
        <v>0</v>
      </c>
      <c r="P616" s="25">
        <v>0</v>
      </c>
      <c r="Q616" s="25">
        <v>0</v>
      </c>
      <c r="R616" s="25">
        <v>0</v>
      </c>
      <c r="S616" s="25">
        <v>0</v>
      </c>
      <c r="T616" s="25">
        <v>0</v>
      </c>
      <c r="U616" s="25">
        <v>0</v>
      </c>
      <c r="V616" s="25">
        <v>0</v>
      </c>
      <c r="W616" s="25">
        <v>0</v>
      </c>
      <c r="X616" s="25">
        <v>0</v>
      </c>
      <c r="Y616" s="25">
        <v>0</v>
      </c>
      <c r="Z616" s="25">
        <v>0</v>
      </c>
      <c r="AA616" s="25">
        <v>0</v>
      </c>
      <c r="AB616" s="25">
        <v>0</v>
      </c>
      <c r="AC616" s="25">
        <v>0</v>
      </c>
      <c r="AD616" s="25">
        <v>0</v>
      </c>
      <c r="AE616" s="25">
        <v>0</v>
      </c>
      <c r="AF616" s="26">
        <v>0</v>
      </c>
      <c r="AG616" s="25">
        <v>0</v>
      </c>
      <c r="AH616" s="26">
        <v>0</v>
      </c>
      <c r="AI616" s="65" t="s">
        <v>34</v>
      </c>
      <c r="AJ616" s="8"/>
      <c r="BG616" s="8"/>
      <c r="BH616" s="8"/>
      <c r="BI616" s="8"/>
      <c r="BJ616" s="8"/>
      <c r="BK616" s="8"/>
      <c r="BL616" s="15"/>
      <c r="BO616" s="8"/>
      <c r="BV616" s="8"/>
      <c r="BW616" s="8"/>
      <c r="BX616" s="8"/>
      <c r="BY616" s="8"/>
      <c r="BZ616" s="8"/>
    </row>
    <row r="617" spans="1:78" ht="63" x14ac:dyDescent="0.25">
      <c r="A617" s="29" t="s">
        <v>1164</v>
      </c>
      <c r="B617" s="29" t="s">
        <v>299</v>
      </c>
      <c r="C617" s="29" t="s">
        <v>33</v>
      </c>
      <c r="D617" s="25">
        <v>0</v>
      </c>
      <c r="E617" s="25">
        <v>0</v>
      </c>
      <c r="F617" s="25">
        <v>0</v>
      </c>
      <c r="G617" s="25">
        <v>0</v>
      </c>
      <c r="H617" s="25">
        <v>0</v>
      </c>
      <c r="I617" s="25">
        <v>0</v>
      </c>
      <c r="J617" s="25">
        <v>0</v>
      </c>
      <c r="K617" s="25">
        <v>0</v>
      </c>
      <c r="L617" s="25">
        <v>0</v>
      </c>
      <c r="M617" s="25">
        <v>0</v>
      </c>
      <c r="N617" s="25">
        <v>0</v>
      </c>
      <c r="O617" s="25">
        <v>0</v>
      </c>
      <c r="P617" s="25">
        <v>0</v>
      </c>
      <c r="Q617" s="25">
        <v>0</v>
      </c>
      <c r="R617" s="25">
        <v>0</v>
      </c>
      <c r="S617" s="25">
        <v>0</v>
      </c>
      <c r="T617" s="25">
        <v>0</v>
      </c>
      <c r="U617" s="25">
        <v>0</v>
      </c>
      <c r="V617" s="25">
        <v>0</v>
      </c>
      <c r="W617" s="25">
        <v>0</v>
      </c>
      <c r="X617" s="25">
        <v>0</v>
      </c>
      <c r="Y617" s="25">
        <v>0</v>
      </c>
      <c r="Z617" s="25">
        <v>0</v>
      </c>
      <c r="AA617" s="25">
        <v>0</v>
      </c>
      <c r="AB617" s="25">
        <v>0</v>
      </c>
      <c r="AC617" s="25">
        <v>0</v>
      </c>
      <c r="AD617" s="25">
        <v>0</v>
      </c>
      <c r="AE617" s="25">
        <v>0</v>
      </c>
      <c r="AF617" s="26">
        <v>0</v>
      </c>
      <c r="AG617" s="25">
        <v>0</v>
      </c>
      <c r="AH617" s="26">
        <v>0</v>
      </c>
      <c r="AI617" s="65" t="s">
        <v>34</v>
      </c>
      <c r="AJ617" s="8"/>
      <c r="BG617" s="8"/>
      <c r="BH617" s="8"/>
      <c r="BI617" s="8"/>
      <c r="BJ617" s="8"/>
      <c r="BK617" s="8"/>
      <c r="BL617" s="15"/>
      <c r="BO617" s="8"/>
      <c r="BV617" s="8"/>
      <c r="BW617" s="8"/>
      <c r="BX617" s="8"/>
      <c r="BY617" s="8"/>
      <c r="BZ617" s="8"/>
    </row>
    <row r="618" spans="1:78" ht="31.5" x14ac:dyDescent="0.25">
      <c r="A618" s="29" t="s">
        <v>1165</v>
      </c>
      <c r="B618" s="29" t="s">
        <v>303</v>
      </c>
      <c r="C618" s="29" t="s">
        <v>33</v>
      </c>
      <c r="D618" s="25">
        <v>0</v>
      </c>
      <c r="E618" s="25">
        <v>0</v>
      </c>
      <c r="F618" s="25">
        <v>0</v>
      </c>
      <c r="G618" s="25">
        <v>0</v>
      </c>
      <c r="H618" s="25">
        <v>0</v>
      </c>
      <c r="I618" s="25">
        <v>0</v>
      </c>
      <c r="J618" s="25">
        <v>0</v>
      </c>
      <c r="K618" s="25">
        <v>0</v>
      </c>
      <c r="L618" s="25">
        <v>0</v>
      </c>
      <c r="M618" s="25">
        <v>0</v>
      </c>
      <c r="N618" s="25">
        <v>0</v>
      </c>
      <c r="O618" s="25">
        <v>0</v>
      </c>
      <c r="P618" s="25">
        <v>0</v>
      </c>
      <c r="Q618" s="25">
        <v>0</v>
      </c>
      <c r="R618" s="25">
        <v>0</v>
      </c>
      <c r="S618" s="25">
        <v>0</v>
      </c>
      <c r="T618" s="25">
        <v>0</v>
      </c>
      <c r="U618" s="25">
        <v>0</v>
      </c>
      <c r="V618" s="25">
        <v>0</v>
      </c>
      <c r="W618" s="25">
        <v>0</v>
      </c>
      <c r="X618" s="25">
        <v>0</v>
      </c>
      <c r="Y618" s="25">
        <v>0</v>
      </c>
      <c r="Z618" s="25">
        <v>0</v>
      </c>
      <c r="AA618" s="25">
        <v>0</v>
      </c>
      <c r="AB618" s="25">
        <v>0</v>
      </c>
      <c r="AC618" s="25">
        <v>0</v>
      </c>
      <c r="AD618" s="25">
        <v>0</v>
      </c>
      <c r="AE618" s="25">
        <v>0</v>
      </c>
      <c r="AF618" s="26">
        <v>0</v>
      </c>
      <c r="AG618" s="25">
        <v>0</v>
      </c>
      <c r="AH618" s="26">
        <v>0</v>
      </c>
      <c r="AI618" s="65" t="s">
        <v>34</v>
      </c>
      <c r="AJ618" s="8"/>
      <c r="BG618" s="8"/>
      <c r="BH618" s="8"/>
      <c r="BI618" s="8"/>
      <c r="BJ618" s="8"/>
      <c r="BK618" s="8"/>
      <c r="BL618" s="15"/>
      <c r="BO618" s="8"/>
      <c r="BV618" s="8"/>
      <c r="BW618" s="8"/>
      <c r="BX618" s="8"/>
      <c r="BY618" s="8"/>
      <c r="BZ618" s="8"/>
    </row>
    <row r="619" spans="1:78" ht="78.75" x14ac:dyDescent="0.25">
      <c r="A619" s="29" t="s">
        <v>1166</v>
      </c>
      <c r="B619" s="29" t="s">
        <v>297</v>
      </c>
      <c r="C619" s="29" t="s">
        <v>33</v>
      </c>
      <c r="D619" s="25">
        <v>0</v>
      </c>
      <c r="E619" s="25">
        <v>0</v>
      </c>
      <c r="F619" s="25">
        <v>0</v>
      </c>
      <c r="G619" s="25">
        <v>0</v>
      </c>
      <c r="H619" s="25">
        <v>0</v>
      </c>
      <c r="I619" s="25">
        <v>0</v>
      </c>
      <c r="J619" s="25">
        <v>0</v>
      </c>
      <c r="K619" s="25">
        <v>0</v>
      </c>
      <c r="L619" s="25">
        <v>0</v>
      </c>
      <c r="M619" s="25">
        <v>0</v>
      </c>
      <c r="N619" s="25">
        <v>0</v>
      </c>
      <c r="O619" s="25">
        <v>0</v>
      </c>
      <c r="P619" s="25">
        <v>0</v>
      </c>
      <c r="Q619" s="25">
        <v>0</v>
      </c>
      <c r="R619" s="25">
        <v>0</v>
      </c>
      <c r="S619" s="25">
        <v>0</v>
      </c>
      <c r="T619" s="25">
        <v>0</v>
      </c>
      <c r="U619" s="25">
        <v>0</v>
      </c>
      <c r="V619" s="25">
        <v>0</v>
      </c>
      <c r="W619" s="25">
        <v>0</v>
      </c>
      <c r="X619" s="25">
        <v>0</v>
      </c>
      <c r="Y619" s="25">
        <v>0</v>
      </c>
      <c r="Z619" s="25">
        <v>0</v>
      </c>
      <c r="AA619" s="25">
        <v>0</v>
      </c>
      <c r="AB619" s="25">
        <v>0</v>
      </c>
      <c r="AC619" s="25">
        <v>0</v>
      </c>
      <c r="AD619" s="25">
        <v>0</v>
      </c>
      <c r="AE619" s="25">
        <v>0</v>
      </c>
      <c r="AF619" s="26">
        <v>0</v>
      </c>
      <c r="AG619" s="25">
        <v>0</v>
      </c>
      <c r="AH619" s="26">
        <v>0</v>
      </c>
      <c r="AI619" s="65" t="s">
        <v>34</v>
      </c>
      <c r="AJ619" s="8"/>
      <c r="BG619" s="8"/>
      <c r="BH619" s="8"/>
      <c r="BI619" s="8"/>
      <c r="BJ619" s="8"/>
      <c r="BK619" s="8"/>
      <c r="BL619" s="15"/>
      <c r="BO619" s="8"/>
      <c r="BV619" s="8"/>
      <c r="BW619" s="8"/>
      <c r="BX619" s="8"/>
      <c r="BY619" s="8"/>
      <c r="BZ619" s="8"/>
    </row>
    <row r="620" spans="1:78" ht="63" x14ac:dyDescent="0.25">
      <c r="A620" s="29" t="s">
        <v>1167</v>
      </c>
      <c r="B620" s="29" t="s">
        <v>299</v>
      </c>
      <c r="C620" s="29" t="s">
        <v>33</v>
      </c>
      <c r="D620" s="25">
        <v>0</v>
      </c>
      <c r="E620" s="25">
        <v>0</v>
      </c>
      <c r="F620" s="25">
        <v>0</v>
      </c>
      <c r="G620" s="25">
        <v>0</v>
      </c>
      <c r="H620" s="25">
        <v>0</v>
      </c>
      <c r="I620" s="25">
        <v>0</v>
      </c>
      <c r="J620" s="25">
        <v>0</v>
      </c>
      <c r="K620" s="25">
        <v>0</v>
      </c>
      <c r="L620" s="25">
        <v>0</v>
      </c>
      <c r="M620" s="25">
        <v>0</v>
      </c>
      <c r="N620" s="25">
        <v>0</v>
      </c>
      <c r="O620" s="25">
        <v>0</v>
      </c>
      <c r="P620" s="25">
        <v>0</v>
      </c>
      <c r="Q620" s="25">
        <v>0</v>
      </c>
      <c r="R620" s="25">
        <v>0</v>
      </c>
      <c r="S620" s="25">
        <v>0</v>
      </c>
      <c r="T620" s="25">
        <v>0</v>
      </c>
      <c r="U620" s="25">
        <v>0</v>
      </c>
      <c r="V620" s="25">
        <v>0</v>
      </c>
      <c r="W620" s="25">
        <v>0</v>
      </c>
      <c r="X620" s="25">
        <v>0</v>
      </c>
      <c r="Y620" s="25">
        <v>0</v>
      </c>
      <c r="Z620" s="25">
        <v>0</v>
      </c>
      <c r="AA620" s="25">
        <v>0</v>
      </c>
      <c r="AB620" s="25">
        <v>0</v>
      </c>
      <c r="AC620" s="25">
        <v>0</v>
      </c>
      <c r="AD620" s="25">
        <v>0</v>
      </c>
      <c r="AE620" s="25">
        <v>0</v>
      </c>
      <c r="AF620" s="26">
        <v>0</v>
      </c>
      <c r="AG620" s="25">
        <v>0</v>
      </c>
      <c r="AH620" s="26">
        <v>0</v>
      </c>
      <c r="AI620" s="65" t="s">
        <v>34</v>
      </c>
      <c r="AJ620" s="8"/>
      <c r="BG620" s="8"/>
      <c r="BH620" s="8"/>
      <c r="BI620" s="8"/>
      <c r="BJ620" s="8"/>
      <c r="BK620" s="8"/>
      <c r="BL620" s="15"/>
      <c r="BO620" s="8"/>
      <c r="BV620" s="8"/>
      <c r="BW620" s="8"/>
      <c r="BX620" s="8"/>
      <c r="BY620" s="8"/>
      <c r="BZ620" s="8"/>
    </row>
    <row r="621" spans="1:78" ht="31.5" x14ac:dyDescent="0.25">
      <c r="A621" s="29" t="s">
        <v>1168</v>
      </c>
      <c r="B621" s="29" t="s">
        <v>307</v>
      </c>
      <c r="C621" s="29" t="s">
        <v>33</v>
      </c>
      <c r="D621" s="25">
        <f t="shared" ref="D621:AG621" si="188">SUM(D622,D623,D624,D625)</f>
        <v>0</v>
      </c>
      <c r="E621" s="25">
        <f t="shared" si="188"/>
        <v>0</v>
      </c>
      <c r="F621" s="25">
        <f t="shared" si="188"/>
        <v>0</v>
      </c>
      <c r="G621" s="25">
        <f t="shared" si="188"/>
        <v>0</v>
      </c>
      <c r="H621" s="25">
        <f t="shared" si="188"/>
        <v>0</v>
      </c>
      <c r="I621" s="25">
        <f t="shared" si="188"/>
        <v>0</v>
      </c>
      <c r="J621" s="25">
        <f t="shared" si="188"/>
        <v>0</v>
      </c>
      <c r="K621" s="25">
        <f t="shared" si="188"/>
        <v>0</v>
      </c>
      <c r="L621" s="25">
        <f t="shared" si="188"/>
        <v>0</v>
      </c>
      <c r="M621" s="25">
        <f t="shared" si="188"/>
        <v>0</v>
      </c>
      <c r="N621" s="25">
        <f t="shared" si="188"/>
        <v>0</v>
      </c>
      <c r="O621" s="25">
        <f t="shared" si="188"/>
        <v>0</v>
      </c>
      <c r="P621" s="25">
        <f t="shared" si="188"/>
        <v>0</v>
      </c>
      <c r="Q621" s="25">
        <f t="shared" si="188"/>
        <v>0</v>
      </c>
      <c r="R621" s="25">
        <f t="shared" si="188"/>
        <v>0</v>
      </c>
      <c r="S621" s="25">
        <f t="shared" si="188"/>
        <v>0</v>
      </c>
      <c r="T621" s="25">
        <f t="shared" si="188"/>
        <v>0</v>
      </c>
      <c r="U621" s="25">
        <f t="shared" si="188"/>
        <v>0</v>
      </c>
      <c r="V621" s="25">
        <f t="shared" si="188"/>
        <v>0</v>
      </c>
      <c r="W621" s="25">
        <f t="shared" si="188"/>
        <v>0</v>
      </c>
      <c r="X621" s="25">
        <f t="shared" si="188"/>
        <v>0</v>
      </c>
      <c r="Y621" s="25">
        <f t="shared" si="188"/>
        <v>0</v>
      </c>
      <c r="Z621" s="25">
        <f t="shared" si="188"/>
        <v>0</v>
      </c>
      <c r="AA621" s="25">
        <f t="shared" si="188"/>
        <v>0</v>
      </c>
      <c r="AB621" s="25">
        <f t="shared" si="188"/>
        <v>0</v>
      </c>
      <c r="AC621" s="25">
        <f t="shared" si="188"/>
        <v>0</v>
      </c>
      <c r="AD621" s="25">
        <f t="shared" si="188"/>
        <v>0</v>
      </c>
      <c r="AE621" s="25">
        <f t="shared" si="188"/>
        <v>0</v>
      </c>
      <c r="AF621" s="26">
        <v>0</v>
      </c>
      <c r="AG621" s="25">
        <f t="shared" si="188"/>
        <v>0</v>
      </c>
      <c r="AH621" s="26">
        <v>0</v>
      </c>
      <c r="AI621" s="65" t="s">
        <v>34</v>
      </c>
      <c r="AJ621" s="8"/>
      <c r="BG621" s="8"/>
      <c r="BH621" s="8"/>
      <c r="BI621" s="8"/>
      <c r="BJ621" s="8"/>
      <c r="BK621" s="8"/>
      <c r="BL621" s="15"/>
      <c r="BO621" s="8"/>
      <c r="BV621" s="8"/>
      <c r="BW621" s="8"/>
      <c r="BX621" s="8"/>
      <c r="BY621" s="8"/>
      <c r="BZ621" s="8"/>
    </row>
    <row r="622" spans="1:78" ht="47.25" x14ac:dyDescent="0.25">
      <c r="A622" s="29" t="s">
        <v>1169</v>
      </c>
      <c r="B622" s="29" t="s">
        <v>309</v>
      </c>
      <c r="C622" s="29" t="s">
        <v>33</v>
      </c>
      <c r="D622" s="25">
        <v>0</v>
      </c>
      <c r="E622" s="25">
        <v>0</v>
      </c>
      <c r="F622" s="25">
        <v>0</v>
      </c>
      <c r="G622" s="25">
        <v>0</v>
      </c>
      <c r="H622" s="25">
        <v>0</v>
      </c>
      <c r="I622" s="25">
        <v>0</v>
      </c>
      <c r="J622" s="25">
        <v>0</v>
      </c>
      <c r="K622" s="25">
        <v>0</v>
      </c>
      <c r="L622" s="25">
        <v>0</v>
      </c>
      <c r="M622" s="25">
        <v>0</v>
      </c>
      <c r="N622" s="25">
        <v>0</v>
      </c>
      <c r="O622" s="25">
        <v>0</v>
      </c>
      <c r="P622" s="25">
        <v>0</v>
      </c>
      <c r="Q622" s="25">
        <v>0</v>
      </c>
      <c r="R622" s="25">
        <v>0</v>
      </c>
      <c r="S622" s="25">
        <v>0</v>
      </c>
      <c r="T622" s="25">
        <v>0</v>
      </c>
      <c r="U622" s="25">
        <v>0</v>
      </c>
      <c r="V622" s="25">
        <v>0</v>
      </c>
      <c r="W622" s="25">
        <v>0</v>
      </c>
      <c r="X622" s="25">
        <v>0</v>
      </c>
      <c r="Y622" s="25">
        <v>0</v>
      </c>
      <c r="Z622" s="25">
        <v>0</v>
      </c>
      <c r="AA622" s="25">
        <v>0</v>
      </c>
      <c r="AB622" s="25">
        <v>0</v>
      </c>
      <c r="AC622" s="25">
        <v>0</v>
      </c>
      <c r="AD622" s="25">
        <v>0</v>
      </c>
      <c r="AE622" s="25">
        <v>0</v>
      </c>
      <c r="AF622" s="26">
        <v>0</v>
      </c>
      <c r="AG622" s="25">
        <v>0</v>
      </c>
      <c r="AH622" s="26">
        <v>0</v>
      </c>
      <c r="AI622" s="65" t="s">
        <v>34</v>
      </c>
      <c r="AJ622" s="8"/>
      <c r="BG622" s="8"/>
      <c r="BH622" s="8"/>
      <c r="BI622" s="8"/>
      <c r="BJ622" s="8"/>
      <c r="BK622" s="8"/>
      <c r="BL622" s="15"/>
      <c r="BO622" s="8"/>
      <c r="BV622" s="8"/>
      <c r="BW622" s="8"/>
      <c r="BX622" s="8"/>
      <c r="BY622" s="8"/>
      <c r="BZ622" s="8"/>
    </row>
    <row r="623" spans="1:78" ht="31.5" x14ac:dyDescent="0.25">
      <c r="A623" s="29" t="s">
        <v>1170</v>
      </c>
      <c r="B623" s="29" t="s">
        <v>311</v>
      </c>
      <c r="C623" s="29" t="s">
        <v>33</v>
      </c>
      <c r="D623" s="25">
        <v>0</v>
      </c>
      <c r="E623" s="25">
        <v>0</v>
      </c>
      <c r="F623" s="25">
        <v>0</v>
      </c>
      <c r="G623" s="25">
        <v>0</v>
      </c>
      <c r="H623" s="25">
        <v>0</v>
      </c>
      <c r="I623" s="25">
        <v>0</v>
      </c>
      <c r="J623" s="25">
        <v>0</v>
      </c>
      <c r="K623" s="25">
        <v>0</v>
      </c>
      <c r="L623" s="25">
        <v>0</v>
      </c>
      <c r="M623" s="25">
        <v>0</v>
      </c>
      <c r="N623" s="25">
        <v>0</v>
      </c>
      <c r="O623" s="25">
        <v>0</v>
      </c>
      <c r="P623" s="25">
        <v>0</v>
      </c>
      <c r="Q623" s="25">
        <v>0</v>
      </c>
      <c r="R623" s="25">
        <v>0</v>
      </c>
      <c r="S623" s="25">
        <v>0</v>
      </c>
      <c r="T623" s="25">
        <v>0</v>
      </c>
      <c r="U623" s="25">
        <v>0</v>
      </c>
      <c r="V623" s="25">
        <v>0</v>
      </c>
      <c r="W623" s="25">
        <v>0</v>
      </c>
      <c r="X623" s="25">
        <v>0</v>
      </c>
      <c r="Y623" s="25">
        <v>0</v>
      </c>
      <c r="Z623" s="25">
        <v>0</v>
      </c>
      <c r="AA623" s="25">
        <v>0</v>
      </c>
      <c r="AB623" s="25">
        <v>0</v>
      </c>
      <c r="AC623" s="25">
        <v>0</v>
      </c>
      <c r="AD623" s="25">
        <v>0</v>
      </c>
      <c r="AE623" s="25">
        <v>0</v>
      </c>
      <c r="AF623" s="26">
        <v>0</v>
      </c>
      <c r="AG623" s="25">
        <v>0</v>
      </c>
      <c r="AH623" s="26">
        <v>0</v>
      </c>
      <c r="AI623" s="65" t="s">
        <v>34</v>
      </c>
      <c r="AJ623" s="8"/>
      <c r="BG623" s="8"/>
      <c r="BH623" s="8"/>
      <c r="BI623" s="8"/>
      <c r="BJ623" s="8"/>
      <c r="BK623" s="8"/>
      <c r="BL623" s="15"/>
      <c r="BO623" s="8"/>
      <c r="BV623" s="8"/>
      <c r="BW623" s="8"/>
      <c r="BX623" s="8"/>
      <c r="BY623" s="8"/>
      <c r="BZ623" s="8"/>
    </row>
    <row r="624" spans="1:78" ht="31.5" x14ac:dyDescent="0.25">
      <c r="A624" s="29" t="s">
        <v>1171</v>
      </c>
      <c r="B624" s="29" t="s">
        <v>315</v>
      </c>
      <c r="C624" s="29" t="s">
        <v>33</v>
      </c>
      <c r="D624" s="25">
        <v>0</v>
      </c>
      <c r="E624" s="25">
        <v>0</v>
      </c>
      <c r="F624" s="25">
        <v>0</v>
      </c>
      <c r="G624" s="25">
        <v>0</v>
      </c>
      <c r="H624" s="25">
        <v>0</v>
      </c>
      <c r="I624" s="25">
        <v>0</v>
      </c>
      <c r="J624" s="25">
        <v>0</v>
      </c>
      <c r="K624" s="25">
        <v>0</v>
      </c>
      <c r="L624" s="25">
        <v>0</v>
      </c>
      <c r="M624" s="25">
        <v>0</v>
      </c>
      <c r="N624" s="25">
        <v>0</v>
      </c>
      <c r="O624" s="25">
        <v>0</v>
      </c>
      <c r="P624" s="25">
        <v>0</v>
      </c>
      <c r="Q624" s="25">
        <v>0</v>
      </c>
      <c r="R624" s="25">
        <v>0</v>
      </c>
      <c r="S624" s="25">
        <v>0</v>
      </c>
      <c r="T624" s="25">
        <v>0</v>
      </c>
      <c r="U624" s="25">
        <v>0</v>
      </c>
      <c r="V624" s="25">
        <v>0</v>
      </c>
      <c r="W624" s="25">
        <v>0</v>
      </c>
      <c r="X624" s="25">
        <v>0</v>
      </c>
      <c r="Y624" s="25">
        <v>0</v>
      </c>
      <c r="Z624" s="25">
        <v>0</v>
      </c>
      <c r="AA624" s="25">
        <v>0</v>
      </c>
      <c r="AB624" s="25">
        <v>0</v>
      </c>
      <c r="AC624" s="25">
        <v>0</v>
      </c>
      <c r="AD624" s="25">
        <v>0</v>
      </c>
      <c r="AE624" s="25">
        <v>0</v>
      </c>
      <c r="AF624" s="26">
        <v>0</v>
      </c>
      <c r="AG624" s="25">
        <v>0</v>
      </c>
      <c r="AH624" s="26">
        <v>0</v>
      </c>
      <c r="AI624" s="65" t="s">
        <v>34</v>
      </c>
      <c r="AJ624" s="8"/>
      <c r="BG624" s="8"/>
      <c r="BH624" s="8"/>
      <c r="BI624" s="8"/>
      <c r="BJ624" s="8"/>
      <c r="BK624" s="8"/>
      <c r="BL624" s="15"/>
      <c r="BO624" s="8"/>
      <c r="BV624" s="8"/>
      <c r="BW624" s="8"/>
      <c r="BX624" s="8"/>
      <c r="BY624" s="8"/>
      <c r="BZ624" s="8"/>
    </row>
    <row r="625" spans="1:78" ht="31.5" x14ac:dyDescent="0.25">
      <c r="A625" s="29" t="s">
        <v>1172</v>
      </c>
      <c r="B625" s="29" t="s">
        <v>322</v>
      </c>
      <c r="C625" s="29" t="s">
        <v>33</v>
      </c>
      <c r="D625" s="25">
        <v>0</v>
      </c>
      <c r="E625" s="25">
        <v>0</v>
      </c>
      <c r="F625" s="25">
        <v>0</v>
      </c>
      <c r="G625" s="25">
        <v>0</v>
      </c>
      <c r="H625" s="25">
        <v>0</v>
      </c>
      <c r="I625" s="25">
        <v>0</v>
      </c>
      <c r="J625" s="25">
        <v>0</v>
      </c>
      <c r="K625" s="25">
        <v>0</v>
      </c>
      <c r="L625" s="25">
        <v>0</v>
      </c>
      <c r="M625" s="25">
        <v>0</v>
      </c>
      <c r="N625" s="25">
        <v>0</v>
      </c>
      <c r="O625" s="25">
        <v>0</v>
      </c>
      <c r="P625" s="25">
        <v>0</v>
      </c>
      <c r="Q625" s="25">
        <v>0</v>
      </c>
      <c r="R625" s="25">
        <v>0</v>
      </c>
      <c r="S625" s="25">
        <v>0</v>
      </c>
      <c r="T625" s="25">
        <v>0</v>
      </c>
      <c r="U625" s="25">
        <v>0</v>
      </c>
      <c r="V625" s="25">
        <v>0</v>
      </c>
      <c r="W625" s="25">
        <v>0</v>
      </c>
      <c r="X625" s="25">
        <v>0</v>
      </c>
      <c r="Y625" s="25">
        <v>0</v>
      </c>
      <c r="Z625" s="25">
        <v>0</v>
      </c>
      <c r="AA625" s="25">
        <v>0</v>
      </c>
      <c r="AB625" s="25">
        <v>0</v>
      </c>
      <c r="AC625" s="25">
        <v>0</v>
      </c>
      <c r="AD625" s="25">
        <v>0</v>
      </c>
      <c r="AE625" s="25">
        <v>0</v>
      </c>
      <c r="AF625" s="26">
        <v>0</v>
      </c>
      <c r="AG625" s="25">
        <v>0</v>
      </c>
      <c r="AH625" s="26">
        <v>0</v>
      </c>
      <c r="AI625" s="65" t="s">
        <v>34</v>
      </c>
      <c r="AJ625" s="8"/>
      <c r="BG625" s="8"/>
      <c r="BH625" s="8"/>
      <c r="BI625" s="8"/>
      <c r="BJ625" s="8"/>
      <c r="BK625" s="8"/>
      <c r="BL625" s="15"/>
      <c r="BO625" s="8"/>
      <c r="BV625" s="8"/>
      <c r="BW625" s="8"/>
      <c r="BX625" s="8"/>
      <c r="BY625" s="8"/>
      <c r="BZ625" s="8"/>
    </row>
    <row r="626" spans="1:78" ht="63" x14ac:dyDescent="0.25">
      <c r="A626" s="29" t="s">
        <v>1173</v>
      </c>
      <c r="B626" s="29" t="s">
        <v>337</v>
      </c>
      <c r="C626" s="29" t="s">
        <v>33</v>
      </c>
      <c r="D626" s="25">
        <v>0</v>
      </c>
      <c r="E626" s="25">
        <v>0</v>
      </c>
      <c r="F626" s="25">
        <v>0</v>
      </c>
      <c r="G626" s="25">
        <v>0</v>
      </c>
      <c r="H626" s="25">
        <v>0</v>
      </c>
      <c r="I626" s="25">
        <v>0</v>
      </c>
      <c r="J626" s="25">
        <v>0</v>
      </c>
      <c r="K626" s="25">
        <v>0</v>
      </c>
      <c r="L626" s="25">
        <v>0</v>
      </c>
      <c r="M626" s="25">
        <v>0</v>
      </c>
      <c r="N626" s="25">
        <v>0</v>
      </c>
      <c r="O626" s="25">
        <v>0</v>
      </c>
      <c r="P626" s="25">
        <v>0</v>
      </c>
      <c r="Q626" s="25">
        <v>0</v>
      </c>
      <c r="R626" s="25">
        <v>0</v>
      </c>
      <c r="S626" s="25">
        <v>0</v>
      </c>
      <c r="T626" s="25">
        <v>0</v>
      </c>
      <c r="U626" s="25">
        <v>0</v>
      </c>
      <c r="V626" s="25">
        <v>0</v>
      </c>
      <c r="W626" s="25">
        <v>0</v>
      </c>
      <c r="X626" s="25">
        <v>0</v>
      </c>
      <c r="Y626" s="25">
        <v>0</v>
      </c>
      <c r="Z626" s="25">
        <v>0</v>
      </c>
      <c r="AA626" s="25">
        <v>0</v>
      </c>
      <c r="AB626" s="25">
        <v>0</v>
      </c>
      <c r="AC626" s="25">
        <v>0</v>
      </c>
      <c r="AD626" s="25">
        <v>0</v>
      </c>
      <c r="AE626" s="25">
        <v>0</v>
      </c>
      <c r="AF626" s="26">
        <v>0</v>
      </c>
      <c r="AG626" s="25">
        <v>0</v>
      </c>
      <c r="AH626" s="26">
        <v>0</v>
      </c>
      <c r="AI626" s="65" t="s">
        <v>34</v>
      </c>
      <c r="AJ626" s="8"/>
      <c r="BG626" s="8"/>
      <c r="BH626" s="8"/>
      <c r="BI626" s="8"/>
      <c r="BJ626" s="8"/>
      <c r="BK626" s="8"/>
      <c r="BL626" s="15"/>
      <c r="BO626" s="8"/>
      <c r="BV626" s="8"/>
      <c r="BW626" s="8"/>
      <c r="BX626" s="8"/>
      <c r="BY626" s="8"/>
      <c r="BZ626" s="8"/>
    </row>
    <row r="627" spans="1:78" ht="31.5" x14ac:dyDescent="0.25">
      <c r="A627" s="29" t="s">
        <v>1174</v>
      </c>
      <c r="B627" s="29" t="s">
        <v>339</v>
      </c>
      <c r="C627" s="29" t="s">
        <v>33</v>
      </c>
      <c r="D627" s="25">
        <f t="shared" ref="D627:AG627" si="189">SUM(D628:D630,)</f>
        <v>6.0680000000000005</v>
      </c>
      <c r="E627" s="25">
        <f t="shared" si="189"/>
        <v>0</v>
      </c>
      <c r="F627" s="25">
        <f t="shared" si="189"/>
        <v>6.0680000000000005</v>
      </c>
      <c r="G627" s="25">
        <f t="shared" si="189"/>
        <v>0</v>
      </c>
      <c r="H627" s="25">
        <f t="shared" si="189"/>
        <v>0</v>
      </c>
      <c r="I627" s="25">
        <f t="shared" si="189"/>
        <v>0</v>
      </c>
      <c r="J627" s="25">
        <f t="shared" si="189"/>
        <v>0</v>
      </c>
      <c r="K627" s="25">
        <f t="shared" si="189"/>
        <v>0</v>
      </c>
      <c r="L627" s="25">
        <f t="shared" si="189"/>
        <v>3</v>
      </c>
      <c r="M627" s="25">
        <f t="shared" si="189"/>
        <v>0</v>
      </c>
      <c r="N627" s="25">
        <f t="shared" si="189"/>
        <v>0</v>
      </c>
      <c r="O627" s="25">
        <f t="shared" si="189"/>
        <v>0</v>
      </c>
      <c r="P627" s="25">
        <f t="shared" si="189"/>
        <v>0</v>
      </c>
      <c r="Q627" s="25">
        <f t="shared" si="189"/>
        <v>0</v>
      </c>
      <c r="R627" s="25">
        <f t="shared" si="189"/>
        <v>0</v>
      </c>
      <c r="S627" s="25">
        <f t="shared" si="189"/>
        <v>5.1980846300000003</v>
      </c>
      <c r="T627" s="25">
        <f t="shared" si="189"/>
        <v>0</v>
      </c>
      <c r="U627" s="25">
        <f t="shared" si="189"/>
        <v>0</v>
      </c>
      <c r="V627" s="25">
        <f t="shared" si="189"/>
        <v>0</v>
      </c>
      <c r="W627" s="25">
        <f t="shared" si="189"/>
        <v>0</v>
      </c>
      <c r="X627" s="25">
        <f t="shared" si="189"/>
        <v>0</v>
      </c>
      <c r="Y627" s="25">
        <f t="shared" si="189"/>
        <v>3</v>
      </c>
      <c r="Z627" s="25">
        <f t="shared" si="189"/>
        <v>0</v>
      </c>
      <c r="AA627" s="25">
        <f t="shared" si="189"/>
        <v>0</v>
      </c>
      <c r="AB627" s="25">
        <f t="shared" si="189"/>
        <v>0</v>
      </c>
      <c r="AC627" s="25">
        <f t="shared" si="189"/>
        <v>0</v>
      </c>
      <c r="AD627" s="25">
        <f t="shared" si="189"/>
        <v>0</v>
      </c>
      <c r="AE627" s="25">
        <f t="shared" si="189"/>
        <v>0</v>
      </c>
      <c r="AF627" s="26">
        <v>0</v>
      </c>
      <c r="AG627" s="25">
        <f t="shared" si="189"/>
        <v>-0.8699153699999993</v>
      </c>
      <c r="AH627" s="26">
        <f t="shared" si="183"/>
        <v>-0.14336113546473289</v>
      </c>
      <c r="AI627" s="65" t="s">
        <v>34</v>
      </c>
      <c r="AJ627" s="8"/>
      <c r="BG627" s="8"/>
      <c r="BH627" s="8"/>
      <c r="BI627" s="8"/>
      <c r="BJ627" s="8"/>
      <c r="BK627" s="8"/>
      <c r="BL627" s="15"/>
      <c r="BO627" s="8"/>
      <c r="BV627" s="8"/>
      <c r="BW627" s="8"/>
      <c r="BX627" s="8"/>
      <c r="BY627" s="8"/>
      <c r="BZ627" s="8"/>
    </row>
    <row r="628" spans="1:78" ht="31.5" x14ac:dyDescent="0.25">
      <c r="A628" s="69" t="s">
        <v>1174</v>
      </c>
      <c r="B628" s="42" t="s">
        <v>1175</v>
      </c>
      <c r="C628" s="42" t="s">
        <v>1176</v>
      </c>
      <c r="D628" s="68">
        <v>2.8679999999999999</v>
      </c>
      <c r="E628" s="68">
        <v>0</v>
      </c>
      <c r="F628" s="68">
        <v>2.8679999999999999</v>
      </c>
      <c r="G628" s="34">
        <v>0</v>
      </c>
      <c r="H628" s="34">
        <v>0</v>
      </c>
      <c r="I628" s="68">
        <v>0</v>
      </c>
      <c r="J628" s="34">
        <v>0</v>
      </c>
      <c r="K628" s="34">
        <v>0</v>
      </c>
      <c r="L628" s="68">
        <v>1</v>
      </c>
      <c r="M628" s="68">
        <v>0</v>
      </c>
      <c r="N628" s="34">
        <v>0</v>
      </c>
      <c r="O628" s="68">
        <v>0</v>
      </c>
      <c r="P628" s="68">
        <v>0</v>
      </c>
      <c r="Q628" s="68">
        <v>0</v>
      </c>
      <c r="R628" s="34">
        <v>0</v>
      </c>
      <c r="S628" s="34">
        <v>2.5462976300000002</v>
      </c>
      <c r="T628" s="34">
        <v>0</v>
      </c>
      <c r="U628" s="34">
        <v>0</v>
      </c>
      <c r="V628" s="34">
        <v>0</v>
      </c>
      <c r="W628" s="34">
        <v>0</v>
      </c>
      <c r="X628" s="34">
        <v>0</v>
      </c>
      <c r="Y628" s="34">
        <v>1</v>
      </c>
      <c r="Z628" s="34">
        <v>0</v>
      </c>
      <c r="AA628" s="34">
        <v>0</v>
      </c>
      <c r="AB628" s="34">
        <v>0</v>
      </c>
      <c r="AC628" s="34">
        <v>0</v>
      </c>
      <c r="AD628" s="34">
        <v>0</v>
      </c>
      <c r="AE628" s="34">
        <f t="shared" ref="AE628:AE630" si="190">R628-E628</f>
        <v>0</v>
      </c>
      <c r="AF628" s="35">
        <v>0</v>
      </c>
      <c r="AG628" s="34">
        <f t="shared" ref="AG628:AG630" si="191">S628-F628</f>
        <v>-0.32170236999999968</v>
      </c>
      <c r="AH628" s="35">
        <f t="shared" si="183"/>
        <v>-0.11216958507670841</v>
      </c>
      <c r="AI628" s="66" t="s">
        <v>748</v>
      </c>
      <c r="AJ628" s="8"/>
      <c r="BG628" s="8"/>
      <c r="BH628" s="8"/>
      <c r="BI628" s="8"/>
      <c r="BJ628" s="8"/>
      <c r="BK628" s="8"/>
      <c r="BL628" s="15"/>
      <c r="BO628" s="8"/>
      <c r="BV628" s="8"/>
      <c r="BW628" s="8"/>
      <c r="BX628" s="8"/>
      <c r="BY628" s="8"/>
      <c r="BZ628" s="8"/>
    </row>
    <row r="629" spans="1:78" ht="31.5" x14ac:dyDescent="0.25">
      <c r="A629" s="40" t="s">
        <v>1174</v>
      </c>
      <c r="B629" s="40" t="s">
        <v>1177</v>
      </c>
      <c r="C629" s="40" t="s">
        <v>1178</v>
      </c>
      <c r="D629" s="68">
        <v>2</v>
      </c>
      <c r="E629" s="68">
        <v>0</v>
      </c>
      <c r="F629" s="68">
        <v>2</v>
      </c>
      <c r="G629" s="34">
        <v>0</v>
      </c>
      <c r="H629" s="34">
        <v>0</v>
      </c>
      <c r="I629" s="68">
        <v>0</v>
      </c>
      <c r="J629" s="34">
        <v>0</v>
      </c>
      <c r="K629" s="34">
        <v>0</v>
      </c>
      <c r="L629" s="68">
        <v>1</v>
      </c>
      <c r="M629" s="68">
        <v>0</v>
      </c>
      <c r="N629" s="34">
        <v>0</v>
      </c>
      <c r="O629" s="68">
        <v>0</v>
      </c>
      <c r="P629" s="68">
        <v>0</v>
      </c>
      <c r="Q629" s="68">
        <v>0</v>
      </c>
      <c r="R629" s="34">
        <v>0</v>
      </c>
      <c r="S629" s="34">
        <v>2.4570100000000004</v>
      </c>
      <c r="T629" s="34">
        <v>0</v>
      </c>
      <c r="U629" s="34">
        <v>0</v>
      </c>
      <c r="V629" s="34">
        <v>0</v>
      </c>
      <c r="W629" s="34">
        <v>0</v>
      </c>
      <c r="X629" s="34">
        <v>0</v>
      </c>
      <c r="Y629" s="34">
        <v>1</v>
      </c>
      <c r="Z629" s="34">
        <v>0</v>
      </c>
      <c r="AA629" s="34">
        <v>0</v>
      </c>
      <c r="AB629" s="34">
        <v>0</v>
      </c>
      <c r="AC629" s="34">
        <v>0</v>
      </c>
      <c r="AD629" s="34">
        <v>0</v>
      </c>
      <c r="AE629" s="34">
        <f t="shared" si="190"/>
        <v>0</v>
      </c>
      <c r="AF629" s="35">
        <v>0</v>
      </c>
      <c r="AG629" s="34">
        <f t="shared" si="191"/>
        <v>0.45701000000000036</v>
      </c>
      <c r="AH629" s="35">
        <f t="shared" si="183"/>
        <v>0.22850500000000018</v>
      </c>
      <c r="AI629" s="66" t="s">
        <v>566</v>
      </c>
      <c r="AJ629" s="8"/>
      <c r="BG629" s="8"/>
      <c r="BH629" s="8"/>
      <c r="BI629" s="8"/>
      <c r="BJ629" s="8"/>
      <c r="BK629" s="8"/>
      <c r="BL629" s="15"/>
      <c r="BO629" s="8"/>
      <c r="BV629" s="8"/>
      <c r="BW629" s="8"/>
      <c r="BX629" s="8"/>
      <c r="BY629" s="8"/>
      <c r="BZ629" s="8"/>
    </row>
    <row r="630" spans="1:78" ht="109.5" customHeight="1" x14ac:dyDescent="0.25">
      <c r="A630" s="40" t="s">
        <v>1174</v>
      </c>
      <c r="B630" s="40" t="s">
        <v>1179</v>
      </c>
      <c r="C630" s="40" t="s">
        <v>1180</v>
      </c>
      <c r="D630" s="68">
        <v>1.2</v>
      </c>
      <c r="E630" s="68">
        <v>0</v>
      </c>
      <c r="F630" s="68">
        <v>1.2</v>
      </c>
      <c r="G630" s="34">
        <v>0</v>
      </c>
      <c r="H630" s="34">
        <v>0</v>
      </c>
      <c r="I630" s="68">
        <v>0</v>
      </c>
      <c r="J630" s="34">
        <v>0</v>
      </c>
      <c r="K630" s="34">
        <v>0</v>
      </c>
      <c r="L630" s="68">
        <v>1</v>
      </c>
      <c r="M630" s="68">
        <v>0</v>
      </c>
      <c r="N630" s="34">
        <v>0</v>
      </c>
      <c r="O630" s="68">
        <v>0</v>
      </c>
      <c r="P630" s="68">
        <v>0</v>
      </c>
      <c r="Q630" s="68">
        <v>0</v>
      </c>
      <c r="R630" s="34">
        <v>0</v>
      </c>
      <c r="S630" s="34">
        <v>0.19477699999999998</v>
      </c>
      <c r="T630" s="34">
        <v>0</v>
      </c>
      <c r="U630" s="34">
        <v>0</v>
      </c>
      <c r="V630" s="34">
        <v>0</v>
      </c>
      <c r="W630" s="34">
        <v>0</v>
      </c>
      <c r="X630" s="34">
        <v>0</v>
      </c>
      <c r="Y630" s="34">
        <v>1</v>
      </c>
      <c r="Z630" s="34">
        <v>0</v>
      </c>
      <c r="AA630" s="34">
        <v>0</v>
      </c>
      <c r="AB630" s="34">
        <v>0</v>
      </c>
      <c r="AC630" s="34">
        <v>0</v>
      </c>
      <c r="AD630" s="34">
        <v>0</v>
      </c>
      <c r="AE630" s="34">
        <f t="shared" si="190"/>
        <v>0</v>
      </c>
      <c r="AF630" s="35">
        <v>0</v>
      </c>
      <c r="AG630" s="34">
        <f t="shared" si="191"/>
        <v>-1.005223</v>
      </c>
      <c r="AH630" s="35">
        <f t="shared" si="183"/>
        <v>-0.83768583333333335</v>
      </c>
      <c r="AI630" s="66" t="s">
        <v>1181</v>
      </c>
      <c r="AJ630" s="8"/>
      <c r="BG630" s="8"/>
      <c r="BH630" s="8"/>
      <c r="BI630" s="8"/>
      <c r="BJ630" s="8"/>
      <c r="BK630" s="8"/>
      <c r="BL630" s="15"/>
      <c r="BO630" s="8"/>
      <c r="BV630" s="8"/>
      <c r="BW630" s="8"/>
      <c r="BX630" s="8"/>
      <c r="BY630" s="8"/>
      <c r="BZ630" s="8"/>
    </row>
  </sheetData>
  <mergeCells count="23">
    <mergeCell ref="A12:AI12"/>
    <mergeCell ref="A4:AI4"/>
    <mergeCell ref="A5:AI5"/>
    <mergeCell ref="A7:AI7"/>
    <mergeCell ref="A8:AI8"/>
    <mergeCell ref="A10:AI10"/>
    <mergeCell ref="A13:AI13"/>
    <mergeCell ref="A14:AI14"/>
    <mergeCell ref="A15:A19"/>
    <mergeCell ref="B15:B19"/>
    <mergeCell ref="C15:C19"/>
    <mergeCell ref="D15:D18"/>
    <mergeCell ref="E15:AD15"/>
    <mergeCell ref="AE15:AH17"/>
    <mergeCell ref="AI15:AI19"/>
    <mergeCell ref="BQ19:BZ19"/>
    <mergeCell ref="AN15:AN19"/>
    <mergeCell ref="E16:Q17"/>
    <mergeCell ref="R16:AD17"/>
    <mergeCell ref="F18:Q18"/>
    <mergeCell ref="S18:AD18"/>
    <mergeCell ref="AE18:AF18"/>
    <mergeCell ref="AG18:AH18"/>
  </mergeCells>
  <conditionalFormatting sqref="A22:C40 A59:C62 A65:C65 A156:C158 AI21:AI263 AI265:AI522 A581:B599 C581:C596 A600:C627">
    <cfRule type="containsBlanks" dxfId="704" priority="705">
      <formula>LEN(TRIM(A21))=0</formula>
    </cfRule>
  </conditionalFormatting>
  <conditionalFormatting sqref="A207:B208">
    <cfRule type="containsBlanks" dxfId="703" priority="494">
      <formula>LEN(TRIM(A207))=0</formula>
    </cfRule>
  </conditionalFormatting>
  <conditionalFormatting sqref="A548:B548">
    <cfRule type="containsBlanks" dxfId="702" priority="366">
      <formula>LEN(TRIM(A548))=0</formula>
    </cfRule>
  </conditionalFormatting>
  <conditionalFormatting sqref="C548">
    <cfRule type="containsBlanks" dxfId="701" priority="365">
      <formula>LEN(TRIM(C548))=0</formula>
    </cfRule>
  </conditionalFormatting>
  <conditionalFormatting sqref="A629:C629">
    <cfRule type="containsBlanks" dxfId="700" priority="364">
      <formula>LEN(TRIM(A629))=0</formula>
    </cfRule>
  </conditionalFormatting>
  <conditionalFormatting sqref="AI421">
    <cfRule type="containsBlanks" dxfId="699" priority="673">
      <formula>LEN(TRIM(AI421))=0</formula>
    </cfRule>
  </conditionalFormatting>
  <conditionalFormatting sqref="AI422">
    <cfRule type="containsBlanks" dxfId="698" priority="672">
      <formula>LEN(TRIM(AI422))=0</formula>
    </cfRule>
  </conditionalFormatting>
  <conditionalFormatting sqref="AI427">
    <cfRule type="containsBlanks" dxfId="697" priority="671">
      <formula>LEN(TRIM(AI427))=0</formula>
    </cfRule>
  </conditionalFormatting>
  <conditionalFormatting sqref="A630:B630">
    <cfRule type="containsBlanks" dxfId="696" priority="360">
      <formula>LEN(TRIM(A630))=0</formula>
    </cfRule>
  </conditionalFormatting>
  <conditionalFormatting sqref="A225:B232">
    <cfRule type="containsBlanks" dxfId="695" priority="486">
      <formula>LEN(TRIM(A225))=0</formula>
    </cfRule>
  </conditionalFormatting>
  <conditionalFormatting sqref="A225:B232">
    <cfRule type="containsBlanks" dxfId="694" priority="485">
      <formula>LEN(TRIM(A225))=0</formula>
    </cfRule>
  </conditionalFormatting>
  <conditionalFormatting sqref="A242:B242">
    <cfRule type="containsBlanks" dxfId="693" priority="482">
      <formula>LEN(TRIM(A242))=0</formula>
    </cfRule>
  </conditionalFormatting>
  <conditionalFormatting sqref="C225:C232">
    <cfRule type="containsBlanks" dxfId="692" priority="484">
      <formula>LEN(TRIM(C225))=0</formula>
    </cfRule>
  </conditionalFormatting>
  <conditionalFormatting sqref="C225:C232">
    <cfRule type="containsBlanks" dxfId="691" priority="483">
      <formula>LEN(TRIM(C225))=0</formula>
    </cfRule>
  </conditionalFormatting>
  <conditionalFormatting sqref="A242:B242">
    <cfRule type="containsBlanks" dxfId="690" priority="481">
      <formula>LEN(TRIM(A242))=0</formula>
    </cfRule>
  </conditionalFormatting>
  <conditionalFormatting sqref="C242">
    <cfRule type="containsBlanks" dxfId="689" priority="480">
      <formula>LEN(TRIM(C242))=0</formula>
    </cfRule>
  </conditionalFormatting>
  <conditionalFormatting sqref="C425">
    <cfRule type="containsBlanks" dxfId="688" priority="373">
      <formula>LEN(TRIM(C425))=0</formula>
    </cfRule>
  </conditionalFormatting>
  <conditionalFormatting sqref="C242">
    <cfRule type="containsBlanks" dxfId="687" priority="479">
      <formula>LEN(TRIM(C242))=0</formula>
    </cfRule>
  </conditionalFormatting>
  <conditionalFormatting sqref="A247:B249">
    <cfRule type="containsBlanks" dxfId="686" priority="478">
      <formula>LEN(TRIM(A247))=0</formula>
    </cfRule>
  </conditionalFormatting>
  <conditionalFormatting sqref="B155">
    <cfRule type="containsBlanks" dxfId="685" priority="408">
      <formula>LEN(TRIM(B155))=0</formula>
    </cfRule>
  </conditionalFormatting>
  <conditionalFormatting sqref="A247:B249">
    <cfRule type="containsBlanks" dxfId="684" priority="477">
      <formula>LEN(TRIM(A247))=0</formula>
    </cfRule>
  </conditionalFormatting>
  <conditionalFormatting sqref="C247:C249">
    <cfRule type="containsBlanks" dxfId="683" priority="476">
      <formula>LEN(TRIM(C247))=0</formula>
    </cfRule>
  </conditionalFormatting>
  <conditionalFormatting sqref="C247:C249">
    <cfRule type="containsBlanks" dxfId="682" priority="475">
      <formula>LEN(TRIM(C247))=0</formula>
    </cfRule>
  </conditionalFormatting>
  <conditionalFormatting sqref="A262:B264">
    <cfRule type="containsBlanks" dxfId="681" priority="474">
      <formula>LEN(TRIM(A262))=0</formula>
    </cfRule>
  </conditionalFormatting>
  <conditionalFormatting sqref="A262:B264">
    <cfRule type="containsBlanks" dxfId="680" priority="473">
      <formula>LEN(TRIM(A262))=0</formula>
    </cfRule>
  </conditionalFormatting>
  <conditionalFormatting sqref="C262:C264">
    <cfRule type="containsBlanks" dxfId="679" priority="472">
      <formula>LEN(TRIM(C262))=0</formula>
    </cfRule>
  </conditionalFormatting>
  <conditionalFormatting sqref="C262:C264">
    <cfRule type="containsBlanks" dxfId="678" priority="471">
      <formula>LEN(TRIM(C262))=0</formula>
    </cfRule>
  </conditionalFormatting>
  <conditionalFormatting sqref="A271:B272">
    <cfRule type="containsBlanks" dxfId="677" priority="470">
      <formula>LEN(TRIM(A271))=0</formula>
    </cfRule>
  </conditionalFormatting>
  <conditionalFormatting sqref="A271:B272">
    <cfRule type="containsBlanks" dxfId="676" priority="469">
      <formula>LEN(TRIM(A271))=0</formula>
    </cfRule>
  </conditionalFormatting>
  <conditionalFormatting sqref="C271:C272">
    <cfRule type="containsBlanks" dxfId="675" priority="468">
      <formula>LEN(TRIM(C271))=0</formula>
    </cfRule>
  </conditionalFormatting>
  <conditionalFormatting sqref="A274:B275">
    <cfRule type="containsBlanks" dxfId="674" priority="467">
      <formula>LEN(TRIM(A274))=0</formula>
    </cfRule>
  </conditionalFormatting>
  <conditionalFormatting sqref="A274:B275">
    <cfRule type="containsBlanks" dxfId="673" priority="466">
      <formula>LEN(TRIM(A274))=0</formula>
    </cfRule>
  </conditionalFormatting>
  <conditionalFormatting sqref="C274:C275">
    <cfRule type="containsBlanks" dxfId="672" priority="465">
      <formula>LEN(TRIM(C274))=0</formula>
    </cfRule>
  </conditionalFormatting>
  <conditionalFormatting sqref="A327:B328">
    <cfRule type="containsBlanks" dxfId="671" priority="464">
      <formula>LEN(TRIM(A327))=0</formula>
    </cfRule>
  </conditionalFormatting>
  <conditionalFormatting sqref="A327:B328">
    <cfRule type="containsBlanks" dxfId="670" priority="463">
      <formula>LEN(TRIM(A327))=0</formula>
    </cfRule>
  </conditionalFormatting>
  <conditionalFormatting sqref="C327:C328">
    <cfRule type="containsBlanks" dxfId="669" priority="462">
      <formula>LEN(TRIM(C327))=0</formula>
    </cfRule>
  </conditionalFormatting>
  <conditionalFormatting sqref="A329:B329">
    <cfRule type="containsBlanks" dxfId="668" priority="461">
      <formula>LEN(TRIM(A329))=0</formula>
    </cfRule>
  </conditionalFormatting>
  <conditionalFormatting sqref="A329:B329">
    <cfRule type="containsBlanks" dxfId="667" priority="460">
      <formula>LEN(TRIM(A329))=0</formula>
    </cfRule>
  </conditionalFormatting>
  <conditionalFormatting sqref="C329">
    <cfRule type="containsBlanks" dxfId="666" priority="459">
      <formula>LEN(TRIM(C329))=0</formula>
    </cfRule>
  </conditionalFormatting>
  <conditionalFormatting sqref="A332:B334">
    <cfRule type="containsBlanks" dxfId="665" priority="458">
      <formula>LEN(TRIM(A332))=0</formula>
    </cfRule>
  </conditionalFormatting>
  <conditionalFormatting sqref="A332:B334">
    <cfRule type="containsBlanks" dxfId="664" priority="457">
      <formula>LEN(TRIM(A332))=0</formula>
    </cfRule>
  </conditionalFormatting>
  <conditionalFormatting sqref="C332:C334">
    <cfRule type="containsBlanks" dxfId="663" priority="456">
      <formula>LEN(TRIM(C332))=0</formula>
    </cfRule>
  </conditionalFormatting>
  <conditionalFormatting sqref="A341:B342">
    <cfRule type="containsBlanks" dxfId="662" priority="455">
      <formula>LEN(TRIM(A341))=0</formula>
    </cfRule>
  </conditionalFormatting>
  <conditionalFormatting sqref="A341:B342">
    <cfRule type="containsBlanks" dxfId="661" priority="454">
      <formula>LEN(TRIM(A341))=0</formula>
    </cfRule>
  </conditionalFormatting>
  <conditionalFormatting sqref="C341:C342">
    <cfRule type="containsBlanks" dxfId="660" priority="453">
      <formula>LEN(TRIM(C341))=0</formula>
    </cfRule>
  </conditionalFormatting>
  <conditionalFormatting sqref="A357:B359">
    <cfRule type="containsBlanks" dxfId="659" priority="452">
      <formula>LEN(TRIM(A357))=0</formula>
    </cfRule>
  </conditionalFormatting>
  <conditionalFormatting sqref="A357:B359">
    <cfRule type="containsBlanks" dxfId="658" priority="451">
      <formula>LEN(TRIM(A357))=0</formula>
    </cfRule>
  </conditionalFormatting>
  <conditionalFormatting sqref="C357:C359">
    <cfRule type="containsBlanks" dxfId="657" priority="450">
      <formula>LEN(TRIM(C357))=0</formula>
    </cfRule>
  </conditionalFormatting>
  <conditionalFormatting sqref="A380:B380">
    <cfRule type="containsBlanks" dxfId="656" priority="449">
      <formula>LEN(TRIM(A380))=0</formula>
    </cfRule>
  </conditionalFormatting>
  <conditionalFormatting sqref="A380:B380">
    <cfRule type="containsBlanks" dxfId="655" priority="448">
      <formula>LEN(TRIM(A380))=0</formula>
    </cfRule>
  </conditionalFormatting>
  <conditionalFormatting sqref="C380">
    <cfRule type="containsBlanks" dxfId="654" priority="447">
      <formula>LEN(TRIM(C380))=0</formula>
    </cfRule>
  </conditionalFormatting>
  <conditionalFormatting sqref="A408:B408">
    <cfRule type="containsBlanks" dxfId="653" priority="446">
      <formula>LEN(TRIM(A408))=0</formula>
    </cfRule>
  </conditionalFormatting>
  <conditionalFormatting sqref="A408:B408">
    <cfRule type="containsBlanks" dxfId="652" priority="445">
      <formula>LEN(TRIM(A408))=0</formula>
    </cfRule>
  </conditionalFormatting>
  <conditionalFormatting sqref="C408">
    <cfRule type="containsBlanks" dxfId="651" priority="444">
      <formula>LEN(TRIM(C408))=0</formula>
    </cfRule>
  </conditionalFormatting>
  <conditionalFormatting sqref="A409:B411">
    <cfRule type="containsBlanks" dxfId="650" priority="443">
      <formula>LEN(TRIM(A409))=0</formula>
    </cfRule>
  </conditionalFormatting>
  <conditionalFormatting sqref="A409:B411">
    <cfRule type="containsBlanks" dxfId="649" priority="442">
      <formula>LEN(TRIM(A409))=0</formula>
    </cfRule>
  </conditionalFormatting>
  <conditionalFormatting sqref="C409:C411">
    <cfRule type="containsBlanks" dxfId="648" priority="441">
      <formula>LEN(TRIM(C409))=0</formula>
    </cfRule>
  </conditionalFormatting>
  <conditionalFormatting sqref="A494:B495">
    <cfRule type="containsBlanks" dxfId="647" priority="440">
      <formula>LEN(TRIM(A494))=0</formula>
    </cfRule>
  </conditionalFormatting>
  <conditionalFormatting sqref="A494:B495">
    <cfRule type="containsBlanks" dxfId="646" priority="439">
      <formula>LEN(TRIM(A494))=0</formula>
    </cfRule>
  </conditionalFormatting>
  <conditionalFormatting sqref="C494:C495">
    <cfRule type="containsBlanks" dxfId="645" priority="438">
      <formula>LEN(TRIM(C494))=0</formula>
    </cfRule>
  </conditionalFormatting>
  <conditionalFormatting sqref="A504:B504">
    <cfRule type="containsBlanks" dxfId="644" priority="437">
      <formula>LEN(TRIM(A504))=0</formula>
    </cfRule>
  </conditionalFormatting>
  <conditionalFormatting sqref="A504:B504">
    <cfRule type="containsBlanks" dxfId="643" priority="436">
      <formula>LEN(TRIM(A504))=0</formula>
    </cfRule>
  </conditionalFormatting>
  <conditionalFormatting sqref="C504">
    <cfRule type="containsBlanks" dxfId="642" priority="435">
      <formula>LEN(TRIM(C504))=0</formula>
    </cfRule>
  </conditionalFormatting>
  <conditionalFormatting sqref="A507:B507">
    <cfRule type="containsBlanks" dxfId="641" priority="434">
      <formula>LEN(TRIM(A507))=0</formula>
    </cfRule>
  </conditionalFormatting>
  <conditionalFormatting sqref="A507:B507">
    <cfRule type="containsBlanks" dxfId="640" priority="433">
      <formula>LEN(TRIM(A507))=0</formula>
    </cfRule>
  </conditionalFormatting>
  <conditionalFormatting sqref="C507">
    <cfRule type="containsBlanks" dxfId="639" priority="432">
      <formula>LEN(TRIM(C507))=0</formula>
    </cfRule>
  </conditionalFormatting>
  <conditionalFormatting sqref="A511:B513">
    <cfRule type="containsBlanks" dxfId="638" priority="431">
      <formula>LEN(TRIM(A511))=0</formula>
    </cfRule>
  </conditionalFormatting>
  <conditionalFormatting sqref="A511:B513">
    <cfRule type="containsBlanks" dxfId="637" priority="430">
      <formula>LEN(TRIM(A511))=0</formula>
    </cfRule>
  </conditionalFormatting>
  <conditionalFormatting sqref="C511:C513">
    <cfRule type="containsBlanks" dxfId="636" priority="429">
      <formula>LEN(TRIM(C511))=0</formula>
    </cfRule>
  </conditionalFormatting>
  <conditionalFormatting sqref="B21">
    <cfRule type="containsBlanks" dxfId="635" priority="428">
      <formula>LEN(TRIM(B21))=0</formula>
    </cfRule>
  </conditionalFormatting>
  <conditionalFormatting sqref="A41:C41">
    <cfRule type="containsBlanks" dxfId="634" priority="427">
      <formula>LEN(TRIM(A41))=0</formula>
    </cfRule>
  </conditionalFormatting>
  <conditionalFormatting sqref="A159:B159">
    <cfRule type="containsBlanks" dxfId="633" priority="426">
      <formula>LEN(TRIM(A159))=0</formula>
    </cfRule>
  </conditionalFormatting>
  <conditionalFormatting sqref="A159:B159">
    <cfRule type="containsBlanks" dxfId="632" priority="425">
      <formula>LEN(TRIM(A159))=0</formula>
    </cfRule>
  </conditionalFormatting>
  <conditionalFormatting sqref="C159">
    <cfRule type="containsBlanks" dxfId="631" priority="424">
      <formula>LEN(TRIM(C159))=0</formula>
    </cfRule>
  </conditionalFormatting>
  <conditionalFormatting sqref="A66:C66">
    <cfRule type="containsBlanks" dxfId="630" priority="423">
      <formula>LEN(TRIM(A66))=0</formula>
    </cfRule>
  </conditionalFormatting>
  <conditionalFormatting sqref="A72:C72">
    <cfRule type="containsBlanks" dxfId="629" priority="422">
      <formula>LEN(TRIM(A72))=0</formula>
    </cfRule>
  </conditionalFormatting>
  <conditionalFormatting sqref="A77:B77">
    <cfRule type="containsBlanks" dxfId="628" priority="421">
      <formula>LEN(TRIM(A77))=0</formula>
    </cfRule>
  </conditionalFormatting>
  <conditionalFormatting sqref="A77:B77">
    <cfRule type="containsBlanks" dxfId="627" priority="420">
      <formula>LEN(TRIM(A77))=0</formula>
    </cfRule>
  </conditionalFormatting>
  <conditionalFormatting sqref="C77">
    <cfRule type="containsBlanks" dxfId="626" priority="419">
      <formula>LEN(TRIM(C77))=0</formula>
    </cfRule>
  </conditionalFormatting>
  <conditionalFormatting sqref="C77">
    <cfRule type="containsBlanks" dxfId="625" priority="418">
      <formula>LEN(TRIM(C77))=0</formula>
    </cfRule>
  </conditionalFormatting>
  <conditionalFormatting sqref="A131:C131">
    <cfRule type="containsBlanks" dxfId="624" priority="417">
      <formula>LEN(TRIM(A131))=0</formula>
    </cfRule>
  </conditionalFormatting>
  <conditionalFormatting sqref="A140:B142">
    <cfRule type="containsBlanks" dxfId="623" priority="416">
      <formula>LEN(TRIM(A140))=0</formula>
    </cfRule>
  </conditionalFormatting>
  <conditionalFormatting sqref="A140:B142">
    <cfRule type="containsBlanks" dxfId="622" priority="415">
      <formula>LEN(TRIM(A140))=0</formula>
    </cfRule>
  </conditionalFormatting>
  <conditionalFormatting sqref="C140:C142">
    <cfRule type="containsBlanks" dxfId="621" priority="414">
      <formula>LEN(TRIM(C140))=0</formula>
    </cfRule>
  </conditionalFormatting>
  <conditionalFormatting sqref="C140:C142">
    <cfRule type="containsBlanks" dxfId="620" priority="413">
      <formula>LEN(TRIM(C140))=0</formula>
    </cfRule>
  </conditionalFormatting>
  <conditionalFormatting sqref="A160:B160">
    <cfRule type="containsBlanks" dxfId="619" priority="412">
      <formula>LEN(TRIM(A160))=0</formula>
    </cfRule>
  </conditionalFormatting>
  <conditionalFormatting sqref="A160:B160">
    <cfRule type="containsBlanks" dxfId="618" priority="411">
      <formula>LEN(TRIM(A160))=0</formula>
    </cfRule>
  </conditionalFormatting>
  <conditionalFormatting sqref="C160">
    <cfRule type="containsBlanks" dxfId="617" priority="410">
      <formula>LEN(TRIM(C160))=0</formula>
    </cfRule>
  </conditionalFormatting>
  <conditionalFormatting sqref="C160">
    <cfRule type="containsBlanks" dxfId="616" priority="409">
      <formula>LEN(TRIM(C160))=0</formula>
    </cfRule>
  </conditionalFormatting>
  <conditionalFormatting sqref="A265:B267">
    <cfRule type="containsBlanks" dxfId="615" priority="407">
      <formula>LEN(TRIM(A265))=0</formula>
    </cfRule>
  </conditionalFormatting>
  <conditionalFormatting sqref="A265:B267">
    <cfRule type="containsBlanks" dxfId="614" priority="406">
      <formula>LEN(TRIM(A265))=0</formula>
    </cfRule>
  </conditionalFormatting>
  <conditionalFormatting sqref="C265:C267">
    <cfRule type="containsBlanks" dxfId="613" priority="405">
      <formula>LEN(TRIM(C265))=0</formula>
    </cfRule>
  </conditionalFormatting>
  <conditionalFormatting sqref="C265:C267">
    <cfRule type="containsBlanks" dxfId="612" priority="404">
      <formula>LEN(TRIM(C265))=0</formula>
    </cfRule>
  </conditionalFormatting>
  <conditionalFormatting sqref="A295:C296">
    <cfRule type="containsBlanks" dxfId="611" priority="403">
      <formula>LEN(TRIM(A295))=0</formula>
    </cfRule>
  </conditionalFormatting>
  <conditionalFormatting sqref="A304:B304">
    <cfRule type="containsBlanks" dxfId="610" priority="402">
      <formula>LEN(TRIM(A304))=0</formula>
    </cfRule>
  </conditionalFormatting>
  <conditionalFormatting sqref="A304:B304">
    <cfRule type="containsBlanks" dxfId="609" priority="401">
      <formula>LEN(TRIM(A304))=0</formula>
    </cfRule>
  </conditionalFormatting>
  <conditionalFormatting sqref="C304">
    <cfRule type="containsBlanks" dxfId="608" priority="400">
      <formula>LEN(TRIM(C304))=0</formula>
    </cfRule>
  </conditionalFormatting>
  <conditionalFormatting sqref="B316:B321">
    <cfRule type="containsBlanks" dxfId="607" priority="399">
      <formula>LEN(TRIM(B316))=0</formula>
    </cfRule>
  </conditionalFormatting>
  <conditionalFormatting sqref="B316:B321">
    <cfRule type="containsBlanks" dxfId="606" priority="398">
      <formula>LEN(TRIM(B316))=0</formula>
    </cfRule>
  </conditionalFormatting>
  <conditionalFormatting sqref="C316:C321">
    <cfRule type="containsBlanks" dxfId="605" priority="397">
      <formula>LEN(TRIM(C316))=0</formula>
    </cfRule>
  </conditionalFormatting>
  <conditionalFormatting sqref="A379:B379">
    <cfRule type="containsBlanks" dxfId="604" priority="396">
      <formula>LEN(TRIM(A379))=0</formula>
    </cfRule>
  </conditionalFormatting>
  <conditionalFormatting sqref="A379:B379">
    <cfRule type="containsBlanks" dxfId="603" priority="395">
      <formula>LEN(TRIM(A379))=0</formula>
    </cfRule>
  </conditionalFormatting>
  <conditionalFormatting sqref="C379">
    <cfRule type="containsBlanks" dxfId="602" priority="394">
      <formula>LEN(TRIM(C379))=0</formula>
    </cfRule>
  </conditionalFormatting>
  <conditionalFormatting sqref="A322:C323">
    <cfRule type="containsBlanks" dxfId="601" priority="393">
      <formula>LEN(TRIM(A322))=0</formula>
    </cfRule>
  </conditionalFormatting>
  <conditionalFormatting sqref="A325:B325">
    <cfRule type="containsBlanks" dxfId="600" priority="392">
      <formula>LEN(TRIM(A325))=0</formula>
    </cfRule>
  </conditionalFormatting>
  <conditionalFormatting sqref="A325:B325">
    <cfRule type="containsBlanks" dxfId="599" priority="391">
      <formula>LEN(TRIM(A325))=0</formula>
    </cfRule>
  </conditionalFormatting>
  <conditionalFormatting sqref="C325">
    <cfRule type="containsBlanks" dxfId="598" priority="390">
      <formula>LEN(TRIM(C325))=0</formula>
    </cfRule>
  </conditionalFormatting>
  <conditionalFormatting sqref="A326:B326">
    <cfRule type="containsBlanks" dxfId="597" priority="389">
      <formula>LEN(TRIM(A326))=0</formula>
    </cfRule>
  </conditionalFormatting>
  <conditionalFormatting sqref="A326:B326">
    <cfRule type="containsBlanks" dxfId="596" priority="388">
      <formula>LEN(TRIM(A326))=0</formula>
    </cfRule>
  </conditionalFormatting>
  <conditionalFormatting sqref="C326">
    <cfRule type="containsBlanks" dxfId="595" priority="387">
      <formula>LEN(TRIM(C326))=0</formula>
    </cfRule>
  </conditionalFormatting>
  <conditionalFormatting sqref="C424">
    <cfRule type="containsBlanks" dxfId="594" priority="386">
      <formula>LEN(TRIM(C424))=0</formula>
    </cfRule>
  </conditionalFormatting>
  <conditionalFormatting sqref="A346:C346">
    <cfRule type="containsBlanks" dxfId="593" priority="385">
      <formula>LEN(TRIM(A346))=0</formula>
    </cfRule>
  </conditionalFormatting>
  <conditionalFormatting sqref="A381:B381">
    <cfRule type="containsBlanks" dxfId="592" priority="384">
      <formula>LEN(TRIM(A381))=0</formula>
    </cfRule>
  </conditionalFormatting>
  <conditionalFormatting sqref="A381:B381">
    <cfRule type="containsBlanks" dxfId="591" priority="383">
      <formula>LEN(TRIM(A381))=0</formula>
    </cfRule>
  </conditionalFormatting>
  <conditionalFormatting sqref="C381">
    <cfRule type="containsBlanks" dxfId="590" priority="382">
      <formula>LEN(TRIM(C381))=0</formula>
    </cfRule>
  </conditionalFormatting>
  <conditionalFormatting sqref="A394:B394">
    <cfRule type="containsBlanks" dxfId="589" priority="381">
      <formula>LEN(TRIM(A394))=0</formula>
    </cfRule>
  </conditionalFormatting>
  <conditionalFormatting sqref="A394:B394">
    <cfRule type="containsBlanks" dxfId="588" priority="380">
      <formula>LEN(TRIM(A394))=0</formula>
    </cfRule>
  </conditionalFormatting>
  <conditionalFormatting sqref="C394">
    <cfRule type="containsBlanks" dxfId="587" priority="379">
      <formula>LEN(TRIM(C394))=0</formula>
    </cfRule>
  </conditionalFormatting>
  <conditionalFormatting sqref="A400:C402">
    <cfRule type="containsBlanks" dxfId="586" priority="378">
      <formula>LEN(TRIM(A400))=0</formula>
    </cfRule>
  </conditionalFormatting>
  <conditionalFormatting sqref="A404:C404">
    <cfRule type="containsBlanks" dxfId="585" priority="377">
      <formula>LEN(TRIM(A404))=0</formula>
    </cfRule>
  </conditionalFormatting>
  <conditionalFormatting sqref="A412:B414">
    <cfRule type="containsBlanks" dxfId="584" priority="376">
      <formula>LEN(TRIM(A412))=0</formula>
    </cfRule>
  </conditionalFormatting>
  <conditionalFormatting sqref="A412:B414">
    <cfRule type="containsBlanks" dxfId="583" priority="375">
      <formula>LEN(TRIM(A412))=0</formula>
    </cfRule>
  </conditionalFormatting>
  <conditionalFormatting sqref="C412:C414">
    <cfRule type="containsBlanks" dxfId="582" priority="374">
      <formula>LEN(TRIM(C412))=0</formula>
    </cfRule>
  </conditionalFormatting>
  <conditionalFormatting sqref="A424:B425">
    <cfRule type="containsBlanks" dxfId="581" priority="372">
      <formula>LEN(TRIM(A424))=0</formula>
    </cfRule>
  </conditionalFormatting>
  <conditionalFormatting sqref="A424:B425">
    <cfRule type="containsBlanks" dxfId="580" priority="371">
      <formula>LEN(TRIM(A424))=0</formula>
    </cfRule>
  </conditionalFormatting>
  <conditionalFormatting sqref="A547:B547">
    <cfRule type="containsBlanks" dxfId="579" priority="370">
      <formula>LEN(TRIM(A547))=0</formula>
    </cfRule>
  </conditionalFormatting>
  <conditionalFormatting sqref="A547:B547">
    <cfRule type="containsBlanks" dxfId="578" priority="369">
      <formula>LEN(TRIM(A547))=0</formula>
    </cfRule>
  </conditionalFormatting>
  <conditionalFormatting sqref="C547">
    <cfRule type="containsBlanks" dxfId="577" priority="368">
      <formula>LEN(TRIM(C547))=0</formula>
    </cfRule>
  </conditionalFormatting>
  <conditionalFormatting sqref="A548:B548">
    <cfRule type="containsBlanks" dxfId="576" priority="367">
      <formula>LEN(TRIM(A548))=0</formula>
    </cfRule>
  </conditionalFormatting>
  <conditionalFormatting sqref="A628:B628">
    <cfRule type="containsBlanks" dxfId="575" priority="363">
      <formula>LEN(TRIM(A628))=0</formula>
    </cfRule>
  </conditionalFormatting>
  <conditionalFormatting sqref="A628:B628">
    <cfRule type="containsBlanks" dxfId="574" priority="362">
      <formula>LEN(TRIM(A628))=0</formula>
    </cfRule>
  </conditionalFormatting>
  <conditionalFormatting sqref="C628">
    <cfRule type="containsBlanks" dxfId="573" priority="361">
      <formula>LEN(TRIM(C628))=0</formula>
    </cfRule>
  </conditionalFormatting>
  <conditionalFormatting sqref="AI498">
    <cfRule type="containsBlanks" dxfId="572" priority="623">
      <formula>LEN(TRIM(AI498))=0</formula>
    </cfRule>
  </conditionalFormatting>
  <conditionalFormatting sqref="AI416">
    <cfRule type="containsBlanks" dxfId="571" priority="664">
      <formula>LEN(TRIM(AI416))=0</formula>
    </cfRule>
  </conditionalFormatting>
  <conditionalFormatting sqref="AI417">
    <cfRule type="containsBlanks" dxfId="570" priority="663">
      <formula>LEN(TRIM(AI417))=0</formula>
    </cfRule>
  </conditionalFormatting>
  <conditionalFormatting sqref="AI418">
    <cfRule type="containsBlanks" dxfId="569" priority="662">
      <formula>LEN(TRIM(AI418))=0</formula>
    </cfRule>
  </conditionalFormatting>
  <conditionalFormatting sqref="AI422">
    <cfRule type="containsBlanks" dxfId="568" priority="661">
      <formula>LEN(TRIM(AI422))=0</formula>
    </cfRule>
  </conditionalFormatting>
  <conditionalFormatting sqref="AI426">
    <cfRule type="containsBlanks" dxfId="567" priority="660">
      <formula>LEN(TRIM(AI426))=0</formula>
    </cfRule>
  </conditionalFormatting>
  <conditionalFormatting sqref="AI427">
    <cfRule type="containsBlanks" dxfId="566" priority="659">
      <formula>LEN(TRIM(AI427))=0</formula>
    </cfRule>
  </conditionalFormatting>
  <conditionalFormatting sqref="AI428">
    <cfRule type="containsBlanks" dxfId="565" priority="658">
      <formula>LEN(TRIM(AI428))=0</formula>
    </cfRule>
  </conditionalFormatting>
  <conditionalFormatting sqref="AI434">
    <cfRule type="containsBlanks" dxfId="564" priority="657">
      <formula>LEN(TRIM(AI434))=0</formula>
    </cfRule>
  </conditionalFormatting>
  <conditionalFormatting sqref="AI436">
    <cfRule type="containsBlanks" dxfId="563" priority="656">
      <formula>LEN(TRIM(AI436))=0</formula>
    </cfRule>
  </conditionalFormatting>
  <conditionalFormatting sqref="AI437">
    <cfRule type="containsBlanks" dxfId="562" priority="655">
      <formula>LEN(TRIM(AI437))=0</formula>
    </cfRule>
  </conditionalFormatting>
  <conditionalFormatting sqref="AI440">
    <cfRule type="containsBlanks" dxfId="561" priority="654">
      <formula>LEN(TRIM(AI440))=0</formula>
    </cfRule>
  </conditionalFormatting>
  <conditionalFormatting sqref="AI441">
    <cfRule type="containsBlanks" dxfId="560" priority="653">
      <formula>LEN(TRIM(AI441))=0</formula>
    </cfRule>
  </conditionalFormatting>
  <conditionalFormatting sqref="AI444">
    <cfRule type="containsBlanks" dxfId="559" priority="652">
      <formula>LEN(TRIM(AI444))=0</formula>
    </cfRule>
  </conditionalFormatting>
  <conditionalFormatting sqref="AI445">
    <cfRule type="containsBlanks" dxfId="558" priority="651">
      <formula>LEN(TRIM(AI445))=0</formula>
    </cfRule>
  </conditionalFormatting>
  <conditionalFormatting sqref="AI446">
    <cfRule type="containsBlanks" dxfId="557" priority="650">
      <formula>LEN(TRIM(AI446))=0</formula>
    </cfRule>
  </conditionalFormatting>
  <conditionalFormatting sqref="AI454">
    <cfRule type="containsBlanks" dxfId="556" priority="649">
      <formula>LEN(TRIM(AI454))=0</formula>
    </cfRule>
  </conditionalFormatting>
  <conditionalFormatting sqref="AI455">
    <cfRule type="containsBlanks" dxfId="555" priority="648">
      <formula>LEN(TRIM(AI455))=0</formula>
    </cfRule>
  </conditionalFormatting>
  <conditionalFormatting sqref="AI456">
    <cfRule type="containsBlanks" dxfId="554" priority="647">
      <formula>LEN(TRIM(AI456))=0</formula>
    </cfRule>
  </conditionalFormatting>
  <conditionalFormatting sqref="AI457">
    <cfRule type="containsBlanks" dxfId="553" priority="646">
      <formula>LEN(TRIM(AI457))=0</formula>
    </cfRule>
  </conditionalFormatting>
  <conditionalFormatting sqref="AI458">
    <cfRule type="containsBlanks" dxfId="552" priority="645">
      <formula>LEN(TRIM(AI458))=0</formula>
    </cfRule>
  </conditionalFormatting>
  <conditionalFormatting sqref="AI459">
    <cfRule type="containsBlanks" dxfId="551" priority="644">
      <formula>LEN(TRIM(AI459))=0</formula>
    </cfRule>
  </conditionalFormatting>
  <conditionalFormatting sqref="AI460">
    <cfRule type="containsBlanks" dxfId="550" priority="643">
      <formula>LEN(TRIM(AI460))=0</formula>
    </cfRule>
  </conditionalFormatting>
  <conditionalFormatting sqref="AI462">
    <cfRule type="containsBlanks" dxfId="549" priority="642">
      <formula>LEN(TRIM(AI462))=0</formula>
    </cfRule>
  </conditionalFormatting>
  <conditionalFormatting sqref="AI463">
    <cfRule type="containsBlanks" dxfId="548" priority="641">
      <formula>LEN(TRIM(AI463))=0</formula>
    </cfRule>
  </conditionalFormatting>
  <conditionalFormatting sqref="AI465">
    <cfRule type="containsBlanks" dxfId="547" priority="640">
      <formula>LEN(TRIM(AI465))=0</formula>
    </cfRule>
  </conditionalFormatting>
  <conditionalFormatting sqref="AI466">
    <cfRule type="containsBlanks" dxfId="546" priority="639">
      <formula>LEN(TRIM(AI466))=0</formula>
    </cfRule>
  </conditionalFormatting>
  <conditionalFormatting sqref="AI478">
    <cfRule type="containsBlanks" dxfId="545" priority="638">
      <formula>LEN(TRIM(AI478))=0</formula>
    </cfRule>
  </conditionalFormatting>
  <conditionalFormatting sqref="AI479">
    <cfRule type="containsBlanks" dxfId="544" priority="637">
      <formula>LEN(TRIM(AI479))=0</formula>
    </cfRule>
  </conditionalFormatting>
  <conditionalFormatting sqref="AI480">
    <cfRule type="containsBlanks" dxfId="543" priority="636">
      <formula>LEN(TRIM(AI480))=0</formula>
    </cfRule>
  </conditionalFormatting>
  <conditionalFormatting sqref="AI481">
    <cfRule type="containsBlanks" dxfId="542" priority="635">
      <formula>LEN(TRIM(AI481))=0</formula>
    </cfRule>
  </conditionalFormatting>
  <conditionalFormatting sqref="AI482">
    <cfRule type="containsBlanks" dxfId="541" priority="634">
      <formula>LEN(TRIM(AI482))=0</formula>
    </cfRule>
  </conditionalFormatting>
  <conditionalFormatting sqref="AI483">
    <cfRule type="containsBlanks" dxfId="540" priority="633">
      <formula>LEN(TRIM(AI483))=0</formula>
    </cfRule>
  </conditionalFormatting>
  <conditionalFormatting sqref="AI484">
    <cfRule type="containsBlanks" dxfId="539" priority="632">
      <formula>LEN(TRIM(AI484))=0</formula>
    </cfRule>
  </conditionalFormatting>
  <conditionalFormatting sqref="AI485">
    <cfRule type="containsBlanks" dxfId="538" priority="631">
      <formula>LEN(TRIM(AI485))=0</formula>
    </cfRule>
  </conditionalFormatting>
  <conditionalFormatting sqref="AI486">
    <cfRule type="containsBlanks" dxfId="537" priority="630">
      <formula>LEN(TRIM(AI486))=0</formula>
    </cfRule>
  </conditionalFormatting>
  <conditionalFormatting sqref="AI487">
    <cfRule type="containsBlanks" dxfId="536" priority="629">
      <formula>LEN(TRIM(AI487))=0</formula>
    </cfRule>
  </conditionalFormatting>
  <conditionalFormatting sqref="AI488">
    <cfRule type="containsBlanks" dxfId="535" priority="628">
      <formula>LEN(TRIM(AI488))=0</formula>
    </cfRule>
  </conditionalFormatting>
  <conditionalFormatting sqref="AI489">
    <cfRule type="containsBlanks" dxfId="534" priority="627">
      <formula>LEN(TRIM(AI489))=0</formula>
    </cfRule>
  </conditionalFormatting>
  <conditionalFormatting sqref="AI490">
    <cfRule type="containsBlanks" dxfId="533" priority="626">
      <formula>LEN(TRIM(AI490))=0</formula>
    </cfRule>
  </conditionalFormatting>
  <conditionalFormatting sqref="AI492">
    <cfRule type="containsBlanks" dxfId="532" priority="625">
      <formula>LEN(TRIM(AI492))=0</formula>
    </cfRule>
  </conditionalFormatting>
  <conditionalFormatting sqref="AI497">
    <cfRule type="containsBlanks" dxfId="531" priority="624">
      <formula>LEN(TRIM(AI497))=0</formula>
    </cfRule>
  </conditionalFormatting>
  <conditionalFormatting sqref="A307:B307 A360:B360 A393:B393 A422:B423 A418:B419 A152:C154 A57:C58 A64:C64 A67:C67 A71:C71 A143:C145 A155 C155 C161:C200 C206 A161:B206 A212:C224 A268:C270 A292:C294 A305:C306 A308:C315 A324:C324 A330:C331 A335:C337 A343:C343 A345:C345 A347:C356 A415:C417 A426:C493 A496:C503 A514:C521 A546:C546 A405:C407 A549:C561 A132:C134 A110:C130 A42:C52 A87:C89 A297:C303 C21 A523:C527 A522">
    <cfRule type="containsBlanks" dxfId="530" priority="622">
      <formula>LEN(TRIM(A21))=0</formula>
    </cfRule>
  </conditionalFormatting>
  <conditionalFormatting sqref="A54:B55 A505:B506 A241:B241 A261:B261 A78:B84 A108:B108 A149:B149 A510:B510 A529:B542 A545:B545 A563:B579 A92:B106 A137:B138 A273:B273 A21">
    <cfRule type="containsBlanks" dxfId="529" priority="621">
      <formula>LEN(TRIM(A21))=0</formula>
    </cfRule>
  </conditionalFormatting>
  <conditionalFormatting sqref="A52:B52">
    <cfRule type="containsBlanks" dxfId="528" priority="620">
      <formula>LEN(TRIM(A52))=0</formula>
    </cfRule>
  </conditionalFormatting>
  <conditionalFormatting sqref="A52:B52">
    <cfRule type="containsBlanks" dxfId="527" priority="619">
      <formula>LEN(TRIM(A52))=0</formula>
    </cfRule>
  </conditionalFormatting>
  <conditionalFormatting sqref="A224:B224">
    <cfRule type="containsBlanks" dxfId="526" priority="618">
      <formula>LEN(TRIM(A224))=0</formula>
    </cfRule>
  </conditionalFormatting>
  <conditionalFormatting sqref="A224:B224">
    <cfRule type="containsBlanks" dxfId="525" priority="617">
      <formula>LEN(TRIM(A224))=0</formula>
    </cfRule>
  </conditionalFormatting>
  <conditionalFormatting sqref="A241:B241 A261:B261 A307:B307 A360:B360 A393:B393 A422:B423 A418:B419 A78:B84 A108:B108 A149:B149 A510:B510 A529:B542 A545:B545 A563:B579 A54:B55 A92:B106 A137:B138 A273:B273 A505:B506 A21">
    <cfRule type="containsBlanks" dxfId="524" priority="616">
      <formula>LEN(TRIM(A21))=0</formula>
    </cfRule>
  </conditionalFormatting>
  <conditionalFormatting sqref="C599 C204 C241 C261 C307 C360 C393 C422:C423 C418:C419 C78:C84 C108 C149 C510 C529:C542 C545 C563:C579 C54:C55 C92:C106 C137:C138 C273 C505:C506">
    <cfRule type="containsBlanks" dxfId="523" priority="615">
      <formula>LEN(TRIM(C54))=0</formula>
    </cfRule>
  </conditionalFormatting>
  <conditionalFormatting sqref="C82:C84 C204 C108 C149 C92:C106 C137:C138">
    <cfRule type="containsBlanks" dxfId="522" priority="614">
      <formula>LEN(TRIM(C82))=0</formula>
    </cfRule>
  </conditionalFormatting>
  <conditionalFormatting sqref="C597:C598">
    <cfRule type="containsBlanks" dxfId="521" priority="613">
      <formula>LEN(TRIM(C597))=0</formula>
    </cfRule>
  </conditionalFormatting>
  <conditionalFormatting sqref="C201">
    <cfRule type="containsBlanks" dxfId="520" priority="612">
      <formula>LEN(TRIM(C201))=0</formula>
    </cfRule>
  </conditionalFormatting>
  <conditionalFormatting sqref="C201">
    <cfRule type="containsBlanks" dxfId="519" priority="611">
      <formula>LEN(TRIM(C201))=0</formula>
    </cfRule>
  </conditionalFormatting>
  <conditionalFormatting sqref="C202">
    <cfRule type="containsBlanks" dxfId="518" priority="610">
      <formula>LEN(TRIM(C202))=0</formula>
    </cfRule>
  </conditionalFormatting>
  <conditionalFormatting sqref="C202">
    <cfRule type="containsBlanks" dxfId="517" priority="609">
      <formula>LEN(TRIM(C202))=0</formula>
    </cfRule>
  </conditionalFormatting>
  <conditionalFormatting sqref="C203">
    <cfRule type="containsBlanks" dxfId="516" priority="608">
      <formula>LEN(TRIM(C203))=0</formula>
    </cfRule>
  </conditionalFormatting>
  <conditionalFormatting sqref="C203">
    <cfRule type="containsBlanks" dxfId="515" priority="607">
      <formula>LEN(TRIM(C203))=0</formula>
    </cfRule>
  </conditionalFormatting>
  <conditionalFormatting sqref="C205">
    <cfRule type="containsBlanks" dxfId="514" priority="606">
      <formula>LEN(TRIM(C205))=0</formula>
    </cfRule>
  </conditionalFormatting>
  <conditionalFormatting sqref="C205">
    <cfRule type="containsBlanks" dxfId="513" priority="605">
      <formula>LEN(TRIM(C205))=0</formula>
    </cfRule>
  </conditionalFormatting>
  <conditionalFormatting sqref="A243:B246">
    <cfRule type="containsBlanks" dxfId="512" priority="604">
      <formula>LEN(TRIM(A243))=0</formula>
    </cfRule>
  </conditionalFormatting>
  <conditionalFormatting sqref="A243:B246">
    <cfRule type="containsBlanks" dxfId="511" priority="603">
      <formula>LEN(TRIM(A243))=0</formula>
    </cfRule>
  </conditionalFormatting>
  <conditionalFormatting sqref="C243:C246">
    <cfRule type="containsBlanks" dxfId="510" priority="602">
      <formula>LEN(TRIM(C243))=0</formula>
    </cfRule>
  </conditionalFormatting>
  <conditionalFormatting sqref="A233:B240">
    <cfRule type="containsBlanks" dxfId="509" priority="601">
      <formula>LEN(TRIM(A233))=0</formula>
    </cfRule>
  </conditionalFormatting>
  <conditionalFormatting sqref="A233:B240">
    <cfRule type="containsBlanks" dxfId="508" priority="600">
      <formula>LEN(TRIM(A233))=0</formula>
    </cfRule>
  </conditionalFormatting>
  <conditionalFormatting sqref="C233:C240">
    <cfRule type="containsBlanks" dxfId="507" priority="599">
      <formula>LEN(TRIM(C233))=0</formula>
    </cfRule>
  </conditionalFormatting>
  <conditionalFormatting sqref="A250:B260">
    <cfRule type="containsBlanks" dxfId="506" priority="598">
      <formula>LEN(TRIM(A250))=0</formula>
    </cfRule>
  </conditionalFormatting>
  <conditionalFormatting sqref="A250:B260">
    <cfRule type="containsBlanks" dxfId="505" priority="597">
      <formula>LEN(TRIM(A250))=0</formula>
    </cfRule>
  </conditionalFormatting>
  <conditionalFormatting sqref="C250:C260">
    <cfRule type="containsBlanks" dxfId="504" priority="596">
      <formula>LEN(TRIM(C250))=0</formula>
    </cfRule>
  </conditionalFormatting>
  <conditionalFormatting sqref="A276:B291">
    <cfRule type="containsBlanks" dxfId="503" priority="595">
      <formula>LEN(TRIM(A276))=0</formula>
    </cfRule>
  </conditionalFormatting>
  <conditionalFormatting sqref="A276:B291">
    <cfRule type="containsBlanks" dxfId="502" priority="594">
      <formula>LEN(TRIM(A276))=0</formula>
    </cfRule>
  </conditionalFormatting>
  <conditionalFormatting sqref="C276:C291">
    <cfRule type="containsBlanks" dxfId="501" priority="593">
      <formula>LEN(TRIM(C276))=0</formula>
    </cfRule>
  </conditionalFormatting>
  <conditionalFormatting sqref="A338:B340">
    <cfRule type="containsBlanks" dxfId="500" priority="592">
      <formula>LEN(TRIM(A338))=0</formula>
    </cfRule>
  </conditionalFormatting>
  <conditionalFormatting sqref="A338:B340">
    <cfRule type="containsBlanks" dxfId="499" priority="591">
      <formula>LEN(TRIM(A338))=0</formula>
    </cfRule>
  </conditionalFormatting>
  <conditionalFormatting sqref="C338:C340">
    <cfRule type="containsBlanks" dxfId="498" priority="590">
      <formula>LEN(TRIM(C338))=0</formula>
    </cfRule>
  </conditionalFormatting>
  <conditionalFormatting sqref="A361:B378">
    <cfRule type="containsBlanks" dxfId="497" priority="589">
      <formula>LEN(TRIM(A361))=0</formula>
    </cfRule>
  </conditionalFormatting>
  <conditionalFormatting sqref="A361:B378">
    <cfRule type="containsBlanks" dxfId="496" priority="588">
      <formula>LEN(TRIM(A361))=0</formula>
    </cfRule>
  </conditionalFormatting>
  <conditionalFormatting sqref="C361:C378">
    <cfRule type="containsBlanks" dxfId="495" priority="587">
      <formula>LEN(TRIM(C361))=0</formula>
    </cfRule>
  </conditionalFormatting>
  <conditionalFormatting sqref="A395:B399">
    <cfRule type="containsBlanks" dxfId="494" priority="586">
      <formula>LEN(TRIM(A395))=0</formula>
    </cfRule>
  </conditionalFormatting>
  <conditionalFormatting sqref="A395:B399">
    <cfRule type="containsBlanks" dxfId="493" priority="585">
      <formula>LEN(TRIM(A395))=0</formula>
    </cfRule>
  </conditionalFormatting>
  <conditionalFormatting sqref="C395:C399">
    <cfRule type="containsBlanks" dxfId="492" priority="584">
      <formula>LEN(TRIM(C395))=0</formula>
    </cfRule>
  </conditionalFormatting>
  <conditionalFormatting sqref="A420:B421">
    <cfRule type="containsBlanks" dxfId="491" priority="583">
      <formula>LEN(TRIM(A420))=0</formula>
    </cfRule>
  </conditionalFormatting>
  <conditionalFormatting sqref="A420:B421">
    <cfRule type="containsBlanks" dxfId="490" priority="582">
      <formula>LEN(TRIM(A420))=0</formula>
    </cfRule>
  </conditionalFormatting>
  <conditionalFormatting sqref="C420:C421">
    <cfRule type="containsBlanks" dxfId="489" priority="581">
      <formula>LEN(TRIM(C420))=0</formula>
    </cfRule>
  </conditionalFormatting>
  <conditionalFormatting sqref="A56:B56">
    <cfRule type="containsBlanks" dxfId="488" priority="580">
      <formula>LEN(TRIM(A56))=0</formula>
    </cfRule>
  </conditionalFormatting>
  <conditionalFormatting sqref="A56:B56">
    <cfRule type="containsBlanks" dxfId="487" priority="579">
      <formula>LEN(TRIM(A56))=0</formula>
    </cfRule>
  </conditionalFormatting>
  <conditionalFormatting sqref="A56:B56">
    <cfRule type="containsBlanks" dxfId="486" priority="578">
      <formula>LEN(TRIM(A56))=0</formula>
    </cfRule>
  </conditionalFormatting>
  <conditionalFormatting sqref="C56">
    <cfRule type="containsBlanks" dxfId="485" priority="577">
      <formula>LEN(TRIM(C56))=0</formula>
    </cfRule>
  </conditionalFormatting>
  <conditionalFormatting sqref="AI171">
    <cfRule type="containsBlanks" dxfId="484" priority="699">
      <formula>LEN(TRIM(AI171))=0</formula>
    </cfRule>
  </conditionalFormatting>
  <conditionalFormatting sqref="AI174">
    <cfRule type="containsBlanks" dxfId="483" priority="698">
      <formula>LEN(TRIM(AI174))=0</formula>
    </cfRule>
  </conditionalFormatting>
  <conditionalFormatting sqref="AI162">
    <cfRule type="containsBlanks" dxfId="482" priority="701">
      <formula>LEN(TRIM(AI162))=0</formula>
    </cfRule>
  </conditionalFormatting>
  <conditionalFormatting sqref="AI170">
    <cfRule type="containsBlanks" dxfId="481" priority="700">
      <formula>LEN(TRIM(AI170))=0</formula>
    </cfRule>
  </conditionalFormatting>
  <conditionalFormatting sqref="AI164">
    <cfRule type="containsBlanks" dxfId="480" priority="702">
      <formula>LEN(TRIM(AI164))=0</formula>
    </cfRule>
  </conditionalFormatting>
  <conditionalFormatting sqref="AI167">
    <cfRule type="containsBlanks" dxfId="479" priority="704">
      <formula>LEN(TRIM(AI167))=0</formula>
    </cfRule>
  </conditionalFormatting>
  <conditionalFormatting sqref="AI166">
    <cfRule type="containsBlanks" dxfId="478" priority="703">
      <formula>LEN(TRIM(AI166))=0</formula>
    </cfRule>
  </conditionalFormatting>
  <conditionalFormatting sqref="AI181">
    <cfRule type="containsBlanks" dxfId="477" priority="694">
      <formula>LEN(TRIM(AI181))=0</formula>
    </cfRule>
  </conditionalFormatting>
  <conditionalFormatting sqref="AI177">
    <cfRule type="containsBlanks" dxfId="476" priority="696">
      <formula>LEN(TRIM(AI177))=0</formula>
    </cfRule>
  </conditionalFormatting>
  <conditionalFormatting sqref="AI180">
    <cfRule type="containsBlanks" dxfId="475" priority="695">
      <formula>LEN(TRIM(AI180))=0</formula>
    </cfRule>
  </conditionalFormatting>
  <conditionalFormatting sqref="AI191">
    <cfRule type="containsBlanks" dxfId="474" priority="689">
      <formula>LEN(TRIM(AI191))=0</formula>
    </cfRule>
  </conditionalFormatting>
  <conditionalFormatting sqref="AI182">
    <cfRule type="containsBlanks" dxfId="473" priority="693">
      <formula>LEN(TRIM(AI182))=0</formula>
    </cfRule>
  </conditionalFormatting>
  <conditionalFormatting sqref="AI175">
    <cfRule type="containsBlanks" dxfId="472" priority="697">
      <formula>LEN(TRIM(AI175))=0</formula>
    </cfRule>
  </conditionalFormatting>
  <conditionalFormatting sqref="AI187">
    <cfRule type="containsBlanks" dxfId="471" priority="691">
      <formula>LEN(TRIM(AI187))=0</formula>
    </cfRule>
  </conditionalFormatting>
  <conditionalFormatting sqref="AI190">
    <cfRule type="containsBlanks" dxfId="470" priority="690">
      <formula>LEN(TRIM(AI190))=0</formula>
    </cfRule>
  </conditionalFormatting>
  <conditionalFormatting sqref="AI199">
    <cfRule type="containsBlanks" dxfId="469" priority="688">
      <formula>LEN(TRIM(AI199))=0</formula>
    </cfRule>
  </conditionalFormatting>
  <conditionalFormatting sqref="AI186">
    <cfRule type="containsBlanks" dxfId="468" priority="692">
      <formula>LEN(TRIM(AI186))=0</formula>
    </cfRule>
  </conditionalFormatting>
  <conditionalFormatting sqref="AI206">
    <cfRule type="containsBlanks" dxfId="467" priority="686">
      <formula>LEN(TRIM(AI206))=0</formula>
    </cfRule>
  </conditionalFormatting>
  <conditionalFormatting sqref="AI420">
    <cfRule type="containsBlanks" dxfId="466" priority="674">
      <formula>LEN(TRIM(AI420))=0</formula>
    </cfRule>
  </conditionalFormatting>
  <conditionalFormatting sqref="AI200">
    <cfRule type="containsBlanks" dxfId="465" priority="687">
      <formula>LEN(TRIM(AI200))=0</formula>
    </cfRule>
  </conditionalFormatting>
  <conditionalFormatting sqref="AI416">
    <cfRule type="containsBlanks" dxfId="464" priority="676">
      <formula>LEN(TRIM(AI416))=0</formula>
    </cfRule>
  </conditionalFormatting>
  <conditionalFormatting sqref="AI418">
    <cfRule type="containsBlanks" dxfId="463" priority="675">
      <formula>LEN(TRIM(AI418))=0</formula>
    </cfRule>
  </conditionalFormatting>
  <conditionalFormatting sqref="AI494">
    <cfRule type="containsBlanks" dxfId="462" priority="669">
      <formula>LEN(TRIM(AI494))=0</formula>
    </cfRule>
  </conditionalFormatting>
  <conditionalFormatting sqref="AI209">
    <cfRule type="containsBlanks" dxfId="461" priority="685">
      <formula>LEN(TRIM(AI209))=0</formula>
    </cfRule>
  </conditionalFormatting>
  <conditionalFormatting sqref="AI210">
    <cfRule type="containsBlanks" dxfId="460" priority="684">
      <formula>LEN(TRIM(AI210))=0</formula>
    </cfRule>
  </conditionalFormatting>
  <conditionalFormatting sqref="AI219">
    <cfRule type="containsBlanks" dxfId="459" priority="683">
      <formula>LEN(TRIM(AI219))=0</formula>
    </cfRule>
  </conditionalFormatting>
  <conditionalFormatting sqref="AI224">
    <cfRule type="containsBlanks" dxfId="458" priority="682">
      <formula>LEN(TRIM(AI224))=0</formula>
    </cfRule>
  </conditionalFormatting>
  <conditionalFormatting sqref="AI220:AI223">
    <cfRule type="containsBlanks" dxfId="457" priority="681">
      <formula>LEN(TRIM(AI220))=0</formula>
    </cfRule>
  </conditionalFormatting>
  <conditionalFormatting sqref="AI411">
    <cfRule type="containsBlanks" dxfId="456" priority="680">
      <formula>LEN(TRIM(AI411))=0</formula>
    </cfRule>
  </conditionalFormatting>
  <conditionalFormatting sqref="AI412">
    <cfRule type="containsBlanks" dxfId="455" priority="679">
      <formula>LEN(TRIM(AI412))=0</formula>
    </cfRule>
  </conditionalFormatting>
  <conditionalFormatting sqref="AI415">
    <cfRule type="containsBlanks" dxfId="454" priority="678">
      <formula>LEN(TRIM(AI415))=0</formula>
    </cfRule>
  </conditionalFormatting>
  <conditionalFormatting sqref="AI414">
    <cfRule type="containsBlanks" dxfId="453" priority="677">
      <formula>LEN(TRIM(AI414))=0</formula>
    </cfRule>
  </conditionalFormatting>
  <conditionalFormatting sqref="AI423">
    <cfRule type="containsBlanks" dxfId="452" priority="670">
      <formula>LEN(TRIM(AI423))=0</formula>
    </cfRule>
  </conditionalFormatting>
  <conditionalFormatting sqref="AI492">
    <cfRule type="containsBlanks" dxfId="451" priority="668">
      <formula>LEN(TRIM(AI492))=0</formula>
    </cfRule>
  </conditionalFormatting>
  <conditionalFormatting sqref="AI224">
    <cfRule type="containsBlanks" dxfId="450" priority="667">
      <formula>LEN(TRIM(AI224))=0</formula>
    </cfRule>
  </conditionalFormatting>
  <conditionalFormatting sqref="AI429">
    <cfRule type="containsBlanks" dxfId="449" priority="666">
      <formula>LEN(TRIM(AI429))=0</formula>
    </cfRule>
  </conditionalFormatting>
  <conditionalFormatting sqref="AI429">
    <cfRule type="containsBlanks" dxfId="448" priority="665">
      <formula>LEN(TRIM(AI429))=0</formula>
    </cfRule>
  </conditionalFormatting>
  <conditionalFormatting sqref="A73:B73">
    <cfRule type="containsBlanks" dxfId="447" priority="574">
      <formula>LEN(TRIM(A73))=0</formula>
    </cfRule>
  </conditionalFormatting>
  <conditionalFormatting sqref="C109">
    <cfRule type="containsBlanks" dxfId="446" priority="509">
      <formula>LEN(TRIM(C109))=0</formula>
    </cfRule>
  </conditionalFormatting>
  <conditionalFormatting sqref="C562">
    <cfRule type="containsBlanks" dxfId="445" priority="530">
      <formula>LEN(TRIM(C562))=0</formula>
    </cfRule>
  </conditionalFormatting>
  <conditionalFormatting sqref="A63:B63">
    <cfRule type="containsBlanks" dxfId="444" priority="523">
      <formula>LEN(TRIM(A63))=0</formula>
    </cfRule>
  </conditionalFormatting>
  <conditionalFormatting sqref="A580:B580">
    <cfRule type="containsBlanks" dxfId="443" priority="528">
      <formula>LEN(TRIM(A580))=0</formula>
    </cfRule>
  </conditionalFormatting>
  <conditionalFormatting sqref="A135:B135">
    <cfRule type="containsBlanks" dxfId="442" priority="507">
      <formula>LEN(TRIM(A135))=0</formula>
    </cfRule>
  </conditionalFormatting>
  <conditionalFormatting sqref="A73:B73">
    <cfRule type="containsBlanks" dxfId="441" priority="576">
      <formula>LEN(TRIM(A73))=0</formula>
    </cfRule>
  </conditionalFormatting>
  <conditionalFormatting sqref="A73:B73">
    <cfRule type="containsBlanks" dxfId="440" priority="575">
      <formula>LEN(TRIM(A73))=0</formula>
    </cfRule>
  </conditionalFormatting>
  <conditionalFormatting sqref="C73">
    <cfRule type="containsBlanks" dxfId="439" priority="573">
      <formula>LEN(TRIM(C73))=0</formula>
    </cfRule>
  </conditionalFormatting>
  <conditionalFormatting sqref="A74:B74">
    <cfRule type="containsBlanks" dxfId="438" priority="572">
      <formula>LEN(TRIM(A74))=0</formula>
    </cfRule>
  </conditionalFormatting>
  <conditionalFormatting sqref="A74:B74">
    <cfRule type="containsBlanks" dxfId="437" priority="571">
      <formula>LEN(TRIM(A74))=0</formula>
    </cfRule>
  </conditionalFormatting>
  <conditionalFormatting sqref="A74:B74">
    <cfRule type="containsBlanks" dxfId="436" priority="570">
      <formula>LEN(TRIM(A74))=0</formula>
    </cfRule>
  </conditionalFormatting>
  <conditionalFormatting sqref="C74">
    <cfRule type="containsBlanks" dxfId="435" priority="569">
      <formula>LEN(TRIM(C74))=0</formula>
    </cfRule>
  </conditionalFormatting>
  <conditionalFormatting sqref="A85:B86">
    <cfRule type="containsBlanks" dxfId="434" priority="568">
      <formula>LEN(TRIM(A85))=0</formula>
    </cfRule>
  </conditionalFormatting>
  <conditionalFormatting sqref="A85:B86">
    <cfRule type="containsBlanks" dxfId="433" priority="567">
      <formula>LEN(TRIM(A85))=0</formula>
    </cfRule>
  </conditionalFormatting>
  <conditionalFormatting sqref="C85:C86">
    <cfRule type="containsBlanks" dxfId="432" priority="566">
      <formula>LEN(TRIM(C85))=0</formula>
    </cfRule>
  </conditionalFormatting>
  <conditionalFormatting sqref="C85:C86">
    <cfRule type="containsBlanks" dxfId="431" priority="565">
      <formula>LEN(TRIM(C85))=0</formula>
    </cfRule>
  </conditionalFormatting>
  <conditionalFormatting sqref="A107:B107">
    <cfRule type="containsBlanks" dxfId="430" priority="564">
      <formula>LEN(TRIM(A107))=0</formula>
    </cfRule>
  </conditionalFormatting>
  <conditionalFormatting sqref="A107:B107">
    <cfRule type="containsBlanks" dxfId="429" priority="563">
      <formula>LEN(TRIM(A107))=0</formula>
    </cfRule>
  </conditionalFormatting>
  <conditionalFormatting sqref="C107">
    <cfRule type="containsBlanks" dxfId="428" priority="562">
      <formula>LEN(TRIM(C107))=0</formula>
    </cfRule>
  </conditionalFormatting>
  <conditionalFormatting sqref="C107">
    <cfRule type="containsBlanks" dxfId="427" priority="561">
      <formula>LEN(TRIM(C107))=0</formula>
    </cfRule>
  </conditionalFormatting>
  <conditionalFormatting sqref="A139:B139">
    <cfRule type="containsBlanks" dxfId="426" priority="560">
      <formula>LEN(TRIM(A139))=0</formula>
    </cfRule>
  </conditionalFormatting>
  <conditionalFormatting sqref="A139:B139">
    <cfRule type="containsBlanks" dxfId="425" priority="559">
      <formula>LEN(TRIM(A139))=0</formula>
    </cfRule>
  </conditionalFormatting>
  <conditionalFormatting sqref="C139">
    <cfRule type="containsBlanks" dxfId="424" priority="558">
      <formula>LEN(TRIM(C139))=0</formula>
    </cfRule>
  </conditionalFormatting>
  <conditionalFormatting sqref="C139">
    <cfRule type="containsBlanks" dxfId="423" priority="557">
      <formula>LEN(TRIM(C139))=0</formula>
    </cfRule>
  </conditionalFormatting>
  <conditionalFormatting sqref="A146:B146">
    <cfRule type="containsBlanks" dxfId="422" priority="556">
      <formula>LEN(TRIM(A146))=0</formula>
    </cfRule>
  </conditionalFormatting>
  <conditionalFormatting sqref="A146:B146">
    <cfRule type="containsBlanks" dxfId="421" priority="555">
      <formula>LEN(TRIM(A146))=0</formula>
    </cfRule>
  </conditionalFormatting>
  <conditionalFormatting sqref="C146">
    <cfRule type="containsBlanks" dxfId="420" priority="554">
      <formula>LEN(TRIM(C146))=0</formula>
    </cfRule>
  </conditionalFormatting>
  <conditionalFormatting sqref="C146">
    <cfRule type="containsBlanks" dxfId="419" priority="553">
      <formula>LEN(TRIM(C146))=0</formula>
    </cfRule>
  </conditionalFormatting>
  <conditionalFormatting sqref="A148:B148">
    <cfRule type="containsBlanks" dxfId="418" priority="552">
      <formula>LEN(TRIM(A148))=0</formula>
    </cfRule>
  </conditionalFormatting>
  <conditionalFormatting sqref="A148:B148">
    <cfRule type="containsBlanks" dxfId="417" priority="551">
      <formula>LEN(TRIM(A148))=0</formula>
    </cfRule>
  </conditionalFormatting>
  <conditionalFormatting sqref="C148">
    <cfRule type="containsBlanks" dxfId="416" priority="550">
      <formula>LEN(TRIM(C148))=0</formula>
    </cfRule>
  </conditionalFormatting>
  <conditionalFormatting sqref="C148">
    <cfRule type="containsBlanks" dxfId="415" priority="549">
      <formula>LEN(TRIM(C148))=0</formula>
    </cfRule>
  </conditionalFormatting>
  <conditionalFormatting sqref="A151:B151">
    <cfRule type="containsBlanks" dxfId="414" priority="548">
      <formula>LEN(TRIM(A151))=0</formula>
    </cfRule>
  </conditionalFormatting>
  <conditionalFormatting sqref="A151:B151">
    <cfRule type="containsBlanks" dxfId="413" priority="547">
      <formula>LEN(TRIM(A151))=0</formula>
    </cfRule>
  </conditionalFormatting>
  <conditionalFormatting sqref="C151">
    <cfRule type="containsBlanks" dxfId="412" priority="546">
      <formula>LEN(TRIM(C151))=0</formula>
    </cfRule>
  </conditionalFormatting>
  <conditionalFormatting sqref="C151">
    <cfRule type="containsBlanks" dxfId="411" priority="545">
      <formula>LEN(TRIM(C151))=0</formula>
    </cfRule>
  </conditionalFormatting>
  <conditionalFormatting sqref="A508:B508">
    <cfRule type="containsBlanks" dxfId="410" priority="544">
      <formula>LEN(TRIM(A508))=0</formula>
    </cfRule>
  </conditionalFormatting>
  <conditionalFormatting sqref="A508:B508">
    <cfRule type="containsBlanks" dxfId="409" priority="543">
      <formula>LEN(TRIM(A508))=0</formula>
    </cfRule>
  </conditionalFormatting>
  <conditionalFormatting sqref="C508">
    <cfRule type="containsBlanks" dxfId="408" priority="542">
      <formula>LEN(TRIM(C508))=0</formula>
    </cfRule>
  </conditionalFormatting>
  <conditionalFormatting sqref="A509:B509">
    <cfRule type="containsBlanks" dxfId="407" priority="541">
      <formula>LEN(TRIM(A509))=0</formula>
    </cfRule>
  </conditionalFormatting>
  <conditionalFormatting sqref="A509:B509">
    <cfRule type="containsBlanks" dxfId="406" priority="540">
      <formula>LEN(TRIM(A509))=0</formula>
    </cfRule>
  </conditionalFormatting>
  <conditionalFormatting sqref="C509">
    <cfRule type="containsBlanks" dxfId="405" priority="539">
      <formula>LEN(TRIM(C509))=0</formula>
    </cfRule>
  </conditionalFormatting>
  <conditionalFormatting sqref="A528:B528">
    <cfRule type="containsBlanks" dxfId="404" priority="538">
      <formula>LEN(TRIM(A528))=0</formula>
    </cfRule>
  </conditionalFormatting>
  <conditionalFormatting sqref="A528:B528">
    <cfRule type="containsBlanks" dxfId="403" priority="537">
      <formula>LEN(TRIM(A528))=0</formula>
    </cfRule>
  </conditionalFormatting>
  <conditionalFormatting sqref="C528">
    <cfRule type="containsBlanks" dxfId="402" priority="536">
      <formula>LEN(TRIM(C528))=0</formula>
    </cfRule>
  </conditionalFormatting>
  <conditionalFormatting sqref="A543:B544">
    <cfRule type="containsBlanks" dxfId="401" priority="535">
      <formula>LEN(TRIM(A543))=0</formula>
    </cfRule>
  </conditionalFormatting>
  <conditionalFormatting sqref="A543:B544">
    <cfRule type="containsBlanks" dxfId="400" priority="534">
      <formula>LEN(TRIM(A543))=0</formula>
    </cfRule>
  </conditionalFormatting>
  <conditionalFormatting sqref="C543:C544">
    <cfRule type="containsBlanks" dxfId="399" priority="533">
      <formula>LEN(TRIM(C543))=0</formula>
    </cfRule>
  </conditionalFormatting>
  <conditionalFormatting sqref="A562:B562">
    <cfRule type="containsBlanks" dxfId="398" priority="532">
      <formula>LEN(TRIM(A562))=0</formula>
    </cfRule>
  </conditionalFormatting>
  <conditionalFormatting sqref="A562:B562">
    <cfRule type="containsBlanks" dxfId="397" priority="531">
      <formula>LEN(TRIM(A562))=0</formula>
    </cfRule>
  </conditionalFormatting>
  <conditionalFormatting sqref="A580:B580">
    <cfRule type="containsBlanks" dxfId="396" priority="529">
      <formula>LEN(TRIM(A580))=0</formula>
    </cfRule>
  </conditionalFormatting>
  <conditionalFormatting sqref="C580">
    <cfRule type="containsBlanks" dxfId="395" priority="527">
      <formula>LEN(TRIM(C580))=0</formula>
    </cfRule>
  </conditionalFormatting>
  <conditionalFormatting sqref="A53:B53">
    <cfRule type="containsBlanks" dxfId="394" priority="526">
      <formula>LEN(TRIM(A53))=0</formula>
    </cfRule>
  </conditionalFormatting>
  <conditionalFormatting sqref="A53:B53">
    <cfRule type="containsBlanks" dxfId="393" priority="525">
      <formula>LEN(TRIM(A53))=0</formula>
    </cfRule>
  </conditionalFormatting>
  <conditionalFormatting sqref="C53">
    <cfRule type="containsBlanks" dxfId="392" priority="524">
      <formula>LEN(TRIM(C53))=0</formula>
    </cfRule>
  </conditionalFormatting>
  <conditionalFormatting sqref="A63:B63">
    <cfRule type="containsBlanks" dxfId="391" priority="522">
      <formula>LEN(TRIM(A63))=0</formula>
    </cfRule>
  </conditionalFormatting>
  <conditionalFormatting sqref="C63">
    <cfRule type="containsBlanks" dxfId="390" priority="521">
      <formula>LEN(TRIM(C63))=0</formula>
    </cfRule>
  </conditionalFormatting>
  <conditionalFormatting sqref="A75:B76">
    <cfRule type="containsBlanks" dxfId="389" priority="520">
      <formula>LEN(TRIM(A75))=0</formula>
    </cfRule>
  </conditionalFormatting>
  <conditionalFormatting sqref="A75:B76">
    <cfRule type="containsBlanks" dxfId="388" priority="519">
      <formula>LEN(TRIM(A75))=0</formula>
    </cfRule>
  </conditionalFormatting>
  <conditionalFormatting sqref="C75:C76">
    <cfRule type="containsBlanks" dxfId="387" priority="518">
      <formula>LEN(TRIM(C75))=0</formula>
    </cfRule>
  </conditionalFormatting>
  <conditionalFormatting sqref="A90:B90">
    <cfRule type="containsBlanks" dxfId="386" priority="517">
      <formula>LEN(TRIM(A90))=0</formula>
    </cfRule>
  </conditionalFormatting>
  <conditionalFormatting sqref="A90:B90">
    <cfRule type="containsBlanks" dxfId="385" priority="516">
      <formula>LEN(TRIM(A90))=0</formula>
    </cfRule>
  </conditionalFormatting>
  <conditionalFormatting sqref="C90">
    <cfRule type="containsBlanks" dxfId="384" priority="515">
      <formula>LEN(TRIM(C90))=0</formula>
    </cfRule>
  </conditionalFormatting>
  <conditionalFormatting sqref="A91:B91">
    <cfRule type="containsBlanks" dxfId="383" priority="514">
      <formula>LEN(TRIM(A91))=0</formula>
    </cfRule>
  </conditionalFormatting>
  <conditionalFormatting sqref="A91:B91">
    <cfRule type="containsBlanks" dxfId="382" priority="513">
      <formula>LEN(TRIM(A91))=0</formula>
    </cfRule>
  </conditionalFormatting>
  <conditionalFormatting sqref="C91">
    <cfRule type="containsBlanks" dxfId="381" priority="512">
      <formula>LEN(TRIM(C91))=0</formula>
    </cfRule>
  </conditionalFormatting>
  <conditionalFormatting sqref="A109:B109">
    <cfRule type="containsBlanks" dxfId="380" priority="511">
      <formula>LEN(TRIM(A109))=0</formula>
    </cfRule>
  </conditionalFormatting>
  <conditionalFormatting sqref="A109:B109">
    <cfRule type="containsBlanks" dxfId="379" priority="510">
      <formula>LEN(TRIM(A109))=0</formula>
    </cfRule>
  </conditionalFormatting>
  <conditionalFormatting sqref="A135:B135">
    <cfRule type="containsBlanks" dxfId="378" priority="508">
      <formula>LEN(TRIM(A135))=0</formula>
    </cfRule>
  </conditionalFormatting>
  <conditionalFormatting sqref="C135">
    <cfRule type="containsBlanks" dxfId="377" priority="506">
      <formula>LEN(TRIM(C135))=0</formula>
    </cfRule>
  </conditionalFormatting>
  <conditionalFormatting sqref="A136:B136">
    <cfRule type="containsBlanks" dxfId="376" priority="505">
      <formula>LEN(TRIM(A136))=0</formula>
    </cfRule>
  </conditionalFormatting>
  <conditionalFormatting sqref="A136:B136">
    <cfRule type="containsBlanks" dxfId="375" priority="504">
      <formula>LEN(TRIM(A136))=0</formula>
    </cfRule>
  </conditionalFormatting>
  <conditionalFormatting sqref="C136">
    <cfRule type="containsBlanks" dxfId="374" priority="503">
      <formula>LEN(TRIM(C136))=0</formula>
    </cfRule>
  </conditionalFormatting>
  <conditionalFormatting sqref="A147:B147">
    <cfRule type="containsBlanks" dxfId="373" priority="502">
      <formula>LEN(TRIM(A147))=0</formula>
    </cfRule>
  </conditionalFormatting>
  <conditionalFormatting sqref="A147:B147">
    <cfRule type="containsBlanks" dxfId="372" priority="501">
      <formula>LEN(TRIM(A147))=0</formula>
    </cfRule>
  </conditionalFormatting>
  <conditionalFormatting sqref="C147">
    <cfRule type="containsBlanks" dxfId="371" priority="500">
      <formula>LEN(TRIM(C147))=0</formula>
    </cfRule>
  </conditionalFormatting>
  <conditionalFormatting sqref="C147">
    <cfRule type="containsBlanks" dxfId="370" priority="499">
      <formula>LEN(TRIM(C147))=0</formula>
    </cfRule>
  </conditionalFormatting>
  <conditionalFormatting sqref="A150:B150">
    <cfRule type="containsBlanks" dxfId="369" priority="498">
      <formula>LEN(TRIM(A150))=0</formula>
    </cfRule>
  </conditionalFormatting>
  <conditionalFormatting sqref="A150:B150">
    <cfRule type="containsBlanks" dxfId="368" priority="497">
      <formula>LEN(TRIM(A150))=0</formula>
    </cfRule>
  </conditionalFormatting>
  <conditionalFormatting sqref="C150">
    <cfRule type="containsBlanks" dxfId="367" priority="496">
      <formula>LEN(TRIM(C150))=0</formula>
    </cfRule>
  </conditionalFormatting>
  <conditionalFormatting sqref="C150">
    <cfRule type="containsBlanks" dxfId="366" priority="495">
      <formula>LEN(TRIM(C150))=0</formula>
    </cfRule>
  </conditionalFormatting>
  <conditionalFormatting sqref="A207:B208">
    <cfRule type="containsBlanks" dxfId="365" priority="493">
      <formula>LEN(TRIM(A207))=0</formula>
    </cfRule>
  </conditionalFormatting>
  <conditionalFormatting sqref="C207:C208">
    <cfRule type="containsBlanks" dxfId="364" priority="492">
      <formula>LEN(TRIM(C207))=0</formula>
    </cfRule>
  </conditionalFormatting>
  <conditionalFormatting sqref="C207:C208">
    <cfRule type="containsBlanks" dxfId="363" priority="491">
      <formula>LEN(TRIM(C207))=0</formula>
    </cfRule>
  </conditionalFormatting>
  <conditionalFormatting sqref="A209:B211">
    <cfRule type="containsBlanks" dxfId="362" priority="490">
      <formula>LEN(TRIM(A209))=0</formula>
    </cfRule>
  </conditionalFormatting>
  <conditionalFormatting sqref="A209:B211">
    <cfRule type="containsBlanks" dxfId="361" priority="489">
      <formula>LEN(TRIM(A209))=0</formula>
    </cfRule>
  </conditionalFormatting>
  <conditionalFormatting sqref="C209:C211">
    <cfRule type="containsBlanks" dxfId="360" priority="488">
      <formula>LEN(TRIM(C209))=0</formula>
    </cfRule>
  </conditionalFormatting>
  <conditionalFormatting sqref="C209:C211">
    <cfRule type="containsBlanks" dxfId="359" priority="487">
      <formula>LEN(TRIM(C209))=0</formula>
    </cfRule>
  </conditionalFormatting>
  <conditionalFormatting sqref="C630">
    <cfRule type="containsBlanks" dxfId="358" priority="358">
      <formula>LEN(TRIM(C630))=0</formula>
    </cfRule>
  </conditionalFormatting>
  <conditionalFormatting sqref="A630:B630">
    <cfRule type="containsBlanks" dxfId="357" priority="359">
      <formula>LEN(TRIM(A630))=0</formula>
    </cfRule>
  </conditionalFormatting>
  <conditionalFormatting sqref="D43">
    <cfRule type="containsBlanks" dxfId="356" priority="357">
      <formula>LEN(TRIM(D43))=0</formula>
    </cfRule>
  </conditionalFormatting>
  <conditionalFormatting sqref="D45">
    <cfRule type="containsBlanks" dxfId="355" priority="356">
      <formula>LEN(TRIM(D45))=0</formula>
    </cfRule>
  </conditionalFormatting>
  <conditionalFormatting sqref="D53:D55">
    <cfRule type="containsBlanks" dxfId="354" priority="355">
      <formula>LEN(TRIM(D53))=0</formula>
    </cfRule>
  </conditionalFormatting>
  <conditionalFormatting sqref="D59">
    <cfRule type="containsBlanks" dxfId="353" priority="354">
      <formula>LEN(TRIM(D59))=0</formula>
    </cfRule>
  </conditionalFormatting>
  <conditionalFormatting sqref="D63">
    <cfRule type="containsBlanks" dxfId="352" priority="353">
      <formula>LEN(TRIM(D63))=0</formula>
    </cfRule>
  </conditionalFormatting>
  <conditionalFormatting sqref="D65">
    <cfRule type="containsBlanks" dxfId="351" priority="352">
      <formula>LEN(TRIM(D65))=0</formula>
    </cfRule>
  </conditionalFormatting>
  <conditionalFormatting sqref="D75:D76">
    <cfRule type="containsBlanks" dxfId="350" priority="351">
      <formula>LEN(TRIM(D75))=0</formula>
    </cfRule>
  </conditionalFormatting>
  <conditionalFormatting sqref="D90:D91">
    <cfRule type="containsBlanks" dxfId="349" priority="350">
      <formula>LEN(TRIM(D90))=0</formula>
    </cfRule>
  </conditionalFormatting>
  <conditionalFormatting sqref="D109:AE109 AG109">
    <cfRule type="containsBlanks" dxfId="348" priority="349">
      <formula>LEN(TRIM(D109))=0</formula>
    </cfRule>
  </conditionalFormatting>
  <conditionalFormatting sqref="D135:D138">
    <cfRule type="containsBlanks" dxfId="347" priority="348">
      <formula>LEN(TRIM(D135))=0</formula>
    </cfRule>
  </conditionalFormatting>
  <conditionalFormatting sqref="D143:D145">
    <cfRule type="containsBlanks" dxfId="346" priority="347">
      <formula>LEN(TRIM(D143))=0</formula>
    </cfRule>
  </conditionalFormatting>
  <conditionalFormatting sqref="D140">
    <cfRule type="containsBlanks" dxfId="345" priority="346">
      <formula>LEN(TRIM(D140))=0</formula>
    </cfRule>
  </conditionalFormatting>
  <conditionalFormatting sqref="D140">
    <cfRule type="containsBlanks" dxfId="344" priority="345">
      <formula>LEN(TRIM(D140))=0</formula>
    </cfRule>
  </conditionalFormatting>
  <conditionalFormatting sqref="D141">
    <cfRule type="containsBlanks" dxfId="343" priority="344">
      <formula>LEN(TRIM(D141))=0</formula>
    </cfRule>
  </conditionalFormatting>
  <conditionalFormatting sqref="D141">
    <cfRule type="containsBlanks" dxfId="342" priority="343">
      <formula>LEN(TRIM(D141))=0</formula>
    </cfRule>
  </conditionalFormatting>
  <conditionalFormatting sqref="D142">
    <cfRule type="containsBlanks" dxfId="341" priority="342">
      <formula>LEN(TRIM(D142))=0</formula>
    </cfRule>
  </conditionalFormatting>
  <conditionalFormatting sqref="D142">
    <cfRule type="containsBlanks" dxfId="340" priority="341">
      <formula>LEN(TRIM(D142))=0</formula>
    </cfRule>
  </conditionalFormatting>
  <conditionalFormatting sqref="D147">
    <cfRule type="containsBlanks" dxfId="339" priority="340">
      <formula>LEN(TRIM(D147))=0</formula>
    </cfRule>
  </conditionalFormatting>
  <conditionalFormatting sqref="D150">
    <cfRule type="containsBlanks" dxfId="338" priority="339">
      <formula>LEN(TRIM(D150))=0</formula>
    </cfRule>
  </conditionalFormatting>
  <conditionalFormatting sqref="D157:D158 E158:AE158 AG158">
    <cfRule type="containsBlanks" dxfId="337" priority="338">
      <formula>LEN(TRIM(D157))=0</formula>
    </cfRule>
  </conditionalFormatting>
  <conditionalFormatting sqref="D158:AE158 AG158">
    <cfRule type="containsBlanks" dxfId="336" priority="337">
      <formula>LEN(TRIM(D158))=0</formula>
    </cfRule>
  </conditionalFormatting>
  <conditionalFormatting sqref="D207:D223 E220:AE220 AG220">
    <cfRule type="containsBlanks" dxfId="335" priority="336">
      <formula>LEN(TRIM(D207))=0</formula>
    </cfRule>
  </conditionalFormatting>
  <conditionalFormatting sqref="D225:D232 E227:AE227 E230:AE230 AG230 AG227">
    <cfRule type="containsBlanks" dxfId="334" priority="335">
      <formula>LEN(TRIM(D225))=0</formula>
    </cfRule>
  </conditionalFormatting>
  <conditionalFormatting sqref="D241:D242">
    <cfRule type="containsBlanks" dxfId="333" priority="334">
      <formula>LEN(TRIM(D241))=0</formula>
    </cfRule>
  </conditionalFormatting>
  <conditionalFormatting sqref="D241">
    <cfRule type="containsBlanks" dxfId="332" priority="333">
      <formula>LEN(TRIM(D241))=0</formula>
    </cfRule>
  </conditionalFormatting>
  <conditionalFormatting sqref="D247:D249">
    <cfRule type="containsBlanks" dxfId="331" priority="332">
      <formula>LEN(TRIM(D247))=0</formula>
    </cfRule>
  </conditionalFormatting>
  <conditionalFormatting sqref="D261:D264 E264:AE264 AI264 AG264">
    <cfRule type="containsBlanks" dxfId="330" priority="331">
      <formula>LEN(TRIM(D261))=0</formula>
    </cfRule>
  </conditionalFormatting>
  <conditionalFormatting sqref="D261">
    <cfRule type="containsBlanks" dxfId="329" priority="330">
      <formula>LEN(TRIM(D261))=0</formula>
    </cfRule>
  </conditionalFormatting>
  <conditionalFormatting sqref="D21:D32">
    <cfRule type="containsBlanks" dxfId="328" priority="329">
      <formula>LEN(TRIM(D21))=0</formula>
    </cfRule>
  </conditionalFormatting>
  <conditionalFormatting sqref="D33:D40">
    <cfRule type="containsBlanks" dxfId="327" priority="328">
      <formula>LEN(TRIM(D33))=0</formula>
    </cfRule>
  </conditionalFormatting>
  <conditionalFormatting sqref="D268:D272">
    <cfRule type="containsBlanks" dxfId="326" priority="327">
      <formula>LEN(TRIM(D268))=0</formula>
    </cfRule>
  </conditionalFormatting>
  <conditionalFormatting sqref="D271:D272">
    <cfRule type="containsBlanks" dxfId="325" priority="326">
      <formula>LEN(TRIM(D271))=0</formula>
    </cfRule>
  </conditionalFormatting>
  <conditionalFormatting sqref="D265:D267">
    <cfRule type="containsBlanks" dxfId="324" priority="325">
      <formula>LEN(TRIM(D265))=0</formula>
    </cfRule>
  </conditionalFormatting>
  <conditionalFormatting sqref="D274:D275 E275:AE275 AG275">
    <cfRule type="containsBlanks" dxfId="323" priority="324">
      <formula>LEN(TRIM(D274))=0</formula>
    </cfRule>
  </conditionalFormatting>
  <conditionalFormatting sqref="D274:D275 E275:AE275 AG275">
    <cfRule type="containsBlanks" dxfId="322" priority="323">
      <formula>LEN(TRIM(D274))=0</formula>
    </cfRule>
  </conditionalFormatting>
  <conditionalFormatting sqref="D292:D294 D297:D303 E302:AE302 AG302">
    <cfRule type="containsBlanks" dxfId="321" priority="322">
      <formula>LEN(TRIM(D292))=0</formula>
    </cfRule>
  </conditionalFormatting>
  <conditionalFormatting sqref="D295:D296">
    <cfRule type="containsBlanks" dxfId="320" priority="321">
      <formula>LEN(TRIM(D295))=0</formula>
    </cfRule>
  </conditionalFormatting>
  <conditionalFormatting sqref="D305:D306 E306:AE306 AG306">
    <cfRule type="containsBlanks" dxfId="319" priority="320">
      <formula>LEN(TRIM(D305))=0</formula>
    </cfRule>
  </conditionalFormatting>
  <conditionalFormatting sqref="D307:AE307 AG307">
    <cfRule type="containsBlanks" dxfId="318" priority="319">
      <formula>LEN(TRIM(D307))=0</formula>
    </cfRule>
  </conditionalFormatting>
  <conditionalFormatting sqref="D327:D329">
    <cfRule type="containsBlanks" dxfId="317" priority="318">
      <formula>LEN(TRIM(D327))=0</formula>
    </cfRule>
  </conditionalFormatting>
  <conditionalFormatting sqref="D327:D328">
    <cfRule type="containsBlanks" dxfId="316" priority="317">
      <formula>LEN(TRIM(D327))=0</formula>
    </cfRule>
  </conditionalFormatting>
  <conditionalFormatting sqref="D329">
    <cfRule type="containsBlanks" dxfId="315" priority="316">
      <formula>LEN(TRIM(D329))=0</formula>
    </cfRule>
  </conditionalFormatting>
  <conditionalFormatting sqref="D332:D334">
    <cfRule type="containsBlanks" dxfId="314" priority="315">
      <formula>LEN(TRIM(D332))=0</formula>
    </cfRule>
  </conditionalFormatting>
  <conditionalFormatting sqref="D332:D334">
    <cfRule type="containsBlanks" dxfId="313" priority="314">
      <formula>LEN(TRIM(D332))=0</formula>
    </cfRule>
  </conditionalFormatting>
  <conditionalFormatting sqref="D341:D342">
    <cfRule type="containsBlanks" dxfId="312" priority="313">
      <formula>LEN(TRIM(D341))=0</formula>
    </cfRule>
  </conditionalFormatting>
  <conditionalFormatting sqref="D341:D342">
    <cfRule type="containsBlanks" dxfId="311" priority="312">
      <formula>LEN(TRIM(D341))=0</formula>
    </cfRule>
  </conditionalFormatting>
  <conditionalFormatting sqref="D357:D359 E357:AE357 AG357">
    <cfRule type="containsBlanks" dxfId="310" priority="311">
      <formula>LEN(TRIM(D357))=0</formula>
    </cfRule>
  </conditionalFormatting>
  <conditionalFormatting sqref="D357:D359 E357:AE357 AG357">
    <cfRule type="containsBlanks" dxfId="309" priority="310">
      <formula>LEN(TRIM(D357))=0</formula>
    </cfRule>
  </conditionalFormatting>
  <conditionalFormatting sqref="D380">
    <cfRule type="containsBlanks" dxfId="308" priority="309">
      <formula>LEN(TRIM(D380))=0</formula>
    </cfRule>
  </conditionalFormatting>
  <conditionalFormatting sqref="D380">
    <cfRule type="containsBlanks" dxfId="307" priority="308">
      <formula>LEN(TRIM(D380))=0</formula>
    </cfRule>
  </conditionalFormatting>
  <conditionalFormatting sqref="D408:D411 D415:D419">
    <cfRule type="containsBlanks" dxfId="306" priority="307">
      <formula>LEN(TRIM(D408))=0</formula>
    </cfRule>
  </conditionalFormatting>
  <conditionalFormatting sqref="D408">
    <cfRule type="containsBlanks" dxfId="305" priority="306">
      <formula>LEN(TRIM(D408))=0</formula>
    </cfRule>
  </conditionalFormatting>
  <conditionalFormatting sqref="D409:D411">
    <cfRule type="containsBlanks" dxfId="304" priority="305">
      <formula>LEN(TRIM(D409))=0</formula>
    </cfRule>
  </conditionalFormatting>
  <conditionalFormatting sqref="D412:D414">
    <cfRule type="containsBlanks" dxfId="303" priority="303">
      <formula>LEN(TRIM(D412))=0</formula>
    </cfRule>
  </conditionalFormatting>
  <conditionalFormatting sqref="D412:D414">
    <cfRule type="containsBlanks" dxfId="302" priority="304">
      <formula>LEN(TRIM(D412))=0</formula>
    </cfRule>
  </conditionalFormatting>
  <conditionalFormatting sqref="D422:D423">
    <cfRule type="containsBlanks" dxfId="301" priority="302">
      <formula>LEN(TRIM(D422))=0</formula>
    </cfRule>
  </conditionalFormatting>
  <conditionalFormatting sqref="D494:D507">
    <cfRule type="containsBlanks" dxfId="300" priority="301">
      <formula>LEN(TRIM(D494))=0</formula>
    </cfRule>
  </conditionalFormatting>
  <conditionalFormatting sqref="D505:D506">
    <cfRule type="containsBlanks" dxfId="299" priority="300">
      <formula>LEN(TRIM(D505))=0</formula>
    </cfRule>
  </conditionalFormatting>
  <conditionalFormatting sqref="D511:D513">
    <cfRule type="containsBlanks" dxfId="298" priority="299">
      <formula>LEN(TRIM(D511))=0</formula>
    </cfRule>
  </conditionalFormatting>
  <conditionalFormatting sqref="D521:AE521 AG521">
    <cfRule type="containsBlanks" dxfId="297" priority="298">
      <formula>LEN(TRIM(D521))=0</formula>
    </cfRule>
  </conditionalFormatting>
  <conditionalFormatting sqref="D523:D525 E523:AE523 AG523">
    <cfRule type="containsBlanks" dxfId="296" priority="297">
      <formula>LEN(TRIM(D523))=0</formula>
    </cfRule>
  </conditionalFormatting>
  <conditionalFormatting sqref="D529:D542 E530:AE530 E535:AE535 AG535 AG530">
    <cfRule type="containsBlanks" dxfId="295" priority="296">
      <formula>LEN(TRIM(D529))=0</formula>
    </cfRule>
  </conditionalFormatting>
  <conditionalFormatting sqref="D529:D542 E530:AE530 E535:AE535 AG535 AG530">
    <cfRule type="containsBlanks" dxfId="294" priority="295">
      <formula>LEN(TRIM(D529))=0</formula>
    </cfRule>
  </conditionalFormatting>
  <conditionalFormatting sqref="D550:D559 E559:AE559 AG559">
    <cfRule type="containsBlanks" dxfId="293" priority="294">
      <formula>LEN(TRIM(D550))=0</formula>
    </cfRule>
  </conditionalFormatting>
  <conditionalFormatting sqref="D560:D561">
    <cfRule type="containsBlanks" dxfId="292" priority="293">
      <formula>LEN(TRIM(D560))=0</formula>
    </cfRule>
  </conditionalFormatting>
  <conditionalFormatting sqref="D563:D579 E564:AE564 AG564">
    <cfRule type="containsBlanks" dxfId="291" priority="292">
      <formula>LEN(TRIM(D563))=0</formula>
    </cfRule>
  </conditionalFormatting>
  <conditionalFormatting sqref="D563:D579 E564:AE564 AG564">
    <cfRule type="containsBlanks" dxfId="290" priority="291">
      <formula>LEN(TRIM(D563))=0</formula>
    </cfRule>
  </conditionalFormatting>
  <conditionalFormatting sqref="D583:D596">
    <cfRule type="containsBlanks" dxfId="289" priority="290">
      <formula>LEN(TRIM(D583))=0</formula>
    </cfRule>
  </conditionalFormatting>
  <conditionalFormatting sqref="D583:D596">
    <cfRule type="containsBlanks" dxfId="288" priority="289">
      <formula>LEN(TRIM(D583))=0</formula>
    </cfRule>
  </conditionalFormatting>
  <conditionalFormatting sqref="D600:D601">
    <cfRule type="containsBlanks" dxfId="287" priority="288">
      <formula>LEN(TRIM(D600))=0</formula>
    </cfRule>
  </conditionalFormatting>
  <conditionalFormatting sqref="D599">
    <cfRule type="containsBlanks" dxfId="286" priority="287">
      <formula>LEN(TRIM(D599))=0</formula>
    </cfRule>
  </conditionalFormatting>
  <conditionalFormatting sqref="D598">
    <cfRule type="containsBlanks" dxfId="285" priority="286">
      <formula>LEN(TRIM(D598))=0</formula>
    </cfRule>
  </conditionalFormatting>
  <conditionalFormatting sqref="D598:D599">
    <cfRule type="containsBlanks" dxfId="284" priority="285">
      <formula>LEN(TRIM(D598))=0</formula>
    </cfRule>
  </conditionalFormatting>
  <conditionalFormatting sqref="D600:D601">
    <cfRule type="containsBlanks" dxfId="283" priority="284">
      <formula>LEN(TRIM(D600))=0</formula>
    </cfRule>
  </conditionalFormatting>
  <conditionalFormatting sqref="D603:D604">
    <cfRule type="containsBlanks" dxfId="282" priority="283">
      <formula>LEN(TRIM(D603))=0</formula>
    </cfRule>
  </conditionalFormatting>
  <conditionalFormatting sqref="D606:D610">
    <cfRule type="containsBlanks" dxfId="281" priority="282">
      <formula>LEN(TRIM(D606))=0</formula>
    </cfRule>
  </conditionalFormatting>
  <conditionalFormatting sqref="D614:D627">
    <cfRule type="containsBlanks" dxfId="280" priority="281">
      <formula>LEN(TRIM(D614))=0</formula>
    </cfRule>
  </conditionalFormatting>
  <conditionalFormatting sqref="F560:G561 J560:K561 N560:O561">
    <cfRule type="containsBlanks" dxfId="279" priority="171">
      <formula>LEN(TRIM(F560))=0</formula>
    </cfRule>
  </conditionalFormatting>
  <conditionalFormatting sqref="E550:E558 K550:K558 Q550:Q558">
    <cfRule type="containsBlanks" dxfId="278" priority="172">
      <formula>LEN(TRIM(E550))=0</formula>
    </cfRule>
  </conditionalFormatting>
  <conditionalFormatting sqref="E43:Q43">
    <cfRule type="containsBlanks" dxfId="277" priority="280">
      <formula>LEN(TRIM(E43))=0</formula>
    </cfRule>
  </conditionalFormatting>
  <conditionalFormatting sqref="E45:Q45">
    <cfRule type="containsBlanks" dxfId="276" priority="279">
      <formula>LEN(TRIM(E45))=0</formula>
    </cfRule>
  </conditionalFormatting>
  <conditionalFormatting sqref="F53:F55 H53:H55 J53:J55 L53:L55 N53:N55 P53:P55">
    <cfRule type="containsBlanks" dxfId="275" priority="278">
      <formula>LEN(TRIM(F53))=0</formula>
    </cfRule>
  </conditionalFormatting>
  <conditionalFormatting sqref="E59:Q59">
    <cfRule type="containsBlanks" dxfId="274" priority="277">
      <formula>LEN(TRIM(E59))=0</formula>
    </cfRule>
  </conditionalFormatting>
  <conditionalFormatting sqref="E63:Q63">
    <cfRule type="containsBlanks" dxfId="273" priority="276">
      <formula>LEN(TRIM(E63))=0</formula>
    </cfRule>
  </conditionalFormatting>
  <conditionalFormatting sqref="E65:Q65">
    <cfRule type="containsBlanks" dxfId="272" priority="275">
      <formula>LEN(TRIM(E65))=0</formula>
    </cfRule>
  </conditionalFormatting>
  <conditionalFormatting sqref="E75:Q76">
    <cfRule type="containsBlanks" dxfId="271" priority="274">
      <formula>LEN(TRIM(E75))=0</formula>
    </cfRule>
  </conditionalFormatting>
  <conditionalFormatting sqref="F90:F91 H90:H91 J90:J91 L90:L91 N90:N91 P90:P91">
    <cfRule type="containsBlanks" dxfId="270" priority="273">
      <formula>LEN(TRIM(F90))=0</formula>
    </cfRule>
  </conditionalFormatting>
  <conditionalFormatting sqref="F135:F138 H135:H138 J135:J138 L135:L138 N135:N138 P135:P138">
    <cfRule type="containsBlanks" dxfId="269" priority="272">
      <formula>LEN(TRIM(F135))=0</formula>
    </cfRule>
  </conditionalFormatting>
  <conditionalFormatting sqref="F143:F145 H143:H145 J143:J145 L143:L145 N143:N145 P143:P145">
    <cfRule type="containsBlanks" dxfId="268" priority="271">
      <formula>LEN(TRIM(F143))=0</formula>
    </cfRule>
  </conditionalFormatting>
  <conditionalFormatting sqref="F140 H140 J140 L140 N140 P140">
    <cfRule type="containsBlanks" dxfId="267" priority="270">
      <formula>LEN(TRIM(F140))=0</formula>
    </cfRule>
  </conditionalFormatting>
  <conditionalFormatting sqref="F140 H140 J140 L140 N140 P140">
    <cfRule type="containsBlanks" dxfId="266" priority="269">
      <formula>LEN(TRIM(F140))=0</formula>
    </cfRule>
  </conditionalFormatting>
  <conditionalFormatting sqref="F141 H141 J141 L141 N141 P141">
    <cfRule type="containsBlanks" dxfId="265" priority="268">
      <formula>LEN(TRIM(F141))=0</formula>
    </cfRule>
  </conditionalFormatting>
  <conditionalFormatting sqref="F141 H141 J141 L141 N141 P141">
    <cfRule type="containsBlanks" dxfId="264" priority="267">
      <formula>LEN(TRIM(F141))=0</formula>
    </cfRule>
  </conditionalFormatting>
  <conditionalFormatting sqref="F142 H142 J142 L142 N142 P142">
    <cfRule type="containsBlanks" dxfId="263" priority="266">
      <formula>LEN(TRIM(F142))=0</formula>
    </cfRule>
  </conditionalFormatting>
  <conditionalFormatting sqref="F142 H142 J142 L142 N142 P142">
    <cfRule type="containsBlanks" dxfId="262" priority="265">
      <formula>LEN(TRIM(F142))=0</formula>
    </cfRule>
  </conditionalFormatting>
  <conditionalFormatting sqref="E147:Q147">
    <cfRule type="containsBlanks" dxfId="261" priority="264">
      <formula>LEN(TRIM(E147))=0</formula>
    </cfRule>
  </conditionalFormatting>
  <conditionalFormatting sqref="E150:Q150">
    <cfRule type="containsBlanks" dxfId="260" priority="263">
      <formula>LEN(TRIM(E150))=0</formula>
    </cfRule>
  </conditionalFormatting>
  <conditionalFormatting sqref="F157 H157 J157 L157 N157 P157">
    <cfRule type="containsBlanks" dxfId="259" priority="262">
      <formula>LEN(TRIM(F157))=0</formula>
    </cfRule>
  </conditionalFormatting>
  <conditionalFormatting sqref="F207:F219 H207:H219 J207:J219 L207:L219 N207:N219 P207:P219 P221:P223 L221:L223 F221:F223">
    <cfRule type="containsBlanks" dxfId="258" priority="261">
      <formula>LEN(TRIM(F207))=0</formula>
    </cfRule>
  </conditionalFormatting>
  <conditionalFormatting sqref="F225:F226 H225:H226 J225:J226 L225:L226 N225:N226 P225:P226 P228:P229 N229 L228:L229 J229 H229 F228:F229 F231:F232 H232 J232 L231:L232 N232 P231:P232">
    <cfRule type="containsBlanks" dxfId="257" priority="260">
      <formula>LEN(TRIM(F225))=0</formula>
    </cfRule>
  </conditionalFormatting>
  <conditionalFormatting sqref="F241:F242 H241:H242 J241:J242 L241:L242 N241:N242 P241:P242">
    <cfRule type="containsBlanks" dxfId="256" priority="259">
      <formula>LEN(TRIM(F241))=0</formula>
    </cfRule>
  </conditionalFormatting>
  <conditionalFormatting sqref="F241 H241 J241 L241 N241 P241">
    <cfRule type="containsBlanks" dxfId="255" priority="258">
      <formula>LEN(TRIM(F241))=0</formula>
    </cfRule>
  </conditionalFormatting>
  <conditionalFormatting sqref="F247:F249 H247:H249 J247:J249 L247:L249 N247:N249 P247:P249">
    <cfRule type="containsBlanks" dxfId="254" priority="257">
      <formula>LEN(TRIM(F247))=0</formula>
    </cfRule>
  </conditionalFormatting>
  <conditionalFormatting sqref="F261:F263 H261:H263 J261:J263 L261:L263 N261:N263 P261:P263">
    <cfRule type="containsBlanks" dxfId="253" priority="256">
      <formula>LEN(TRIM(F261))=0</formula>
    </cfRule>
  </conditionalFormatting>
  <conditionalFormatting sqref="F261 H261 J261 L261 N261 P261">
    <cfRule type="containsBlanks" dxfId="252" priority="255">
      <formula>LEN(TRIM(F261))=0</formula>
    </cfRule>
  </conditionalFormatting>
  <conditionalFormatting sqref="E614:I627 K614:O627 Q614:Q627">
    <cfRule type="containsBlanks" dxfId="251" priority="141">
      <formula>LEN(TRIM(E614))=0</formula>
    </cfRule>
  </conditionalFormatting>
  <conditionalFormatting sqref="E21:Q31 E32:AE32 AG32">
    <cfRule type="containsBlanks" dxfId="250" priority="254">
      <formula>LEN(TRIM(E21))=0</formula>
    </cfRule>
  </conditionalFormatting>
  <conditionalFormatting sqref="E33:Q40">
    <cfRule type="containsBlanks" dxfId="249" priority="253">
      <formula>LEN(TRIM(E33))=0</formula>
    </cfRule>
  </conditionalFormatting>
  <conditionalFormatting sqref="E53:E55 G53:G55 I53:I55 K53:K55 M53:M55 O53:O55 Q53:Q55">
    <cfRule type="containsBlanks" dxfId="248" priority="252">
      <formula>LEN(TRIM(E53))=0</formula>
    </cfRule>
  </conditionalFormatting>
  <conditionalFormatting sqref="E90:E91 G90:G91 I90:I91 K90:K91 M90:M91 O90:O91 Q90:Q91">
    <cfRule type="containsBlanks" dxfId="247" priority="251">
      <formula>LEN(TRIM(E90))=0</formula>
    </cfRule>
  </conditionalFormatting>
  <conditionalFormatting sqref="E135:E138 G135:G138 I135:I138 K135:K138 M135:M138 O135:O138 Q135:Q138">
    <cfRule type="containsBlanks" dxfId="246" priority="250">
      <formula>LEN(TRIM(E135))=0</formula>
    </cfRule>
  </conditionalFormatting>
  <conditionalFormatting sqref="E143:E145 G143:G145 I143:I145 K143:K145 M143:M145 O143:O145 Q143:Q145">
    <cfRule type="containsBlanks" dxfId="245" priority="249">
      <formula>LEN(TRIM(E143))=0</formula>
    </cfRule>
  </conditionalFormatting>
  <conditionalFormatting sqref="E140 G140 I140 K140 M140 O140 Q140">
    <cfRule type="containsBlanks" dxfId="244" priority="248">
      <formula>LEN(TRIM(E140))=0</formula>
    </cfRule>
  </conditionalFormatting>
  <conditionalFormatting sqref="E140 G140 I140 K140 M140 O140 Q140">
    <cfRule type="containsBlanks" dxfId="243" priority="247">
      <formula>LEN(TRIM(E140))=0</formula>
    </cfRule>
  </conditionalFormatting>
  <conditionalFormatting sqref="E141 G141 I141 K141 M141 O141 Q141">
    <cfRule type="containsBlanks" dxfId="242" priority="246">
      <formula>LEN(TRIM(E141))=0</formula>
    </cfRule>
  </conditionalFormatting>
  <conditionalFormatting sqref="E141 G141 I141 K141 M141 O141 Q141">
    <cfRule type="containsBlanks" dxfId="241" priority="245">
      <formula>LEN(TRIM(E141))=0</formula>
    </cfRule>
  </conditionalFormatting>
  <conditionalFormatting sqref="E142 G142 I142 K142 M142 O142 Q142">
    <cfRule type="containsBlanks" dxfId="240" priority="244">
      <formula>LEN(TRIM(E142))=0</formula>
    </cfRule>
  </conditionalFormatting>
  <conditionalFormatting sqref="E142 G142 I142 K142 M142 O142 Q142">
    <cfRule type="containsBlanks" dxfId="239" priority="243">
      <formula>LEN(TRIM(E142))=0</formula>
    </cfRule>
  </conditionalFormatting>
  <conditionalFormatting sqref="E157 G157 I157 K157 M157 O157 Q157">
    <cfRule type="containsBlanks" dxfId="238" priority="242">
      <formula>LEN(TRIM(E157))=0</formula>
    </cfRule>
  </conditionalFormatting>
  <conditionalFormatting sqref="E207:E219 G207:G219 I207:I219 K207:K219 M207:M219 O207:O219 Q207:Q219 Q221:Q223 O221:O223 M221:M223 I221:I223 E221:E223">
    <cfRule type="containsBlanks" dxfId="237" priority="241">
      <formula>LEN(TRIM(E207))=0</formula>
    </cfRule>
  </conditionalFormatting>
  <conditionalFormatting sqref="E225:E226 G225:G226 I225:I226 K225:K226 M225:M226 O225:O226 Q225:Q226 Q228:Q229 O228:O229 M228:M229 K229 I228:I229 G229 E228:E229 E231:E232 G232 I231:I232 K232 M231:M232 O231:O232 Q231:Q232">
    <cfRule type="containsBlanks" dxfId="236" priority="240">
      <formula>LEN(TRIM(E225))=0</formula>
    </cfRule>
  </conditionalFormatting>
  <conditionalFormatting sqref="E241:E242 G241:G242 I241:I242 K241:K242 M241:M242 O241:O242 Q241:Q242">
    <cfRule type="containsBlanks" dxfId="235" priority="239">
      <formula>LEN(TRIM(E241))=0</formula>
    </cfRule>
  </conditionalFormatting>
  <conditionalFormatting sqref="E241 G241 I241 K241 M241 O241 Q241">
    <cfRule type="containsBlanks" dxfId="234" priority="238">
      <formula>LEN(TRIM(E241))=0</formula>
    </cfRule>
  </conditionalFormatting>
  <conditionalFormatting sqref="E247:E249 G247:G249 I247:I249 K247:K249 M247:M249 O247:O249 Q247:Q249">
    <cfRule type="containsBlanks" dxfId="233" priority="237">
      <formula>LEN(TRIM(E247))=0</formula>
    </cfRule>
  </conditionalFormatting>
  <conditionalFormatting sqref="E261:E263 G261:G263 I261:I263 K261:K263 M261:M263 O261:O263 Q261:Q263">
    <cfRule type="containsBlanks" dxfId="232" priority="236">
      <formula>LEN(TRIM(E261))=0</formula>
    </cfRule>
  </conditionalFormatting>
  <conditionalFormatting sqref="E261 G261 I261 K261 M261 O261 Q261">
    <cfRule type="containsBlanks" dxfId="231" priority="235">
      <formula>LEN(TRIM(E261))=0</formula>
    </cfRule>
  </conditionalFormatting>
  <conditionalFormatting sqref="F268:F272 H268:H272 J268:J272 P268:P272 L268:L272 N268:N272">
    <cfRule type="containsBlanks" dxfId="230" priority="234">
      <formula>LEN(TRIM(F268))=0</formula>
    </cfRule>
  </conditionalFormatting>
  <conditionalFormatting sqref="F271:F272 H271:H272 J271:J272 P271:P272 L271:L272 N271:N272">
    <cfRule type="containsBlanks" dxfId="229" priority="233">
      <formula>LEN(TRIM(F271))=0</formula>
    </cfRule>
  </conditionalFormatting>
  <conditionalFormatting sqref="F265:F267 H265:H267 J265:J267 P265:P267 L265:L267 N265:N267">
    <cfRule type="containsBlanks" dxfId="228" priority="232">
      <formula>LEN(TRIM(F265))=0</formula>
    </cfRule>
  </conditionalFormatting>
  <conditionalFormatting sqref="E268:E272 G268:G272 I268:I272 K268:K272 Q268:Q272 M268:M272 O268:O272">
    <cfRule type="containsBlanks" dxfId="227" priority="231">
      <formula>LEN(TRIM(E268))=0</formula>
    </cfRule>
  </conditionalFormatting>
  <conditionalFormatting sqref="E271:E272 G271:G272 I271:I272 K271:K272 Q271:Q272 M271:M272 O271:O272">
    <cfRule type="containsBlanks" dxfId="226" priority="230">
      <formula>LEN(TRIM(E271))=0</formula>
    </cfRule>
  </conditionalFormatting>
  <conditionalFormatting sqref="E265:E267 G265:G267 I265:I267 K265:K267 Q265:Q267 M265:M267 O265:O267">
    <cfRule type="containsBlanks" dxfId="225" priority="229">
      <formula>LEN(TRIM(E265))=0</formula>
    </cfRule>
  </conditionalFormatting>
  <conditionalFormatting sqref="F274 H274 J274 P274 L274 N274">
    <cfRule type="containsBlanks" dxfId="224" priority="228">
      <formula>LEN(TRIM(F274))=0</formula>
    </cfRule>
  </conditionalFormatting>
  <conditionalFormatting sqref="F274 H274 J274 P274 L274 N274">
    <cfRule type="containsBlanks" dxfId="223" priority="227">
      <formula>LEN(TRIM(F274))=0</formula>
    </cfRule>
  </conditionalFormatting>
  <conditionalFormatting sqref="E274 G274 I274 K274 Q274 M274 O274">
    <cfRule type="containsBlanks" dxfId="222" priority="226">
      <formula>LEN(TRIM(E274))=0</formula>
    </cfRule>
  </conditionalFormatting>
  <conditionalFormatting sqref="E274 G274 I274 K274 Q274 M274 O274">
    <cfRule type="containsBlanks" dxfId="221" priority="225">
      <formula>LEN(TRIM(E274))=0</formula>
    </cfRule>
  </conditionalFormatting>
  <conditionalFormatting sqref="F292:F294 F297:F301 H292:H294 L292:L294 P292:P294 H297:H301 L297:L301 P297:P301 J292:J294 N292:N294 J297:J301 N297:N301 E303:F303 I303 L303:M303 O303:Q303">
    <cfRule type="containsBlanks" dxfId="220" priority="224">
      <formula>LEN(TRIM(E292))=0</formula>
    </cfRule>
  </conditionalFormatting>
  <conditionalFormatting sqref="F295:F296 H295:H296 L295:L296 P295:P296 J295:J296 N295:N296">
    <cfRule type="containsBlanks" dxfId="219" priority="223">
      <formula>LEN(TRIM(F295))=0</formula>
    </cfRule>
  </conditionalFormatting>
  <conditionalFormatting sqref="E292:E294 E297:E301 G292:G294 G297:G301 I292:I294 M292:M294 Q292:Q294 I297:I301 M297:M301 Q297:Q301 K292:K294 O292:O294 K297:K301 O297:O301">
    <cfRule type="containsBlanks" dxfId="218" priority="222">
      <formula>LEN(TRIM(E292))=0</formula>
    </cfRule>
  </conditionalFormatting>
  <conditionalFormatting sqref="E295:E296 G295:G296 I295:I296 M295:M296 Q295:Q296 K295:K296 O295:O296">
    <cfRule type="containsBlanks" dxfId="217" priority="221">
      <formula>LEN(TRIM(E295))=0</formula>
    </cfRule>
  </conditionalFormatting>
  <conditionalFormatting sqref="E305:Q305">
    <cfRule type="containsBlanks" dxfId="216" priority="220">
      <formula>LEN(TRIM(E305))=0</formula>
    </cfRule>
  </conditionalFormatting>
  <conditionalFormatting sqref="F327:F329 H327:H329 L327:L329 P327:P329 J327:J329 N327:N329">
    <cfRule type="containsBlanks" dxfId="215" priority="219">
      <formula>LEN(TRIM(F327))=0</formula>
    </cfRule>
  </conditionalFormatting>
  <conditionalFormatting sqref="F327:F328 H327:H328 L327:L328 P327:P328 J327:J328 N327:N328">
    <cfRule type="containsBlanks" dxfId="214" priority="218">
      <formula>LEN(TRIM(F327))=0</formula>
    </cfRule>
  </conditionalFormatting>
  <conditionalFormatting sqref="F329 H329 L329 P329 J329 N329">
    <cfRule type="containsBlanks" dxfId="213" priority="217">
      <formula>LEN(TRIM(F329))=0</formula>
    </cfRule>
  </conditionalFormatting>
  <conditionalFormatting sqref="E327:E329 G327:G329 I327:I329 M327:M329 Q327:Q329 K327:K329 O327:O329">
    <cfRule type="containsBlanks" dxfId="212" priority="216">
      <formula>LEN(TRIM(E327))=0</formula>
    </cfRule>
  </conditionalFormatting>
  <conditionalFormatting sqref="E327:E328 G327:G328 I327:I328 M327:M328 Q327:Q328 K327:K328 O327:O328">
    <cfRule type="containsBlanks" dxfId="211" priority="215">
      <formula>LEN(TRIM(E327))=0</formula>
    </cfRule>
  </conditionalFormatting>
  <conditionalFormatting sqref="E329 G329 I329 M329 Q329 K329 O329">
    <cfRule type="containsBlanks" dxfId="210" priority="214">
      <formula>LEN(TRIM(E329))=0</formula>
    </cfRule>
  </conditionalFormatting>
  <conditionalFormatting sqref="F332:F334 H332:H334 J332:J334 N332:N334 L332:L334 P332:P334">
    <cfRule type="containsBlanks" dxfId="209" priority="213">
      <formula>LEN(TRIM(F332))=0</formula>
    </cfRule>
  </conditionalFormatting>
  <conditionalFormatting sqref="F332:F334 H332:H334 J332:J334 N332:N334 L332:L334 P332:P334">
    <cfRule type="containsBlanks" dxfId="208" priority="212">
      <formula>LEN(TRIM(F332))=0</formula>
    </cfRule>
  </conditionalFormatting>
  <conditionalFormatting sqref="E332:E334 G332:G334 I332:I334 M332:M334 Q332:Q334 K332:K334 O332:O334">
    <cfRule type="containsBlanks" dxfId="207" priority="211">
      <formula>LEN(TRIM(E332))=0</formula>
    </cfRule>
  </conditionalFormatting>
  <conditionalFormatting sqref="E332:E334 G332:G334 I332:I334 M332:M334 Q332:Q334 K332:K334 O332:O334">
    <cfRule type="containsBlanks" dxfId="206" priority="210">
      <formula>LEN(TRIM(E332))=0</formula>
    </cfRule>
  </conditionalFormatting>
  <conditionalFormatting sqref="E341:Q342">
    <cfRule type="containsBlanks" dxfId="205" priority="209">
      <formula>LEN(TRIM(E341))=0</formula>
    </cfRule>
  </conditionalFormatting>
  <conditionalFormatting sqref="E341:Q342">
    <cfRule type="containsBlanks" dxfId="204" priority="208">
      <formula>LEN(TRIM(E341))=0</formula>
    </cfRule>
  </conditionalFormatting>
  <conditionalFormatting sqref="F359:G359 I359:J359 L358:M359 O358:P359 F358 I358">
    <cfRule type="containsBlanks" dxfId="203" priority="207">
      <formula>LEN(TRIM(F358))=0</formula>
    </cfRule>
  </conditionalFormatting>
  <conditionalFormatting sqref="F359:G359 I359:J359 L358:M359 O358:P359 F358 I358">
    <cfRule type="containsBlanks" dxfId="202" priority="206">
      <formula>LEN(TRIM(F358))=0</formula>
    </cfRule>
  </conditionalFormatting>
  <conditionalFormatting sqref="E358:E359 H359 K359 N359 Q358:Q359">
    <cfRule type="containsBlanks" dxfId="201" priority="205">
      <formula>LEN(TRIM(E358))=0</formula>
    </cfRule>
  </conditionalFormatting>
  <conditionalFormatting sqref="E358:E359 H359 K359 N359 Q358:Q359">
    <cfRule type="containsBlanks" dxfId="200" priority="204">
      <formula>LEN(TRIM(E358))=0</formula>
    </cfRule>
  </conditionalFormatting>
  <conditionalFormatting sqref="E380:Q380">
    <cfRule type="containsBlanks" dxfId="199" priority="203">
      <formula>LEN(TRIM(E380))=0</formula>
    </cfRule>
  </conditionalFormatting>
  <conditionalFormatting sqref="E380:Q380">
    <cfRule type="containsBlanks" dxfId="198" priority="202">
      <formula>LEN(TRIM(E380))=0</formula>
    </cfRule>
  </conditionalFormatting>
  <conditionalFormatting sqref="F408:F411 F415:F419 H408:I411 H415:I419 K408:K411 P408:P411 M408:N411 K415:K419 P415:P419 M415:N419">
    <cfRule type="containsBlanks" dxfId="197" priority="201">
      <formula>LEN(TRIM(F408))=0</formula>
    </cfRule>
  </conditionalFormatting>
  <conditionalFormatting sqref="F408 H408:I408 K408 P408 M408:N408">
    <cfRule type="containsBlanks" dxfId="196" priority="200">
      <formula>LEN(TRIM(F408))=0</formula>
    </cfRule>
  </conditionalFormatting>
  <conditionalFormatting sqref="F409:F411 H409:I411 K409:K411 P409:P411 M409:N411">
    <cfRule type="containsBlanks" dxfId="195" priority="199">
      <formula>LEN(TRIM(F409))=0</formula>
    </cfRule>
  </conditionalFormatting>
  <conditionalFormatting sqref="F412:F414 H412:I414 K412:K414 P412:P414 M412:N414">
    <cfRule type="containsBlanks" dxfId="194" priority="197">
      <formula>LEN(TRIM(F412))=0</formula>
    </cfRule>
  </conditionalFormatting>
  <conditionalFormatting sqref="F412:F414 H412:I414 K412:K414 P412:P414 M412:N414">
    <cfRule type="containsBlanks" dxfId="193" priority="198">
      <formula>LEN(TRIM(F412))=0</formula>
    </cfRule>
  </conditionalFormatting>
  <conditionalFormatting sqref="E408:E411 E415:E419 G408:G411 G415:G419 J408:J411 O408:O411 J415:J419 O415:O419 L408:L411 Q408:Q411 L415:L419 Q415:Q419">
    <cfRule type="containsBlanks" dxfId="192" priority="196">
      <formula>LEN(TRIM(E408))=0</formula>
    </cfRule>
  </conditionalFormatting>
  <conditionalFormatting sqref="E408 G408 J408 O408 L408 Q408">
    <cfRule type="containsBlanks" dxfId="191" priority="195">
      <formula>LEN(TRIM(E408))=0</formula>
    </cfRule>
  </conditionalFormatting>
  <conditionalFormatting sqref="E409:E411 G409:G411 J409:J411 O409:O411 L409:L411 Q409:Q411">
    <cfRule type="containsBlanks" dxfId="190" priority="194">
      <formula>LEN(TRIM(E409))=0</formula>
    </cfRule>
  </conditionalFormatting>
  <conditionalFormatting sqref="E412:E414 G412:G414 J412:J414 O412:O414 L412:L414 Q412:Q414">
    <cfRule type="containsBlanks" dxfId="189" priority="192">
      <formula>LEN(TRIM(E412))=0</formula>
    </cfRule>
  </conditionalFormatting>
  <conditionalFormatting sqref="E412:E414 G412:G414 J412:J414 O412:O414 L412:L414 Q412:Q414">
    <cfRule type="containsBlanks" dxfId="188" priority="193">
      <formula>LEN(TRIM(E412))=0</formula>
    </cfRule>
  </conditionalFormatting>
  <conditionalFormatting sqref="E422:Q423">
    <cfRule type="containsBlanks" dxfId="187" priority="191">
      <formula>LEN(TRIM(E422))=0</formula>
    </cfRule>
  </conditionalFormatting>
  <conditionalFormatting sqref="J494:J507 P494:P507">
    <cfRule type="containsBlanks" dxfId="186" priority="190">
      <formula>LEN(TRIM(J494))=0</formula>
    </cfRule>
  </conditionalFormatting>
  <conditionalFormatting sqref="J505:J506 P505:P506">
    <cfRule type="containsBlanks" dxfId="185" priority="189">
      <formula>LEN(TRIM(J505))=0</formula>
    </cfRule>
  </conditionalFormatting>
  <conditionalFormatting sqref="E494:E507 K494:K507 Q494:Q507">
    <cfRule type="containsBlanks" dxfId="184" priority="188">
      <formula>LEN(TRIM(E494))=0</formula>
    </cfRule>
  </conditionalFormatting>
  <conditionalFormatting sqref="E505:E506 K505:K506 Q505:Q506">
    <cfRule type="containsBlanks" dxfId="183" priority="187">
      <formula>LEN(TRIM(E505))=0</formula>
    </cfRule>
  </conditionalFormatting>
  <conditionalFormatting sqref="F494:F507 H494:H507 L494:L507 N494:N507">
    <cfRule type="containsBlanks" dxfId="182" priority="186">
      <formula>LEN(TRIM(F494))=0</formula>
    </cfRule>
  </conditionalFormatting>
  <conditionalFormatting sqref="F505:F506 H505:H506 L505:L506 N505:N506">
    <cfRule type="containsBlanks" dxfId="181" priority="185">
      <formula>LEN(TRIM(F505))=0</formula>
    </cfRule>
  </conditionalFormatting>
  <conditionalFormatting sqref="G494:G507 I494:I507 M494:M507 O494:O507">
    <cfRule type="containsBlanks" dxfId="180" priority="184">
      <formula>LEN(TRIM(G494))=0</formula>
    </cfRule>
  </conditionalFormatting>
  <conditionalFormatting sqref="G505:G506 I505:I506 M505:M506 O505:O506">
    <cfRule type="containsBlanks" dxfId="179" priority="183">
      <formula>LEN(TRIM(G505))=0</formula>
    </cfRule>
  </conditionalFormatting>
  <conditionalFormatting sqref="E511:Q513">
    <cfRule type="containsBlanks" dxfId="178" priority="182">
      <formula>LEN(TRIM(E511))=0</formula>
    </cfRule>
  </conditionalFormatting>
  <conditionalFormatting sqref="E525:Q525 E524:F524 I524 L524:M524 O524:Q524">
    <cfRule type="containsBlanks" dxfId="177" priority="181">
      <formula>LEN(TRIM(E524))=0</formula>
    </cfRule>
  </conditionalFormatting>
  <conditionalFormatting sqref="E524:E525 H525 K525 N525 Q524:Q525">
    <cfRule type="containsBlanks" dxfId="176" priority="180">
      <formula>LEN(TRIM(E524))=0</formula>
    </cfRule>
  </conditionalFormatting>
  <conditionalFormatting sqref="E529:Q529 E533:Q534 E536:F542 E531:F532 I531:I532 I536:I542 L531:M532 L536:M542 O531:Q532 O536:Q542">
    <cfRule type="containsBlanks" dxfId="175" priority="179">
      <formula>LEN(TRIM(E529))=0</formula>
    </cfRule>
  </conditionalFormatting>
  <conditionalFormatting sqref="F529 H529:I529 K529 P529 M529:N529 M533:N534 P531:P534 K533:K534 H533:I534 F531:F534 F536:F542 I536:I542 P536:P542 M536:M542 I531:I532 M531:M532">
    <cfRule type="containsBlanks" dxfId="174" priority="177">
      <formula>LEN(TRIM(F529))=0</formula>
    </cfRule>
  </conditionalFormatting>
  <conditionalFormatting sqref="E529 G529 J529 O529 L529 Q529 Q531:Q534 L531:L534 O531:O534 J533:J534 G533:G534 E531:E534 E536:E542 O536:O542 L536:L542 Q536:Q542">
    <cfRule type="containsBlanks" dxfId="173" priority="178">
      <formula>LEN(TRIM(E529))=0</formula>
    </cfRule>
  </conditionalFormatting>
  <conditionalFormatting sqref="E529 G529 J529 O529 L529 Q529 Q531:Q532 L531:L532 O531:O532 E531:E532">
    <cfRule type="containsBlanks" dxfId="172" priority="176">
      <formula>LEN(TRIM(E529))=0</formula>
    </cfRule>
  </conditionalFormatting>
  <conditionalFormatting sqref="E533:E534 G533:G534 J533:J534 O533:O534 L533:L534 Q533:Q534 Q536:Q542 L536:L542 O536:O542 E536:E542">
    <cfRule type="containsBlanks" dxfId="171" priority="175">
      <formula>LEN(TRIM(E533))=0</formula>
    </cfRule>
  </conditionalFormatting>
  <conditionalFormatting sqref="F550:I558 L550:O558">
    <cfRule type="containsBlanks" dxfId="170" priority="174">
      <formula>LEN(TRIM(F550))=0</formula>
    </cfRule>
  </conditionalFormatting>
  <conditionalFormatting sqref="J550:J558 P550:P558">
    <cfRule type="containsBlanks" dxfId="169" priority="173">
      <formula>LEN(TRIM(J550))=0</formula>
    </cfRule>
  </conditionalFormatting>
  <conditionalFormatting sqref="H560:H561 L560:L561 P560:P561">
    <cfRule type="containsBlanks" dxfId="168" priority="170">
      <formula>LEN(TRIM(H560))=0</formula>
    </cfRule>
  </conditionalFormatting>
  <conditionalFormatting sqref="E560:E561 I560:I561 M560:M561 Q560:Q561">
    <cfRule type="containsBlanks" dxfId="167" priority="169">
      <formula>LEN(TRIM(E560))=0</formula>
    </cfRule>
  </conditionalFormatting>
  <conditionalFormatting sqref="F563:H563 K563:M563 P563:Q563">
    <cfRule type="containsBlanks" dxfId="166" priority="168">
      <formula>LEN(TRIM(F563))=0</formula>
    </cfRule>
  </conditionalFormatting>
  <conditionalFormatting sqref="F563 H563 K563 P563 M563">
    <cfRule type="containsBlanks" dxfId="165" priority="166">
      <formula>LEN(TRIM(F563))=0</formula>
    </cfRule>
  </conditionalFormatting>
  <conditionalFormatting sqref="G563 L563 Q563">
    <cfRule type="containsBlanks" dxfId="164" priority="167">
      <formula>LEN(TRIM(G563))=0</formula>
    </cfRule>
  </conditionalFormatting>
  <conditionalFormatting sqref="G563 L563 Q563">
    <cfRule type="containsBlanks" dxfId="163" priority="165">
      <formula>LEN(TRIM(G563))=0</formula>
    </cfRule>
  </conditionalFormatting>
  <conditionalFormatting sqref="I563 N563 E565:F579 I566:I579 L566:M579 O566:Q579 G565:Q565">
    <cfRule type="containsBlanks" dxfId="162" priority="164">
      <formula>LEN(TRIM(E563))=0</formula>
    </cfRule>
  </conditionalFormatting>
  <conditionalFormatting sqref="I563 N563 E565:F579 I566:I579 L566:M579 O566:Q579 G565:Q565">
    <cfRule type="containsBlanks" dxfId="161" priority="163">
      <formula>LEN(TRIM(E563))=0</formula>
    </cfRule>
  </conditionalFormatting>
  <conditionalFormatting sqref="E563 J563 O563">
    <cfRule type="containsBlanks" dxfId="160" priority="162">
      <formula>LEN(TRIM(E563))=0</formula>
    </cfRule>
  </conditionalFormatting>
  <conditionalFormatting sqref="E563 J563 O563">
    <cfRule type="containsBlanks" dxfId="159" priority="161">
      <formula>LEN(TRIM(E563))=0</formula>
    </cfRule>
  </conditionalFormatting>
  <conditionalFormatting sqref="F583:F596 H583:H596 J583:J596 P583:P596 L583:L596 N583:N596">
    <cfRule type="containsBlanks" dxfId="158" priority="160">
      <formula>LEN(TRIM(F583))=0</formula>
    </cfRule>
  </conditionalFormatting>
  <conditionalFormatting sqref="F583:F596 H583:H596 J583:J596 P583:P596 L583:L596 N583:N596">
    <cfRule type="containsBlanks" dxfId="157" priority="159">
      <formula>LEN(TRIM(F583))=0</formula>
    </cfRule>
  </conditionalFormatting>
  <conditionalFormatting sqref="E583:E596 G583:G596 I583:I596 K583:K596 Q583:Q596 M583:M596 O583:O596">
    <cfRule type="containsBlanks" dxfId="156" priority="158">
      <formula>LEN(TRIM(E583))=0</formula>
    </cfRule>
  </conditionalFormatting>
  <conditionalFormatting sqref="E583:E596 G583:G596 I583:I596 K583:K596 Q583:Q596 M583:M596 O583:O596">
    <cfRule type="containsBlanks" dxfId="155" priority="157">
      <formula>LEN(TRIM(E583))=0</formula>
    </cfRule>
  </conditionalFormatting>
  <conditionalFormatting sqref="F600:F601 H600:H601 J600:J601 P600:P601 L600:L601 N600:N601">
    <cfRule type="containsBlanks" dxfId="154" priority="156">
      <formula>LEN(TRIM(F600))=0</formula>
    </cfRule>
  </conditionalFormatting>
  <conditionalFormatting sqref="F599 H599 J599 P599 L599 N599">
    <cfRule type="containsBlanks" dxfId="153" priority="155">
      <formula>LEN(TRIM(F599))=0</formula>
    </cfRule>
  </conditionalFormatting>
  <conditionalFormatting sqref="F598 H598 J598 P598 L598 N598">
    <cfRule type="containsBlanks" dxfId="152" priority="154">
      <formula>LEN(TRIM(F598))=0</formula>
    </cfRule>
  </conditionalFormatting>
  <conditionalFormatting sqref="F598:F599 H598:H599 J598:J599 P598:P599 L598:L599 N598:N599">
    <cfRule type="containsBlanks" dxfId="151" priority="153">
      <formula>LEN(TRIM(F598))=0</formula>
    </cfRule>
  </conditionalFormatting>
  <conditionalFormatting sqref="F600:F601 H600:H601 J600:J601 P600:P601 L600:L601 N600:N601">
    <cfRule type="containsBlanks" dxfId="150" priority="152">
      <formula>LEN(TRIM(F600))=0</formula>
    </cfRule>
  </conditionalFormatting>
  <conditionalFormatting sqref="E600:E601 G600:G601 I600:I601 K600:K601 Q600:Q601 M600:M601 O600:O601">
    <cfRule type="containsBlanks" dxfId="149" priority="151">
      <formula>LEN(TRIM(E600))=0</formula>
    </cfRule>
  </conditionalFormatting>
  <conditionalFormatting sqref="E599 G599 I599 K599 Q599 M599 O599">
    <cfRule type="containsBlanks" dxfId="148" priority="150">
      <formula>LEN(TRIM(E599))=0</formula>
    </cfRule>
  </conditionalFormatting>
  <conditionalFormatting sqref="E598 G598 I598 K598 Q598 M598 O598">
    <cfRule type="containsBlanks" dxfId="147" priority="149">
      <formula>LEN(TRIM(E598))=0</formula>
    </cfRule>
  </conditionalFormatting>
  <conditionalFormatting sqref="E598:E599 G598:G599 I598:I599 K598:K599 Q598:Q599 M598:M599 O598:O599">
    <cfRule type="containsBlanks" dxfId="146" priority="148">
      <formula>LEN(TRIM(E598))=0</formula>
    </cfRule>
  </conditionalFormatting>
  <conditionalFormatting sqref="E600:E601 G600:G601 I600:I601 K600:K601 Q600:Q601 M600:M601 O600:O601">
    <cfRule type="containsBlanks" dxfId="145" priority="147">
      <formula>LEN(TRIM(E600))=0</formula>
    </cfRule>
  </conditionalFormatting>
  <conditionalFormatting sqref="E603:Q604">
    <cfRule type="containsBlanks" dxfId="144" priority="146">
      <formula>LEN(TRIM(E603))=0</formula>
    </cfRule>
  </conditionalFormatting>
  <conditionalFormatting sqref="E603:E604 G603:G604 I603:I604 K603:K604 Q603:Q604 M603:M604 O603:O604">
    <cfRule type="containsBlanks" dxfId="143" priority="145">
      <formula>LEN(TRIM(E603))=0</formula>
    </cfRule>
  </conditionalFormatting>
  <conditionalFormatting sqref="E606:Q610">
    <cfRule type="containsBlanks" dxfId="142" priority="144">
      <formula>LEN(TRIM(E606))=0</formula>
    </cfRule>
  </conditionalFormatting>
  <conditionalFormatting sqref="E606:E610 G606:G610 I606:I610 K606:K610 Q606:Q610 M606:M610 O606:O610">
    <cfRule type="containsBlanks" dxfId="141" priority="143">
      <formula>LEN(TRIM(E606))=0</formula>
    </cfRule>
  </conditionalFormatting>
  <conditionalFormatting sqref="J614:J627 P614:P627">
    <cfRule type="containsBlanks" dxfId="140" priority="142">
      <formula>LEN(TRIM(J614))=0</formula>
    </cfRule>
  </conditionalFormatting>
  <conditionalFormatting sqref="R560:S561 V560:W561 Z560:AA561">
    <cfRule type="containsBlanks" dxfId="139" priority="31">
      <formula>LEN(TRIM(R560))=0</formula>
    </cfRule>
  </conditionalFormatting>
  <conditionalFormatting sqref="S550:S558 Y550:Y558">
    <cfRule type="containsBlanks" dxfId="138" priority="32">
      <formula>LEN(TRIM(S550))=0</formula>
    </cfRule>
  </conditionalFormatting>
  <conditionalFormatting sqref="R43:AE43 AG43">
    <cfRule type="containsBlanks" dxfId="137" priority="140">
      <formula>LEN(TRIM(R43))=0</formula>
    </cfRule>
  </conditionalFormatting>
  <conditionalFormatting sqref="R45:AE45 AG45">
    <cfRule type="containsBlanks" dxfId="136" priority="139">
      <formula>LEN(TRIM(R45))=0</formula>
    </cfRule>
  </conditionalFormatting>
  <conditionalFormatting sqref="R53:R55 T53:T55 V53:V55 X53:X55 Z53:Z55 AB53:AB55">
    <cfRule type="containsBlanks" dxfId="135" priority="138">
      <formula>LEN(TRIM(R53))=0</formula>
    </cfRule>
  </conditionalFormatting>
  <conditionalFormatting sqref="R59:AE59 AG59">
    <cfRule type="containsBlanks" dxfId="134" priority="137">
      <formula>LEN(TRIM(R59))=0</formula>
    </cfRule>
  </conditionalFormatting>
  <conditionalFormatting sqref="R63:AE63 AG63">
    <cfRule type="containsBlanks" dxfId="133" priority="136">
      <formula>LEN(TRIM(R63))=0</formula>
    </cfRule>
  </conditionalFormatting>
  <conditionalFormatting sqref="R65:AE65 AG65">
    <cfRule type="containsBlanks" dxfId="132" priority="135">
      <formula>LEN(TRIM(R65))=0</formula>
    </cfRule>
  </conditionalFormatting>
  <conditionalFormatting sqref="R75:AE76 AG75:AG76">
    <cfRule type="containsBlanks" dxfId="131" priority="134">
      <formula>LEN(TRIM(R75))=0</formula>
    </cfRule>
  </conditionalFormatting>
  <conditionalFormatting sqref="R90:R91 T90:T91 V90:V91 X90:X91 Z90:Z91 AB90:AB91">
    <cfRule type="containsBlanks" dxfId="130" priority="133">
      <formula>LEN(TRIM(R90))=0</formula>
    </cfRule>
  </conditionalFormatting>
  <conditionalFormatting sqref="R135:R138 T135:T138 V135:V138 X135:X138 Z135:Z138 AB135:AB138">
    <cfRule type="containsBlanks" dxfId="129" priority="132">
      <formula>LEN(TRIM(R135))=0</formula>
    </cfRule>
  </conditionalFormatting>
  <conditionalFormatting sqref="R143:R145 T143:T145 V143:V145 X143:X145 Z143:Z145 AB143:AB145">
    <cfRule type="containsBlanks" dxfId="128" priority="131">
      <formula>LEN(TRIM(R143))=0</formula>
    </cfRule>
  </conditionalFormatting>
  <conditionalFormatting sqref="R140 T140 V140 X140 Z140 AB140">
    <cfRule type="containsBlanks" dxfId="127" priority="130">
      <formula>LEN(TRIM(R140))=0</formula>
    </cfRule>
  </conditionalFormatting>
  <conditionalFormatting sqref="R140 T140 V140 X140 Z140 AB140">
    <cfRule type="containsBlanks" dxfId="126" priority="129">
      <formula>LEN(TRIM(R140))=0</formula>
    </cfRule>
  </conditionalFormatting>
  <conditionalFormatting sqref="R141 T141 V141 X141 Z141 AB141">
    <cfRule type="containsBlanks" dxfId="125" priority="128">
      <formula>LEN(TRIM(R141))=0</formula>
    </cfRule>
  </conditionalFormatting>
  <conditionalFormatting sqref="R141 T141 V141 X141 Z141 AB141">
    <cfRule type="containsBlanks" dxfId="124" priority="127">
      <formula>LEN(TRIM(R141))=0</formula>
    </cfRule>
  </conditionalFormatting>
  <conditionalFormatting sqref="R142 T142 V142 X142 Z142 AB142">
    <cfRule type="containsBlanks" dxfId="123" priority="126">
      <formula>LEN(TRIM(R142))=0</formula>
    </cfRule>
  </conditionalFormatting>
  <conditionalFormatting sqref="R142 T142 V142 X142 Z142 AB142">
    <cfRule type="containsBlanks" dxfId="122" priority="125">
      <formula>LEN(TRIM(R142))=0</formula>
    </cfRule>
  </conditionalFormatting>
  <conditionalFormatting sqref="R147:AE147 AG147">
    <cfRule type="containsBlanks" dxfId="121" priority="124">
      <formula>LEN(TRIM(R147))=0</formula>
    </cfRule>
  </conditionalFormatting>
  <conditionalFormatting sqref="R150:AE150 AG150">
    <cfRule type="containsBlanks" dxfId="120" priority="123">
      <formula>LEN(TRIM(R150))=0</formula>
    </cfRule>
  </conditionalFormatting>
  <conditionalFormatting sqref="R157 T157 V157 X157 Z157 AB157">
    <cfRule type="containsBlanks" dxfId="119" priority="122">
      <formula>LEN(TRIM(R157))=0</formula>
    </cfRule>
  </conditionalFormatting>
  <conditionalFormatting sqref="R207:R219 T207:T219 V207:V219 X207:X219 Z207:Z219 AB207:AB219 AB221:AB223 Z221:Z223 X221:X223 V221:V223 R221:R223">
    <cfRule type="containsBlanks" dxfId="118" priority="121">
      <formula>LEN(TRIM(R207))=0</formula>
    </cfRule>
  </conditionalFormatting>
  <conditionalFormatting sqref="R225:R226 T225:T226 V225:V226 X225:X226 Z225:Z226 AB225:AB226 AB228:AB229 Z228:Z229 X228:X229 V228:V229 T229 R228:R229 R231:R232 T232 V231:V232 X231:X232 Z231:Z232 AB231:AB232">
    <cfRule type="containsBlanks" dxfId="117" priority="120">
      <formula>LEN(TRIM(R225))=0</formula>
    </cfRule>
  </conditionalFormatting>
  <conditionalFormatting sqref="R241:R242 T241:T242 V241:V242 X241:X242 Z241:Z242 AB241:AB242">
    <cfRule type="containsBlanks" dxfId="116" priority="119">
      <formula>LEN(TRIM(R241))=0</formula>
    </cfRule>
  </conditionalFormatting>
  <conditionalFormatting sqref="R241 T241 V241 X241 Z241 AB241">
    <cfRule type="containsBlanks" dxfId="115" priority="118">
      <formula>LEN(TRIM(R241))=0</formula>
    </cfRule>
  </conditionalFormatting>
  <conditionalFormatting sqref="R247:R249 T247:T249 V247:V249 X247:X249 Z247:Z249 AB247:AB249">
    <cfRule type="containsBlanks" dxfId="114" priority="117">
      <formula>LEN(TRIM(R247))=0</formula>
    </cfRule>
  </conditionalFormatting>
  <conditionalFormatting sqref="R261:R263 T261:T263 V261:V263 X261:X263 Z261:Z263 AB261:AB263">
    <cfRule type="containsBlanks" dxfId="113" priority="116">
      <formula>LEN(TRIM(R261))=0</formula>
    </cfRule>
  </conditionalFormatting>
  <conditionalFormatting sqref="R261 T261 V261 X261 Z261 AB261">
    <cfRule type="containsBlanks" dxfId="112" priority="115">
      <formula>LEN(TRIM(R261))=0</formula>
    </cfRule>
  </conditionalFormatting>
  <conditionalFormatting sqref="S614:W627 Y614:AE627 AG614:AG627">
    <cfRule type="containsBlanks" dxfId="111" priority="1">
      <formula>LEN(TRIM(S614))=0</formula>
    </cfRule>
  </conditionalFormatting>
  <conditionalFormatting sqref="R21:AH21 R22:AE31 AH22:AH630 AG22:AG31 AF22:AF630">
    <cfRule type="containsBlanks" dxfId="110" priority="114">
      <formula>LEN(TRIM(R21))=0</formula>
    </cfRule>
  </conditionalFormatting>
  <conditionalFormatting sqref="R33:AE40 AG33:AG40">
    <cfRule type="containsBlanks" dxfId="109" priority="113">
      <formula>LEN(TRIM(R33))=0</formula>
    </cfRule>
  </conditionalFormatting>
  <conditionalFormatting sqref="S53:S55 U53:U55 W53:W55 Y53:Y55 AA53:AA55 AC53:AE55 AG53:AG55">
    <cfRule type="containsBlanks" dxfId="108" priority="112">
      <formula>LEN(TRIM(S53))=0</formula>
    </cfRule>
  </conditionalFormatting>
  <conditionalFormatting sqref="S90:S91 U90:U91 W90:W91 Y90:Y91 AA90:AA91 AC90:AE91 AG90:AG91">
    <cfRule type="containsBlanks" dxfId="107" priority="111">
      <formula>LEN(TRIM(S90))=0</formula>
    </cfRule>
  </conditionalFormatting>
  <conditionalFormatting sqref="S135:S138 U135:U138 W135:W138 Y135:Y138 AA135:AA138 AC135:AE138 AG135:AG138">
    <cfRule type="containsBlanks" dxfId="106" priority="110">
      <formula>LEN(TRIM(S135))=0</formula>
    </cfRule>
  </conditionalFormatting>
  <conditionalFormatting sqref="S143:S145 U143:U145 W143:W145 Y143:Y145 AA143:AA145 AC143:AE145 AG143:AG145">
    <cfRule type="containsBlanks" dxfId="105" priority="109">
      <formula>LEN(TRIM(S143))=0</formula>
    </cfRule>
  </conditionalFormatting>
  <conditionalFormatting sqref="S140 U140 W140 Y140 AA140 AC140:AE140 AG140">
    <cfRule type="containsBlanks" dxfId="104" priority="108">
      <formula>LEN(TRIM(S140))=0</formula>
    </cfRule>
  </conditionalFormatting>
  <conditionalFormatting sqref="S140 U140 W140 Y140 AA140 AC140:AE140 AG140">
    <cfRule type="containsBlanks" dxfId="103" priority="107">
      <formula>LEN(TRIM(S140))=0</formula>
    </cfRule>
  </conditionalFormatting>
  <conditionalFormatting sqref="S141 U141 W141 Y141 AA141 AC141:AE141 AG141">
    <cfRule type="containsBlanks" dxfId="102" priority="106">
      <formula>LEN(TRIM(S141))=0</formula>
    </cfRule>
  </conditionalFormatting>
  <conditionalFormatting sqref="S141 U141 W141 Y141 AA141 AC141:AE141 AG141">
    <cfRule type="containsBlanks" dxfId="101" priority="105">
      <formula>LEN(TRIM(S141))=0</formula>
    </cfRule>
  </conditionalFormatting>
  <conditionalFormatting sqref="S142 U142 W142 Y142 AA142 AC142:AE142 AG142">
    <cfRule type="containsBlanks" dxfId="100" priority="104">
      <formula>LEN(TRIM(S142))=0</formula>
    </cfRule>
  </conditionalFormatting>
  <conditionalFormatting sqref="S142 U142 W142 Y142 AA142 AC142:AE142 AG142">
    <cfRule type="containsBlanks" dxfId="99" priority="103">
      <formula>LEN(TRIM(S142))=0</formula>
    </cfRule>
  </conditionalFormatting>
  <conditionalFormatting sqref="S157 U157 W157 Y157 AA157 AC157:AE157 AG157">
    <cfRule type="containsBlanks" dxfId="98" priority="102">
      <formula>LEN(TRIM(S157))=0</formula>
    </cfRule>
  </conditionalFormatting>
  <conditionalFormatting sqref="S207:S219 U207:U219 W207:W219 Y207:Y219 AA207:AA219 AC207:AE219 AC221:AD223 Y221:Y223 S221:S223 AG207:AG219">
    <cfRule type="containsBlanks" dxfId="97" priority="101">
      <formula>LEN(TRIM(S207))=0</formula>
    </cfRule>
  </conditionalFormatting>
  <conditionalFormatting sqref="S225:S226 U225:U226 W225:W226 Y225:Y226 AA225:AA226 AG229 AC229:AE229 AC225:AE226 AC232:AE232 AA229 Y228:Y229 W229 U229 S228:S229 S231:S232 U232 W232 Y231:Y232 AA232 AC231:AD231 AC228:AD228 AG232 AG225:AG226">
    <cfRule type="containsBlanks" dxfId="96" priority="100">
      <formula>LEN(TRIM(S225))=0</formula>
    </cfRule>
  </conditionalFormatting>
  <conditionalFormatting sqref="S241:S242 U241:U242 W241:W242 Y241:Y242 AA241:AA242 AC241:AE242 AG241:AG242">
    <cfRule type="containsBlanks" dxfId="95" priority="99">
      <formula>LEN(TRIM(S241))=0</formula>
    </cfRule>
  </conditionalFormatting>
  <conditionalFormatting sqref="S241 U241 W241 Y241 AA241 AC241:AE241 AG241">
    <cfRule type="containsBlanks" dxfId="94" priority="98">
      <formula>LEN(TRIM(S241))=0</formula>
    </cfRule>
  </conditionalFormatting>
  <conditionalFormatting sqref="S247:S249 U247:U249 W247:W249 Y247:Y249 AA247:AA249 AC247:AE249 AG247:AG249">
    <cfRule type="containsBlanks" dxfId="93" priority="97">
      <formula>LEN(TRIM(S247))=0</formula>
    </cfRule>
  </conditionalFormatting>
  <conditionalFormatting sqref="S261:S263 U261:U263 W261:W263 Y261:Y263 AA261:AA263 AC261:AE263 AG261:AG263">
    <cfRule type="containsBlanks" dxfId="92" priority="96">
      <formula>LEN(TRIM(S261))=0</formula>
    </cfRule>
  </conditionalFormatting>
  <conditionalFormatting sqref="S261 U261 W261 Y261 AA261 AC261:AE261 AG261">
    <cfRule type="containsBlanks" dxfId="91" priority="95">
      <formula>LEN(TRIM(S261))=0</formula>
    </cfRule>
  </conditionalFormatting>
  <conditionalFormatting sqref="R268:R272 X268:X272 T268:T272 Z268:Z272 V268:V272 AB268:AB272">
    <cfRule type="containsBlanks" dxfId="90" priority="94">
      <formula>LEN(TRIM(R268))=0</formula>
    </cfRule>
  </conditionalFormatting>
  <conditionalFormatting sqref="R271:R272 X271:X272 T271:T272 Z271:Z272 V271:V272 AB271:AB272">
    <cfRule type="containsBlanks" dxfId="89" priority="93">
      <formula>LEN(TRIM(R271))=0</formula>
    </cfRule>
  </conditionalFormatting>
  <conditionalFormatting sqref="R265:R267 X265:X267 T265:T267 Z265:Z267 V265:V267 AB265:AB267">
    <cfRule type="containsBlanks" dxfId="88" priority="92">
      <formula>LEN(TRIM(R265))=0</formula>
    </cfRule>
  </conditionalFormatting>
  <conditionalFormatting sqref="S268:S272 Y268:Y272 U268:U272 AA268:AA272 W268:W272 AC268:AE272 AG268:AG272">
    <cfRule type="containsBlanks" dxfId="87" priority="91">
      <formula>LEN(TRIM(S268))=0</formula>
    </cfRule>
  </conditionalFormatting>
  <conditionalFormatting sqref="S271:S272 Y271:Y272 U271:U272 AA271:AA272 W271:W272 AC271:AE272 AG271:AG272">
    <cfRule type="containsBlanks" dxfId="86" priority="90">
      <formula>LEN(TRIM(S271))=0</formula>
    </cfRule>
  </conditionalFormatting>
  <conditionalFormatting sqref="S265:S267 Y265:Y267 U265:U267 AA265:AA267 W265:W267 AC265:AE267 AG265:AG267">
    <cfRule type="containsBlanks" dxfId="85" priority="89">
      <formula>LEN(TRIM(S265))=0</formula>
    </cfRule>
  </conditionalFormatting>
  <conditionalFormatting sqref="R274 X274 T274 Z274 V274 AB274">
    <cfRule type="containsBlanks" dxfId="84" priority="88">
      <formula>LEN(TRIM(R274))=0</formula>
    </cfRule>
  </conditionalFormatting>
  <conditionalFormatting sqref="R274 X274 T274 Z274 V274 AB274">
    <cfRule type="containsBlanks" dxfId="83" priority="87">
      <formula>LEN(TRIM(R274))=0</formula>
    </cfRule>
  </conditionalFormatting>
  <conditionalFormatting sqref="S274 Y274 U274 AA274 W274 AC274:AE274 AG274">
    <cfRule type="containsBlanks" dxfId="82" priority="86">
      <formula>LEN(TRIM(S274))=0</formula>
    </cfRule>
  </conditionalFormatting>
  <conditionalFormatting sqref="S274 Y274 U274 AA274 W274 AC274:AE274 AG274">
    <cfRule type="containsBlanks" dxfId="81" priority="85">
      <formula>LEN(TRIM(S274))=0</formula>
    </cfRule>
  </conditionalFormatting>
  <conditionalFormatting sqref="T292:T294 X292:X294 AB292:AB294 T297:T301 X297:X301 AB297:AB301 R292:R294 V292:V294 Z292:Z294 R297:R301 V297:V301 Z297:Z301 R303:S303 V303 X303:Z303 AB303:AD303">
    <cfRule type="containsBlanks" dxfId="80" priority="84">
      <formula>LEN(TRIM(R292))=0</formula>
    </cfRule>
  </conditionalFormatting>
  <conditionalFormatting sqref="T295:T296 X295:X296 AB295:AB296 R295:R296 V295:V296 Z295:Z296">
    <cfRule type="containsBlanks" dxfId="79" priority="83">
      <formula>LEN(TRIM(R295))=0</formula>
    </cfRule>
  </conditionalFormatting>
  <conditionalFormatting sqref="U292:U294 Y292:Y294 U297:U301 Y297:Y301 S292:S294 W292:W294 AA292:AA294 S297:S301 W297:W301 AA297:AA301 AC297:AE301 AC292:AE294 AG297:AG301 AG292:AG294">
    <cfRule type="containsBlanks" dxfId="78" priority="82">
      <formula>LEN(TRIM(S292))=0</formula>
    </cfRule>
  </conditionalFormatting>
  <conditionalFormatting sqref="U295:U296 Y295:Y296 S295:S296 W295:W296 AA295:AA296 AC295:AE296 AG295:AG296">
    <cfRule type="containsBlanks" dxfId="77" priority="81">
      <formula>LEN(TRIM(S295))=0</formula>
    </cfRule>
  </conditionalFormatting>
  <conditionalFormatting sqref="R305:AE305 AG305">
    <cfRule type="containsBlanks" dxfId="76" priority="80">
      <formula>LEN(TRIM(R305))=0</formula>
    </cfRule>
  </conditionalFormatting>
  <conditionalFormatting sqref="T327:T329 X327:X329 AB327:AB329 R327:R329 V327:V329 Z327:Z329">
    <cfRule type="containsBlanks" dxfId="75" priority="79">
      <formula>LEN(TRIM(R327))=0</formula>
    </cfRule>
  </conditionalFormatting>
  <conditionalFormatting sqref="T327:T328 X327:X328 AB327:AB328 R327:R328 V327:V328 Z327:Z328">
    <cfRule type="containsBlanks" dxfId="74" priority="78">
      <formula>LEN(TRIM(R327))=0</formula>
    </cfRule>
  </conditionalFormatting>
  <conditionalFormatting sqref="T329 X329 AB329 R329 V329 Z329">
    <cfRule type="containsBlanks" dxfId="73" priority="77">
      <formula>LEN(TRIM(R329))=0</formula>
    </cfRule>
  </conditionalFormatting>
  <conditionalFormatting sqref="U327:U329 Y327:Y329 S327:S329 W327:W329 AA327:AA329 AC327:AE329 AG327:AG329">
    <cfRule type="containsBlanks" dxfId="72" priority="76">
      <formula>LEN(TRIM(S327))=0</formula>
    </cfRule>
  </conditionalFormatting>
  <conditionalFormatting sqref="U327:U328 Y327:Y328 S327:S328 W327:W328 AA327:AA328 AC327:AE328 AG327:AG328">
    <cfRule type="containsBlanks" dxfId="71" priority="75">
      <formula>LEN(TRIM(S327))=0</formula>
    </cfRule>
  </conditionalFormatting>
  <conditionalFormatting sqref="U329 Y329 S329 W329 AA329 AC329:AE329 AG329">
    <cfRule type="containsBlanks" dxfId="70" priority="74">
      <formula>LEN(TRIM(S329))=0</formula>
    </cfRule>
  </conditionalFormatting>
  <conditionalFormatting sqref="R332:R334 V332:V334 Z332:Z334 T332:T334 X332:X334 AB332:AB334">
    <cfRule type="containsBlanks" dxfId="69" priority="73">
      <formula>LEN(TRIM(R332))=0</formula>
    </cfRule>
  </conditionalFormatting>
  <conditionalFormatting sqref="R332:R334 V332:V334 Z332:Z334 T332:T334 X332:X334 AB332:AB334">
    <cfRule type="containsBlanks" dxfId="68" priority="72">
      <formula>LEN(TRIM(R332))=0</formula>
    </cfRule>
  </conditionalFormatting>
  <conditionalFormatting sqref="U332:U334 Y332:Y334 S332:S334 W332:W334 AA332:AA334 AC332:AE334 AG332:AG334">
    <cfRule type="containsBlanks" dxfId="67" priority="71">
      <formula>LEN(TRIM(S332))=0</formula>
    </cfRule>
  </conditionalFormatting>
  <conditionalFormatting sqref="U332:U334 Y332:Y334 S332:S334 W332:W334 AA332:AA334 AC332:AE334 AG332:AG334">
    <cfRule type="containsBlanks" dxfId="66" priority="70">
      <formula>LEN(TRIM(S332))=0</formula>
    </cfRule>
  </conditionalFormatting>
  <conditionalFormatting sqref="R341:AE342 AG341:AG342">
    <cfRule type="containsBlanks" dxfId="65" priority="69">
      <formula>LEN(TRIM(R341))=0</formula>
    </cfRule>
  </conditionalFormatting>
  <conditionalFormatting sqref="R341:AE342 AG341:AG342">
    <cfRule type="containsBlanks" dxfId="64" priority="68">
      <formula>LEN(TRIM(R341))=0</formula>
    </cfRule>
  </conditionalFormatting>
  <conditionalFormatting sqref="R358:R359 T359:U359 W359:X359 Z359:AA359 AC358:AD358 AC359:AE359 X358 Z358 AG359">
    <cfRule type="containsBlanks" dxfId="63" priority="67">
      <formula>LEN(TRIM(R358))=0</formula>
    </cfRule>
  </conditionalFormatting>
  <conditionalFormatting sqref="R358:R359 T359:U359 W359:X359 Z359:AA359 AC358:AD358 AC359:AE359 X358 Z358 AG359">
    <cfRule type="containsBlanks" dxfId="62" priority="66">
      <formula>LEN(TRIM(R358))=0</formula>
    </cfRule>
  </conditionalFormatting>
  <conditionalFormatting sqref="S358:S359 V358:V359 Y358:Y359 AB358:AB359">
    <cfRule type="containsBlanks" dxfId="61" priority="65">
      <formula>LEN(TRIM(S358))=0</formula>
    </cfRule>
  </conditionalFormatting>
  <conditionalFormatting sqref="S358:S359 V358:V359 Y358:Y359 AB358:AB359">
    <cfRule type="containsBlanks" dxfId="60" priority="64">
      <formula>LEN(TRIM(S358))=0</formula>
    </cfRule>
  </conditionalFormatting>
  <conditionalFormatting sqref="R380:AE380 AG380">
    <cfRule type="containsBlanks" dxfId="59" priority="63">
      <formula>LEN(TRIM(R380))=0</formula>
    </cfRule>
  </conditionalFormatting>
  <conditionalFormatting sqref="R380:AE380 AG380">
    <cfRule type="containsBlanks" dxfId="58" priority="62">
      <formula>LEN(TRIM(R380))=0</formula>
    </cfRule>
  </conditionalFormatting>
  <conditionalFormatting sqref="S408:S411 X408:X411 U408:V411 Z408:AA411 S415:S419 X415:X419 U415:V419 Z415:AA419 AC408:AE411 AC415:AE419 AG415:AG419 AG408:AG411">
    <cfRule type="containsBlanks" dxfId="57" priority="61">
      <formula>LEN(TRIM(S408))=0</formula>
    </cfRule>
  </conditionalFormatting>
  <conditionalFormatting sqref="S408 X408 U408:V408 Z408:AA408 AC408:AE408 AG408">
    <cfRule type="containsBlanks" dxfId="56" priority="60">
      <formula>LEN(TRIM(S408))=0</formula>
    </cfRule>
  </conditionalFormatting>
  <conditionalFormatting sqref="S409:S411 X409:X411 U409:V411 Z409:AA411 AC409:AE411 AG409:AG411">
    <cfRule type="containsBlanks" dxfId="55" priority="59">
      <formula>LEN(TRIM(S409))=0</formula>
    </cfRule>
  </conditionalFormatting>
  <conditionalFormatting sqref="S412:S414 X412:X414 U412:V414 Z412:AA414 AC412:AE414 AG412:AG414">
    <cfRule type="containsBlanks" dxfId="54" priority="57">
      <formula>LEN(TRIM(S412))=0</formula>
    </cfRule>
  </conditionalFormatting>
  <conditionalFormatting sqref="S412:S414 X412:X414 U412:V414 Z412:AA414 AC412:AE414 AG412:AG414">
    <cfRule type="containsBlanks" dxfId="53" priority="58">
      <formula>LEN(TRIM(S412))=0</formula>
    </cfRule>
  </conditionalFormatting>
  <conditionalFormatting sqref="R408:R411 W408:W411 AB408:AB411 R415:R419 W415:W419 AB415:AB419 T408:T411 Y408:Y411 T415:T419 Y415:Y419">
    <cfRule type="containsBlanks" dxfId="52" priority="56">
      <formula>LEN(TRIM(R408))=0</formula>
    </cfRule>
  </conditionalFormatting>
  <conditionalFormatting sqref="R408 W408 AB408 T408 Y408">
    <cfRule type="containsBlanks" dxfId="51" priority="55">
      <formula>LEN(TRIM(R408))=0</formula>
    </cfRule>
  </conditionalFormatting>
  <conditionalFormatting sqref="R409:R411 W409:W411 AB409:AB411 T409:T411 Y409:Y411">
    <cfRule type="containsBlanks" dxfId="50" priority="54">
      <formula>LEN(TRIM(R409))=0</formula>
    </cfRule>
  </conditionalFormatting>
  <conditionalFormatting sqref="R412:R414 W412:W414 AB412:AB414 T412:T414 Y412:Y414">
    <cfRule type="containsBlanks" dxfId="49" priority="52">
      <formula>LEN(TRIM(R412))=0</formula>
    </cfRule>
  </conditionalFormatting>
  <conditionalFormatting sqref="R412:R414 W412:W414 AB412:AB414 T412:T414 Y412:Y414">
    <cfRule type="containsBlanks" dxfId="48" priority="53">
      <formula>LEN(TRIM(R412))=0</formula>
    </cfRule>
  </conditionalFormatting>
  <conditionalFormatting sqref="R422:AE423 AG422:AG423">
    <cfRule type="containsBlanks" dxfId="47" priority="51">
      <formula>LEN(TRIM(R422))=0</formula>
    </cfRule>
  </conditionalFormatting>
  <conditionalFormatting sqref="R494:R507 X494:X507">
    <cfRule type="containsBlanks" dxfId="46" priority="50">
      <formula>LEN(TRIM(R494))=0</formula>
    </cfRule>
  </conditionalFormatting>
  <conditionalFormatting sqref="R505:R506 X505:X506">
    <cfRule type="containsBlanks" dxfId="45" priority="49">
      <formula>LEN(TRIM(R505))=0</formula>
    </cfRule>
  </conditionalFormatting>
  <conditionalFormatting sqref="S494:S507 Y494:Y507">
    <cfRule type="containsBlanks" dxfId="44" priority="48">
      <formula>LEN(TRIM(S494))=0</formula>
    </cfRule>
  </conditionalFormatting>
  <conditionalFormatting sqref="S505:S506 Y505:Y506">
    <cfRule type="containsBlanks" dxfId="43" priority="47">
      <formula>LEN(TRIM(S505))=0</formula>
    </cfRule>
  </conditionalFormatting>
  <conditionalFormatting sqref="T494:T507 Z494:Z507 V494:V507 AB494:AB507">
    <cfRule type="containsBlanks" dxfId="42" priority="46">
      <formula>LEN(TRIM(T494))=0</formula>
    </cfRule>
  </conditionalFormatting>
  <conditionalFormatting sqref="T505:T506 Z505:Z506 V505:V506 AB505:AB506">
    <cfRule type="containsBlanks" dxfId="41" priority="45">
      <formula>LEN(TRIM(T505))=0</formula>
    </cfRule>
  </conditionalFormatting>
  <conditionalFormatting sqref="U494:U507 AA494:AA507 W494:W507 AC494:AE507 AG494:AG507">
    <cfRule type="containsBlanks" dxfId="40" priority="44">
      <formula>LEN(TRIM(U494))=0</formula>
    </cfRule>
  </conditionalFormatting>
  <conditionalFormatting sqref="U505:U506 AA505:AA506 W505:W506 AC505:AE506 AG505:AG506">
    <cfRule type="containsBlanks" dxfId="39" priority="43">
      <formula>LEN(TRIM(U505))=0</formula>
    </cfRule>
  </conditionalFormatting>
  <conditionalFormatting sqref="R511:AE513 AG511:AG513">
    <cfRule type="containsBlanks" dxfId="38" priority="42">
      <formula>LEN(TRIM(R511))=0</formula>
    </cfRule>
  </conditionalFormatting>
  <conditionalFormatting sqref="R524:S524 R525:AE525 V524 X524:Z524 AB524:AD524 AG525">
    <cfRule type="containsBlanks" dxfId="37" priority="41">
      <formula>LEN(TRIM(R524))=0</formula>
    </cfRule>
  </conditionalFormatting>
  <conditionalFormatting sqref="S524:S525 V524:V525 Y524:Y525 AB524:AB525">
    <cfRule type="containsBlanks" dxfId="36" priority="40">
      <formula>LEN(TRIM(S524))=0</formula>
    </cfRule>
  </conditionalFormatting>
  <conditionalFormatting sqref="R533:AE534 AG533:AG534 R529:AE529 R536:S542 R531:S532 V531:V532 V536:V542 X531:Z532 X536:Z542 AB531:AD532 AB536:AD542 AG529">
    <cfRule type="containsBlanks" dxfId="35" priority="39">
      <formula>LEN(TRIM(R529))=0</formula>
    </cfRule>
  </conditionalFormatting>
  <conditionalFormatting sqref="S529 X529 U529:V529 Z529:AA529 AC533:AE534 AG533:AG534 AC529:AE529 Z533:AA534 U533:V534 X531:X534 S531:S534 AC536:AD542 S536:S542 X536:X542 V536:V542 Z536:Z542 V531:V532 Z531:Z532 AC531:AD532 AG529">
    <cfRule type="containsBlanks" dxfId="34" priority="37">
      <formula>LEN(TRIM(S529))=0</formula>
    </cfRule>
  </conditionalFormatting>
  <conditionalFormatting sqref="R529 W529 AB529 T529 Y529 Y531:Y534 T533:T534 AB531:AB534 W533:W534 R531:R534 R536:R542 AB536:AB542 Y536:Y542">
    <cfRule type="containsBlanks" dxfId="33" priority="38">
      <formula>LEN(TRIM(R529))=0</formula>
    </cfRule>
  </conditionalFormatting>
  <conditionalFormatting sqref="R529 W529 AB529 T529 Y529 Y531:Y532 AB531:AB532 R531:R532">
    <cfRule type="containsBlanks" dxfId="32" priority="36">
      <formula>LEN(TRIM(R529))=0</formula>
    </cfRule>
  </conditionalFormatting>
  <conditionalFormatting sqref="R533:R534 W533:W534 AB533:AB534 T533:T534 Y533:Y534 Y536:Y542 AB536:AB542 R536:R542">
    <cfRule type="containsBlanks" dxfId="31" priority="35">
      <formula>LEN(TRIM(R533))=0</formula>
    </cfRule>
  </conditionalFormatting>
  <conditionalFormatting sqref="T550:W558 Z550:AE558 AG550:AG558">
    <cfRule type="containsBlanks" dxfId="30" priority="34">
      <formula>LEN(TRIM(T550))=0</formula>
    </cfRule>
  </conditionalFormatting>
  <conditionalFormatting sqref="R550:R558 X550:X558">
    <cfRule type="containsBlanks" dxfId="29" priority="33">
      <formula>LEN(TRIM(R550))=0</formula>
    </cfRule>
  </conditionalFormatting>
  <conditionalFormatting sqref="T560:T561 X560:X561 AB560:AB561">
    <cfRule type="containsBlanks" dxfId="28" priority="30">
      <formula>LEN(TRIM(T560))=0</formula>
    </cfRule>
  </conditionalFormatting>
  <conditionalFormatting sqref="U560:U561 Y560:Y561 AC560:AE561 AG560:AG561">
    <cfRule type="containsBlanks" dxfId="27" priority="29">
      <formula>LEN(TRIM(U560))=0</formula>
    </cfRule>
  </conditionalFormatting>
  <conditionalFormatting sqref="S563:U563 X563:Z563 AC563:AE563 AG563">
    <cfRule type="containsBlanks" dxfId="26" priority="28">
      <formula>LEN(TRIM(S563))=0</formula>
    </cfRule>
  </conditionalFormatting>
  <conditionalFormatting sqref="S563 X563 U563 Z563 AC563:AE563 AG563">
    <cfRule type="containsBlanks" dxfId="25" priority="26">
      <formula>LEN(TRIM(S563))=0</formula>
    </cfRule>
  </conditionalFormatting>
  <conditionalFormatting sqref="T563 Y563">
    <cfRule type="containsBlanks" dxfId="24" priority="27">
      <formula>LEN(TRIM(T563))=0</formula>
    </cfRule>
  </conditionalFormatting>
  <conditionalFormatting sqref="T563 Y563">
    <cfRule type="containsBlanks" dxfId="23" priority="25">
      <formula>LEN(TRIM(T563))=0</formula>
    </cfRule>
  </conditionalFormatting>
  <conditionalFormatting sqref="V563 AA563 R565:S579 V565:V579 X565:Z579 AB565:AD579">
    <cfRule type="containsBlanks" dxfId="22" priority="24">
      <formula>LEN(TRIM(R563))=0</formula>
    </cfRule>
  </conditionalFormatting>
  <conditionalFormatting sqref="V563 AA563 R565:S579 V565:V579 X565:Z579 AB565:AD579">
    <cfRule type="containsBlanks" dxfId="21" priority="23">
      <formula>LEN(TRIM(R563))=0</formula>
    </cfRule>
  </conditionalFormatting>
  <conditionalFormatting sqref="R563 W563 AB563">
    <cfRule type="containsBlanks" dxfId="20" priority="22">
      <formula>LEN(TRIM(R563))=0</formula>
    </cfRule>
  </conditionalFormatting>
  <conditionalFormatting sqref="R563 W563 AB563">
    <cfRule type="containsBlanks" dxfId="19" priority="21">
      <formula>LEN(TRIM(R563))=0</formula>
    </cfRule>
  </conditionalFormatting>
  <conditionalFormatting sqref="R583:R596 X583:X596 T583:T596 Z583:Z596 V583:V596 AB583:AB596">
    <cfRule type="containsBlanks" dxfId="18" priority="20">
      <formula>LEN(TRIM(R583))=0</formula>
    </cfRule>
  </conditionalFormatting>
  <conditionalFormatting sqref="R583:R596 X583:X596 T583:T596 Z583:Z596 V583:V596 AB583:AB596">
    <cfRule type="containsBlanks" dxfId="17" priority="19">
      <formula>LEN(TRIM(R583))=0</formula>
    </cfRule>
  </conditionalFormatting>
  <conditionalFormatting sqref="S583:S596 Y583:Y596 U583:U596 AA583:AA596 W583:W596 AC583:AE596 AG583:AG596">
    <cfRule type="containsBlanks" dxfId="16" priority="18">
      <formula>LEN(TRIM(S583))=0</formula>
    </cfRule>
  </conditionalFormatting>
  <conditionalFormatting sqref="S583:S596 Y583:Y596 U583:U596 AA583:AA596 W583:W596 AC583:AE596 AG583:AG596">
    <cfRule type="containsBlanks" dxfId="15" priority="17">
      <formula>LEN(TRIM(S583))=0</formula>
    </cfRule>
  </conditionalFormatting>
  <conditionalFormatting sqref="R600:R601 X600:X601 T600:T601 Z600:Z601 V600:V601 AB600:AB601">
    <cfRule type="containsBlanks" dxfId="14" priority="16">
      <formula>LEN(TRIM(R600))=0</formula>
    </cfRule>
  </conditionalFormatting>
  <conditionalFormatting sqref="R599 X599 T599 Z599 V599 AB599">
    <cfRule type="containsBlanks" dxfId="13" priority="15">
      <formula>LEN(TRIM(R599))=0</formula>
    </cfRule>
  </conditionalFormatting>
  <conditionalFormatting sqref="R598 X598 T598 Z598 V598 AB598">
    <cfRule type="containsBlanks" dxfId="12" priority="14">
      <formula>LEN(TRIM(R598))=0</formula>
    </cfRule>
  </conditionalFormatting>
  <conditionalFormatting sqref="R598:R599 X598:X599 T598:T599 Z598:Z599 V598:V599 AB598:AB599">
    <cfRule type="containsBlanks" dxfId="11" priority="13">
      <formula>LEN(TRIM(R598))=0</formula>
    </cfRule>
  </conditionalFormatting>
  <conditionalFormatting sqref="R600:R601 X600:X601 T600:T601 Z600:Z601 V600:V601 AB600:AB601">
    <cfRule type="containsBlanks" dxfId="10" priority="12">
      <formula>LEN(TRIM(R600))=0</formula>
    </cfRule>
  </conditionalFormatting>
  <conditionalFormatting sqref="S600:S601 Y600:Y601 U600:U601 AA600:AA601 W600:W601 AC600:AE601 AG600:AG601">
    <cfRule type="containsBlanks" dxfId="9" priority="11">
      <formula>LEN(TRIM(S600))=0</formula>
    </cfRule>
  </conditionalFormatting>
  <conditionalFormatting sqref="S599 Y599 U599 AA599 W599 AC599:AE599 AG599">
    <cfRule type="containsBlanks" dxfId="8" priority="10">
      <formula>LEN(TRIM(S599))=0</formula>
    </cfRule>
  </conditionalFormatting>
  <conditionalFormatting sqref="S598 Y598 U598 AA598 W598 AC598:AE598 AG598">
    <cfRule type="containsBlanks" dxfId="7" priority="9">
      <formula>LEN(TRIM(S598))=0</formula>
    </cfRule>
  </conditionalFormatting>
  <conditionalFormatting sqref="S598:S599 Y598:Y599 U598:U599 AA598:AA599 W598:W599 AC598:AE599 AG598:AG599">
    <cfRule type="containsBlanks" dxfId="6" priority="8">
      <formula>LEN(TRIM(S598))=0</formula>
    </cfRule>
  </conditionalFormatting>
  <conditionalFormatting sqref="S600:S601 Y600:Y601 U600:U601 AA600:AA601 W600:W601 AC600:AE601 AG600:AG601">
    <cfRule type="containsBlanks" dxfId="5" priority="7">
      <formula>LEN(TRIM(S600))=0</formula>
    </cfRule>
  </conditionalFormatting>
  <conditionalFormatting sqref="R603:AE604 AG603:AG604">
    <cfRule type="containsBlanks" dxfId="4" priority="6">
      <formula>LEN(TRIM(R603))=0</formula>
    </cfRule>
  </conditionalFormatting>
  <conditionalFormatting sqref="S603:S604 Y603:Y604 U603:U604 AA603:AA604 W603:W604 AC603:AE604 AG603:AG604">
    <cfRule type="containsBlanks" dxfId="3" priority="5">
      <formula>LEN(TRIM(S603))=0</formula>
    </cfRule>
  </conditionalFormatting>
  <conditionalFormatting sqref="R606:AE610 AG606:AG610">
    <cfRule type="containsBlanks" dxfId="2" priority="4">
      <formula>LEN(TRIM(R606))=0</formula>
    </cfRule>
  </conditionalFormatting>
  <conditionalFormatting sqref="S606:S610 Y606:Y610 U606:U610 AA606:AA610 W606:W610 AC606:AE610 AG606:AG610">
    <cfRule type="containsBlanks" dxfId="1" priority="3">
      <formula>LEN(TRIM(S606))=0</formula>
    </cfRule>
  </conditionalFormatting>
  <conditionalFormatting sqref="R614:R627 X614:X627">
    <cfRule type="containsBlanks" dxfId="0" priority="2">
      <formula>LEN(TRIM(R614))=0</formula>
    </cfRule>
  </conditionalFormatting>
  <printOptions horizontalCentered="1"/>
  <pageMargins left="0.39370078740157483" right="0.19685039370078741" top="0.78740157480314965" bottom="0.78740157480314965" header="0.51181102362204722" footer="0.51181102362204722"/>
  <pageSetup paperSize="9" scale="26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 Г ОС</vt:lpstr>
      <vt:lpstr>'3 Г ОС'!Область_печати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2021-03-10T03:55:51Z</dcterms:created>
  <dcterms:modified xsi:type="dcterms:W3CDTF">2021-03-10T06:06:34Z</dcterms:modified>
</cp:coreProperties>
</file>