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1 квартал 2025 г\Папка 1_Отчетность АО ДГК за 1 квартал 2025 года\"/>
    </mc:Choice>
  </mc:AlternateContent>
  <bookViews>
    <workbookView xWindow="0" yWindow="0" windowWidth="38400" windowHeight="17700"/>
  </bookViews>
  <sheets>
    <sheet name="10 Кв ф" sheetId="1" r:id="rId1"/>
  </sheets>
  <definedNames>
    <definedName name="_xlnm._FilterDatabase" localSheetId="0" hidden="1">'10 Кв ф'!$A$18:$V$790</definedName>
    <definedName name="Z_0166F564_6860_4A4D_BCAA_7E652E2AE38D_.wvu.FilterData" localSheetId="0" hidden="1">'10 Кв ф'!$A$18:$T$790</definedName>
    <definedName name="Z_06A3F353_51B3_4A72_AD0A_D70EC1B6E0CE_.wvu.FilterData" localSheetId="0" hidden="1">'10 Кв ф'!$A$19:$T$790</definedName>
    <definedName name="Z_0A56C8BB_F57D_4E95_9156_3312F9525C5E_.wvu.FilterData" localSheetId="0" hidden="1">'10 Кв ф'!$A$19:$T$790</definedName>
    <definedName name="Z_0A7728C7_4458_4A80_8963_F893D0F9F2EE_.wvu.FilterData" localSheetId="0" hidden="1">'10 Кв ф'!$A$18:$T$790</definedName>
    <definedName name="Z_0D2A7B5C_0C40_4E6D_963D_52EC84514A68_.wvu.FilterData" localSheetId="0" hidden="1">'10 Кв ф'!$A$19:$T$790</definedName>
    <definedName name="Z_0D93C89F_D6DE_45E3_8D65_4852C654EFF1_.wvu.FilterData" localSheetId="0" hidden="1">'10 Кв ф'!$A$18:$T$790</definedName>
    <definedName name="Z_0D93C89F_D6DE_45E3_8D65_4852C654EFF1_.wvu.PrintArea" localSheetId="0" hidden="1">'10 Кв ф'!$A$1:$T$790</definedName>
    <definedName name="Z_0D93C89F_D6DE_45E3_8D65_4852C654EFF1_.wvu.Rows" localSheetId="0" hidden="1">'10 Кв ф'!$2:$13</definedName>
    <definedName name="Z_1017E5F6_993F_45C9_9841_6CF924CF1200_.wvu.FilterData" localSheetId="0" hidden="1">'10 Кв ф'!$A$18:$T$790</definedName>
    <definedName name="Z_12DE1D8C_2E36_443D_8681_573806BBC37D_.wvu.FilterData" localSheetId="0" hidden="1">'10 Кв ф'!$A$18:$T$790</definedName>
    <definedName name="Z_1470A267_A675_4CA9_A66C_50B69FF85DA3_.wvu.FilterData" localSheetId="0" hidden="1">'10 Кв ф'!$A$18:$T$790</definedName>
    <definedName name="Z_17749444_678E_426F_BD89_F71E60B050A4_.wvu.FilterData" localSheetId="0" hidden="1">'10 Кв ф'!$A$18:$T$790</definedName>
    <definedName name="Z_1E4EBB30_6787_4635_A1AD_11437E13556E_.wvu.FilterData" localSheetId="0" hidden="1">'10 Кв ф'!$A$18:$T$790</definedName>
    <definedName name="Z_27831D98_248D_4C5D_8651_2FCE3375DCF3_.wvu.FilterData" localSheetId="0" hidden="1">'10 Кв ф'!$A$18:$T$18</definedName>
    <definedName name="Z_2A330BE1_72FD_4B45_BD11_874292242866_.wvu.FilterData" localSheetId="0" hidden="1">'10 Кв ф'!$A$18:$T$790</definedName>
    <definedName name="Z_2A330BE1_72FD_4B45_BD11_874292242866_.wvu.PrintArea" localSheetId="0" hidden="1">'10 Кв ф'!$A$1:$T$790</definedName>
    <definedName name="Z_3D41F91B_9A2B_4030_8403_A8DDF01EAA7A_.wvu.FilterData" localSheetId="0" hidden="1">'10 Кв ф'!$A$18:$T$790</definedName>
    <definedName name="Z_3D6FFAC9_26ED_4EAD_9DCA_78A482DA12FA_.wvu.FilterData" localSheetId="0" hidden="1">'10 Кв ф'!$A$18:$T$790</definedName>
    <definedName name="Z_3E520E1B_F34B_498F_8FF1_F06CA90FBFAA_.wvu.FilterData" localSheetId="0" hidden="1">'10 Кв ф'!$A$18:$T$790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ф'!$A$18:$T$790</definedName>
    <definedName name="Z_438014B8_BC67_43B5_AD6B_209AAB37752D_.wvu.FilterData" localSheetId="0" hidden="1">'10 Кв ф'!$A$18:$T$790</definedName>
    <definedName name="Z_438014B8_BC67_43B5_AD6B_209AAB37752D_.wvu.PrintArea" localSheetId="0" hidden="1">'10 Кв ф'!$A$1:$T$790</definedName>
    <definedName name="Z_57B90536_E403_481F_B537_76A8A1190347_.wvu.FilterData" localSheetId="0" hidden="1">'10 Кв ф'!$A$18:$T$790</definedName>
    <definedName name="Z_57B90536_E403_481F_B537_76A8A1190347_.wvu.PrintArea" localSheetId="0" hidden="1">'10 Кв ф'!$A$1:$T$790</definedName>
    <definedName name="Z_584ABB53_32FF_4B7B_98BB_CA3B2584A02E_.wvu.FilterData" localSheetId="0" hidden="1">'10 Кв ф'!$A$18:$T$790</definedName>
    <definedName name="Z_58D64E48_2FAA_4C54_85F8_4917CD959A23_.wvu.FilterData" localSheetId="0" hidden="1">'10 Кв ф'!$A$19:$T$790</definedName>
    <definedName name="Z_5D814110_5DA2_4133_93D9_99EF1B49B17B_.wvu.FilterData" localSheetId="0" hidden="1">'10 Кв ф'!$A$18:$T$18</definedName>
    <definedName name="Z_5E2CE541_C86E_4B6C_AD26_92D9B498AADF_.wvu.FilterData" localSheetId="0" hidden="1">'10 Кв ф'!$A$18:$T$790</definedName>
    <definedName name="Z_5E8FE31B_7F49_434D_B3CA_C95CD0DA391B_.wvu.FilterData" localSheetId="0" hidden="1">'10 Кв ф'!$A$18:$T$790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ф'!$A$18:$T$790</definedName>
    <definedName name="Z_655DFEB5_C371_40DD_82FC_2F6B360E2859_.wvu.FilterData" localSheetId="0" hidden="1">'10 Кв ф'!$A$18:$T$790</definedName>
    <definedName name="Z_66D403AB_EA89_4957_AA3A_9374DB17FF5F_.wvu.FilterData" localSheetId="0" hidden="1">'10 Кв ф'!$A$18:$T$790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ф'!$A$18:$T$790</definedName>
    <definedName name="Z_6F5C25E3_FA9C_4839_AF94_DEE882837079_.wvu.FilterData" localSheetId="0" hidden="1">'10 Кв ф'!$A$18:$T$790</definedName>
    <definedName name="Z_6FC8CDDA_2F22_43F0_A6F6_3C1F10ECFB0A_.wvu.FilterData" localSheetId="0" hidden="1">'10 Кв ф'!$A$18:$T$790</definedName>
    <definedName name="Z_71843E8E_FECF_48AE_A09C_6820DB9CAE0B_.wvu.FilterData" localSheetId="0" hidden="1">'10 Кв ф'!$A$18:$T$790</definedName>
    <definedName name="Z_71E85123_829D_4689_BBD5_458F31333441_.wvu.FilterData" localSheetId="0" hidden="1">'10 Кв ф'!$A$18:$T$790</definedName>
    <definedName name="Z_7694D342_12FA_4800_9B2F_894DCECAE7B4_.wvu.FilterData" localSheetId="0" hidden="1">'10 Кв ф'!$A$18:$T$790</definedName>
    <definedName name="Z_78D53BCC_1172_4F12_88DD_9A2C70FA2088_.wvu.FilterData" localSheetId="0" hidden="1">'10 Кв ф'!$A$18:$T$790</definedName>
    <definedName name="Z_84623340_CF58_4BC5_A988_3823C261B227_.wvu.FilterData" localSheetId="0" hidden="1">'10 Кв ф'!$A$18:$T$790</definedName>
    <definedName name="Z_84623340_CF58_4BC5_A988_3823C261B227_.wvu.PrintArea" localSheetId="0" hidden="1">'10 Кв ф'!$A$1:$T$790</definedName>
    <definedName name="Z_84623340_CF58_4BC5_A988_3823C261B227_.wvu.Rows" localSheetId="0" hidden="1">'10 Кв ф'!$2:$13</definedName>
    <definedName name="Z_8B154DE0_53DB_4AF6_B1C2_32179B4E88BC_.wvu.FilterData" localSheetId="0" hidden="1">'10 Кв ф'!$A$18:$T$790</definedName>
    <definedName name="Z_8DFE875F_0C3F_4914_B6AA_FBE17C23D7D2_.wvu.FilterData" localSheetId="0" hidden="1">'10 Кв ф'!$A$19:$T$790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ф'!$A$18:$T$790</definedName>
    <definedName name="Z_A4CD28BD_FD55_4B39_AB73_368CC69387FF_.wvu.FilterData" localSheetId="0" hidden="1">'10 Кв ф'!$A$18:$T$790</definedName>
    <definedName name="Z_A77A5C65_3B6D_434F_8258_50CC036FD700_.wvu.FilterData" localSheetId="0" hidden="1">'10 Кв ф'!$A$18:$T$790</definedName>
    <definedName name="Z_A828C0E4_02B6_47D2_81F6_4D00B4CDDD76_.wvu.FilterData" localSheetId="0" hidden="1">'10 Кв ф'!$A$18:$T$790</definedName>
    <definedName name="Z_A828C0E4_02B6_47D2_81F6_4D00B4CDDD76_.wvu.PrintArea" localSheetId="0" hidden="1">'10 Кв ф'!$A$1:$T$790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ф'!$A$18:$T$790</definedName>
    <definedName name="Z_BF9F0FD4_9652_4F32_814A_035AA8E1D554_.wvu.FilterData" localSheetId="0" hidden="1">'10 Кв ф'!$A$18:$T$790</definedName>
    <definedName name="Z_C15C57B9_037F_4445_B888_4EC853978147_.wvu.FilterData" localSheetId="0" hidden="1">'10 Кв ф'!$A$18:$T$790</definedName>
    <definedName name="Z_C181F993_5AD6_4D99_993B_119B3866D64D_.wvu.FilterData" localSheetId="0" hidden="1">'10 Кв ф'!$A$18:$T$790</definedName>
    <definedName name="Z_C60D55EC_865E_4D38_AE27_9E8AD04058A4_.wvu.FilterData" localSheetId="0" hidden="1">'10 Кв ф'!$A$18:$T$790</definedName>
    <definedName name="Z_C8834271_1CC2_459D_BFED_D8003474F42A_.wvu.FilterData" localSheetId="0" hidden="1">'10 Кв ф'!$A$18:$T$790</definedName>
    <definedName name="Z_CC3429A4_05A1_42E7_AB67_A162415977F9_.wvu.FilterData" localSheetId="0" hidden="1">'10 Кв ф'!$A$18:$T$790</definedName>
    <definedName name="Z_CD577179_AC97_47E1_BD55_34C9FD4F7788_.wvu.FilterData" localSheetId="0" hidden="1">'10 Кв ф'!$A$18:$T$790</definedName>
    <definedName name="Z_CE1E033E_FF00_49FF_86F8_A53BE3AEB0CB_.wvu.FilterData" localSheetId="0" hidden="1">'10 Кв ф'!$A$18:$T$790</definedName>
    <definedName name="Z_CE1E033E_FF00_49FF_86F8_A53BE3AEB0CB_.wvu.PrintArea" localSheetId="0" hidden="1">'10 Кв ф'!$A$1:$T$790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ф'!$A$18:$T$790</definedName>
    <definedName name="Z_D2CBDC49_B9AD_49DF_A2DD_0C0CEC3CCF43_.wvu.FilterData" localSheetId="0" hidden="1">'10 Кв ф'!$A$18:$T$790</definedName>
    <definedName name="Z_D370933C_7852_4EFD_AA09_674883239A8A_.wvu.FilterData" localSheetId="0" hidden="1">'10 Кв ф'!$A$18:$V$790</definedName>
    <definedName name="Z_D370933C_7852_4EFD_AA09_674883239A8A_.wvu.PrintArea" localSheetId="0" hidden="1">'10 Кв ф'!$A$1:$T$790</definedName>
    <definedName name="Z_D65DB3B3_D583_4A50_96A0_49F0BFBC42FA_.wvu.FilterData" localSheetId="0" hidden="1">'10 Кв ф'!$A$18:$T$790</definedName>
    <definedName name="Z_D6D9C024_8179_4E41_8196_D59861ADD944_.wvu.FilterData" localSheetId="0" hidden="1">'10 Кв ф'!$A$18:$T$790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ф'!$A$18:$T$790</definedName>
    <definedName name="Z_DD79EF37_1308_44D2_981A_C28745460F44_.wvu.FilterData" localSheetId="0" hidden="1">'10 Кв ф'!$A$18:$T$790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ф'!$A$18:$T$790</definedName>
    <definedName name="Z_E104860A_A3B7_4FDF_8BAB_6F219D9D3E8F_.wvu.PrintArea" localSheetId="0" hidden="1">'10 Кв ф'!$A$1:$T$790</definedName>
    <definedName name="Z_E104860A_A3B7_4FDF_8BAB_6F219D9D3E8F_.wvu.Rows" localSheetId="0" hidden="1">'10 Кв ф'!$12:$13</definedName>
    <definedName name="Z_E160729D_A024_4208_99AD_B7D920828270_.wvu.FilterData" localSheetId="0" hidden="1">'10 Кв ф'!$A$18:$T$790</definedName>
    <definedName name="Z_E411A018_3262_426B_992B_D639BDC47809_.wvu.FilterData" localSheetId="0" hidden="1">'10 Кв ф'!$A$18:$T$790</definedName>
    <definedName name="Z_E65E1C7B_B53B_4B88_8602_A3F4B4E3D382_.wvu.FilterData" localSheetId="0" hidden="1">'10 Кв ф'!$A$18:$T$790</definedName>
    <definedName name="Z_E8944C33_CF35_4790_9FEB_7204E02DE563_.wvu.FilterData" localSheetId="0" hidden="1">'10 Кв ф'!$A$18:$T$790</definedName>
    <definedName name="Z_E8944C33_CF35_4790_9FEB_7204E02DE563_.wvu.PrintArea" localSheetId="0" hidden="1">'10 Кв ф'!$A$1:$T$790</definedName>
    <definedName name="Z_EBE17BEF_ADE5_48A1_B3B0_13D095BC5397_.wvu.FilterData" localSheetId="0" hidden="1">'10 Кв ф'!$A$18:$T$790</definedName>
    <definedName name="Z_EF664B56_5069_481F_BF03_744F9121EDA1_.wvu.FilterData" localSheetId="0" hidden="1">'10 Кв ф'!$A$19:$T$790</definedName>
    <definedName name="Z_F5250458_B3DA_4BC9_8608_3E38DAC94C38_.wvu.FilterData" localSheetId="0" hidden="1">'10 Кв ф'!$A$18:$T$790</definedName>
    <definedName name="Z_F542FC93_15B6_4F75_8CE6_13289B723FF3_.wvu.FilterData" localSheetId="0" hidden="1">'10 Кв ф'!$A$18:$T$790</definedName>
    <definedName name="Z_FF811F01_18A2_472F_A2B1_C8CB4F7C4144_.wvu.FilterData" localSheetId="0" hidden="1">'10 Кв ф'!$A$18:$T$790</definedName>
    <definedName name="Z_FFD7E54C_3584_445D_916C_CB13835F8BCF_.wvu.FilterData" localSheetId="0" hidden="1">'10 Кв ф'!$A$18:$T$790</definedName>
    <definedName name="_xlnm.Print_Area" localSheetId="0">'10 Кв ф'!$A$1:$T$790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0" i="1" l="1"/>
  <c r="R790" i="1" s="1"/>
  <c r="R788" i="1" s="1"/>
  <c r="G790" i="1"/>
  <c r="G788" i="1" s="1"/>
  <c r="F790" i="1"/>
  <c r="Q790" i="1" s="1"/>
  <c r="Q788" i="1" s="1"/>
  <c r="H789" i="1"/>
  <c r="H788" i="1" s="1"/>
  <c r="P788" i="1"/>
  <c r="O788" i="1"/>
  <c r="N788" i="1"/>
  <c r="M788" i="1"/>
  <c r="L788" i="1"/>
  <c r="K788" i="1"/>
  <c r="J788" i="1"/>
  <c r="I788" i="1"/>
  <c r="F788" i="1"/>
  <c r="E788" i="1"/>
  <c r="E26" i="1" s="1"/>
  <c r="D788" i="1"/>
  <c r="H786" i="1"/>
  <c r="H785" i="1" s="1"/>
  <c r="G786" i="1"/>
  <c r="G785" i="1" s="1"/>
  <c r="G781" i="1" s="1"/>
  <c r="F786" i="1"/>
  <c r="P785" i="1"/>
  <c r="O785" i="1"/>
  <c r="O781" i="1" s="1"/>
  <c r="N785" i="1"/>
  <c r="N781" i="1" s="1"/>
  <c r="M785" i="1"/>
  <c r="L785" i="1"/>
  <c r="L781" i="1" s="1"/>
  <c r="K785" i="1"/>
  <c r="K781" i="1" s="1"/>
  <c r="J785" i="1"/>
  <c r="I785" i="1"/>
  <c r="I781" i="1" s="1"/>
  <c r="E785" i="1"/>
  <c r="E781" i="1" s="1"/>
  <c r="D785" i="1"/>
  <c r="D781" i="1" s="1"/>
  <c r="P781" i="1"/>
  <c r="M781" i="1"/>
  <c r="R778" i="1"/>
  <c r="Q778" i="1"/>
  <c r="P778" i="1"/>
  <c r="O778" i="1"/>
  <c r="N778" i="1"/>
  <c r="M778" i="1"/>
  <c r="L778" i="1"/>
  <c r="K778" i="1"/>
  <c r="J778" i="1"/>
  <c r="I778" i="1"/>
  <c r="H778" i="1"/>
  <c r="G778" i="1"/>
  <c r="F778" i="1"/>
  <c r="E778" i="1"/>
  <c r="D778" i="1"/>
  <c r="R775" i="1"/>
  <c r="R774" i="1" s="1"/>
  <c r="Q775" i="1"/>
  <c r="Q774" i="1" s="1"/>
  <c r="P775" i="1"/>
  <c r="P774" i="1" s="1"/>
  <c r="O775" i="1"/>
  <c r="O774" i="1" s="1"/>
  <c r="N775" i="1"/>
  <c r="N774" i="1" s="1"/>
  <c r="M775" i="1"/>
  <c r="M774" i="1" s="1"/>
  <c r="L775" i="1"/>
  <c r="K775" i="1"/>
  <c r="J775" i="1"/>
  <c r="J774" i="1" s="1"/>
  <c r="I775" i="1"/>
  <c r="I774" i="1" s="1"/>
  <c r="H775" i="1"/>
  <c r="H774" i="1" s="1"/>
  <c r="G775" i="1"/>
  <c r="G774" i="1" s="1"/>
  <c r="F775" i="1"/>
  <c r="F774" i="1" s="1"/>
  <c r="E775" i="1"/>
  <c r="E774" i="1" s="1"/>
  <c r="D775" i="1"/>
  <c r="D774" i="1" s="1"/>
  <c r="L774" i="1"/>
  <c r="K774" i="1"/>
  <c r="H773" i="1"/>
  <c r="R773" i="1" s="1"/>
  <c r="S773" i="1" s="1"/>
  <c r="G773" i="1"/>
  <c r="F773" i="1"/>
  <c r="H772" i="1"/>
  <c r="R772" i="1" s="1"/>
  <c r="G772" i="1"/>
  <c r="F772" i="1"/>
  <c r="Q772" i="1" s="1"/>
  <c r="H771" i="1"/>
  <c r="R771" i="1" s="1"/>
  <c r="G771" i="1"/>
  <c r="F771" i="1"/>
  <c r="P770" i="1"/>
  <c r="P766" i="1" s="1"/>
  <c r="O770" i="1"/>
  <c r="N770" i="1"/>
  <c r="M770" i="1"/>
  <c r="L770" i="1"/>
  <c r="K770" i="1"/>
  <c r="K766" i="1" s="1"/>
  <c r="J770" i="1"/>
  <c r="J766" i="1" s="1"/>
  <c r="I770" i="1"/>
  <c r="I766" i="1" s="1"/>
  <c r="E770" i="1"/>
  <c r="E766" i="1" s="1"/>
  <c r="D770" i="1"/>
  <c r="D766" i="1" s="1"/>
  <c r="O766" i="1"/>
  <c r="N766" i="1"/>
  <c r="M766" i="1"/>
  <c r="L766" i="1"/>
  <c r="H765" i="1"/>
  <c r="F765" i="1"/>
  <c r="F764" i="1" s="1"/>
  <c r="F760" i="1" s="1"/>
  <c r="R764" i="1"/>
  <c r="R760" i="1" s="1"/>
  <c r="P764" i="1"/>
  <c r="P760" i="1" s="1"/>
  <c r="O764" i="1"/>
  <c r="O760" i="1" s="1"/>
  <c r="N764" i="1"/>
  <c r="N760" i="1" s="1"/>
  <c r="M764" i="1"/>
  <c r="M760" i="1" s="1"/>
  <c r="L764" i="1"/>
  <c r="L760" i="1" s="1"/>
  <c r="K764" i="1"/>
  <c r="K760" i="1" s="1"/>
  <c r="J764" i="1"/>
  <c r="J760" i="1" s="1"/>
  <c r="I764" i="1"/>
  <c r="I760" i="1" s="1"/>
  <c r="H764" i="1"/>
  <c r="H760" i="1" s="1"/>
  <c r="G764" i="1"/>
  <c r="G760" i="1" s="1"/>
  <c r="E764" i="1"/>
  <c r="E760" i="1" s="1"/>
  <c r="D764" i="1"/>
  <c r="D760" i="1" s="1"/>
  <c r="H758" i="1"/>
  <c r="H757" i="1" s="1"/>
  <c r="F758" i="1"/>
  <c r="Q758" i="1" s="1"/>
  <c r="Q757" i="1" s="1"/>
  <c r="Q752" i="1" s="1"/>
  <c r="Q745" i="1" s="1"/>
  <c r="R757" i="1"/>
  <c r="R752" i="1" s="1"/>
  <c r="R745" i="1" s="1"/>
  <c r="P757" i="1"/>
  <c r="P752" i="1" s="1"/>
  <c r="P745" i="1" s="1"/>
  <c r="O757" i="1"/>
  <c r="O752" i="1" s="1"/>
  <c r="O745" i="1" s="1"/>
  <c r="N757" i="1"/>
  <c r="N752" i="1" s="1"/>
  <c r="N745" i="1" s="1"/>
  <c r="M757" i="1"/>
  <c r="L757" i="1"/>
  <c r="K757" i="1"/>
  <c r="K752" i="1" s="1"/>
  <c r="J757" i="1"/>
  <c r="J752" i="1" s="1"/>
  <c r="I757" i="1"/>
  <c r="G757" i="1"/>
  <c r="E757" i="1"/>
  <c r="D757" i="1"/>
  <c r="D752" i="1" s="1"/>
  <c r="M752" i="1"/>
  <c r="L752" i="1"/>
  <c r="I752" i="1"/>
  <c r="G752" i="1"/>
  <c r="E752" i="1"/>
  <c r="R749" i="1"/>
  <c r="Q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R746" i="1"/>
  <c r="Q746" i="1"/>
  <c r="P746" i="1"/>
  <c r="O746" i="1"/>
  <c r="N746" i="1"/>
  <c r="M746" i="1"/>
  <c r="L746" i="1"/>
  <c r="K746" i="1"/>
  <c r="J746" i="1"/>
  <c r="I746" i="1"/>
  <c r="H746" i="1"/>
  <c r="G746" i="1"/>
  <c r="F746" i="1"/>
  <c r="E746" i="1"/>
  <c r="D746" i="1"/>
  <c r="H743" i="1"/>
  <c r="R743" i="1" s="1"/>
  <c r="G743" i="1"/>
  <c r="F743" i="1"/>
  <c r="Q743" i="1" s="1"/>
  <c r="H742" i="1"/>
  <c r="H741" i="1"/>
  <c r="H740" i="1"/>
  <c r="H739" i="1"/>
  <c r="H738" i="1"/>
  <c r="H737" i="1"/>
  <c r="F737" i="1"/>
  <c r="Q737" i="1" s="1"/>
  <c r="H736" i="1"/>
  <c r="F736" i="1"/>
  <c r="Q736" i="1" s="1"/>
  <c r="H735" i="1"/>
  <c r="F735" i="1"/>
  <c r="Q735" i="1" s="1"/>
  <c r="H734" i="1"/>
  <c r="G734" i="1"/>
  <c r="F734" i="1"/>
  <c r="H733" i="1"/>
  <c r="G733" i="1"/>
  <c r="F733" i="1"/>
  <c r="Q733" i="1" s="1"/>
  <c r="R732" i="1"/>
  <c r="H732" i="1"/>
  <c r="G732" i="1"/>
  <c r="F732" i="1"/>
  <c r="H731" i="1"/>
  <c r="R731" i="1" s="1"/>
  <c r="G731" i="1"/>
  <c r="F731" i="1"/>
  <c r="Q731" i="1" s="1"/>
  <c r="R730" i="1"/>
  <c r="H730" i="1"/>
  <c r="G730" i="1"/>
  <c r="F730" i="1"/>
  <c r="Q730" i="1" s="1"/>
  <c r="H729" i="1"/>
  <c r="G729" i="1"/>
  <c r="F729" i="1"/>
  <c r="Q729" i="1" s="1"/>
  <c r="R728" i="1"/>
  <c r="H728" i="1"/>
  <c r="G728" i="1"/>
  <c r="F728" i="1"/>
  <c r="Q728" i="1" s="1"/>
  <c r="H727" i="1"/>
  <c r="R727" i="1" s="1"/>
  <c r="G727" i="1"/>
  <c r="F727" i="1"/>
  <c r="H726" i="1"/>
  <c r="R726" i="1" s="1"/>
  <c r="G726" i="1"/>
  <c r="F726" i="1"/>
  <c r="Q726" i="1" s="1"/>
  <c r="H725" i="1"/>
  <c r="G725" i="1"/>
  <c r="F725" i="1"/>
  <c r="Q725" i="1" s="1"/>
  <c r="H724" i="1"/>
  <c r="R724" i="1" s="1"/>
  <c r="G724" i="1"/>
  <c r="F724" i="1"/>
  <c r="Q724" i="1" s="1"/>
  <c r="H723" i="1"/>
  <c r="R723" i="1" s="1"/>
  <c r="G723" i="1"/>
  <c r="F723" i="1"/>
  <c r="R722" i="1"/>
  <c r="H722" i="1"/>
  <c r="G722" i="1"/>
  <c r="F722" i="1"/>
  <c r="Q722" i="1" s="1"/>
  <c r="H721" i="1"/>
  <c r="G721" i="1"/>
  <c r="F721" i="1"/>
  <c r="Q721" i="1" s="1"/>
  <c r="H720" i="1"/>
  <c r="R720" i="1" s="1"/>
  <c r="G720" i="1"/>
  <c r="F720" i="1"/>
  <c r="Q720" i="1" s="1"/>
  <c r="R719" i="1"/>
  <c r="Q719" i="1"/>
  <c r="H719" i="1"/>
  <c r="G719" i="1"/>
  <c r="F719" i="1"/>
  <c r="H718" i="1"/>
  <c r="R718" i="1" s="1"/>
  <c r="G718" i="1"/>
  <c r="F718" i="1"/>
  <c r="Q718" i="1" s="1"/>
  <c r="Q717" i="1"/>
  <c r="H717" i="1"/>
  <c r="G717" i="1"/>
  <c r="F717" i="1"/>
  <c r="H716" i="1"/>
  <c r="R716" i="1" s="1"/>
  <c r="G716" i="1"/>
  <c r="F716" i="1"/>
  <c r="Q716" i="1" s="1"/>
  <c r="R715" i="1"/>
  <c r="Q715" i="1"/>
  <c r="H715" i="1"/>
  <c r="G715" i="1"/>
  <c r="F715" i="1"/>
  <c r="R714" i="1"/>
  <c r="H714" i="1"/>
  <c r="G714" i="1"/>
  <c r="F714" i="1"/>
  <c r="Q714" i="1" s="1"/>
  <c r="H713" i="1"/>
  <c r="G713" i="1"/>
  <c r="F713" i="1"/>
  <c r="Q713" i="1" s="1"/>
  <c r="H712" i="1"/>
  <c r="R712" i="1" s="1"/>
  <c r="G712" i="1"/>
  <c r="F712" i="1"/>
  <c r="Q712" i="1" s="1"/>
  <c r="R711" i="1"/>
  <c r="H711" i="1"/>
  <c r="G711" i="1"/>
  <c r="F711" i="1"/>
  <c r="Q711" i="1" s="1"/>
  <c r="H710" i="1"/>
  <c r="R710" i="1" s="1"/>
  <c r="G710" i="1"/>
  <c r="F710" i="1"/>
  <c r="Q710" i="1" s="1"/>
  <c r="H709" i="1"/>
  <c r="G709" i="1"/>
  <c r="F709" i="1"/>
  <c r="Q709" i="1" s="1"/>
  <c r="H708" i="1"/>
  <c r="R708" i="1" s="1"/>
  <c r="G708" i="1"/>
  <c r="F708" i="1"/>
  <c r="H707" i="1"/>
  <c r="R707" i="1" s="1"/>
  <c r="G707" i="1"/>
  <c r="F707" i="1"/>
  <c r="Q707" i="1" s="1"/>
  <c r="H706" i="1"/>
  <c r="R706" i="1" s="1"/>
  <c r="G706" i="1"/>
  <c r="F706" i="1"/>
  <c r="H705" i="1"/>
  <c r="G705" i="1"/>
  <c r="F705" i="1"/>
  <c r="Q705" i="1" s="1"/>
  <c r="H704" i="1"/>
  <c r="R704" i="1" s="1"/>
  <c r="G704" i="1"/>
  <c r="F704" i="1"/>
  <c r="H703" i="1"/>
  <c r="R703" i="1" s="1"/>
  <c r="G703" i="1"/>
  <c r="F703" i="1"/>
  <c r="Q703" i="1" s="1"/>
  <c r="R702" i="1"/>
  <c r="H702" i="1"/>
  <c r="G702" i="1"/>
  <c r="F702" i="1"/>
  <c r="P701" i="1"/>
  <c r="O701" i="1"/>
  <c r="N701" i="1"/>
  <c r="M701" i="1"/>
  <c r="L701" i="1"/>
  <c r="K701" i="1"/>
  <c r="J701" i="1"/>
  <c r="I701" i="1"/>
  <c r="E701" i="1"/>
  <c r="D701" i="1"/>
  <c r="R695" i="1"/>
  <c r="Q695" i="1"/>
  <c r="P695" i="1"/>
  <c r="O695" i="1"/>
  <c r="N695" i="1"/>
  <c r="M695" i="1"/>
  <c r="L695" i="1"/>
  <c r="K695" i="1"/>
  <c r="J695" i="1"/>
  <c r="I695" i="1"/>
  <c r="H695" i="1"/>
  <c r="G695" i="1"/>
  <c r="F695" i="1"/>
  <c r="E695" i="1"/>
  <c r="D695" i="1"/>
  <c r="R692" i="1"/>
  <c r="Q692" i="1"/>
  <c r="P692" i="1"/>
  <c r="O692" i="1"/>
  <c r="N692" i="1"/>
  <c r="M692" i="1"/>
  <c r="L692" i="1"/>
  <c r="K692" i="1"/>
  <c r="J692" i="1"/>
  <c r="I692" i="1"/>
  <c r="H692" i="1"/>
  <c r="G692" i="1"/>
  <c r="F692" i="1"/>
  <c r="E692" i="1"/>
  <c r="D692" i="1"/>
  <c r="R689" i="1"/>
  <c r="Q689" i="1"/>
  <c r="Q688" i="1" s="1"/>
  <c r="P689" i="1"/>
  <c r="O689" i="1"/>
  <c r="O688" i="1" s="1"/>
  <c r="N689" i="1"/>
  <c r="N688" i="1" s="1"/>
  <c r="M689" i="1"/>
  <c r="M688" i="1" s="1"/>
  <c r="L689" i="1"/>
  <c r="L688" i="1" s="1"/>
  <c r="K689" i="1"/>
  <c r="K688" i="1" s="1"/>
  <c r="J689" i="1"/>
  <c r="I689" i="1"/>
  <c r="I688" i="1" s="1"/>
  <c r="H689" i="1"/>
  <c r="H688" i="1" s="1"/>
  <c r="G689" i="1"/>
  <c r="G688" i="1" s="1"/>
  <c r="F689" i="1"/>
  <c r="F688" i="1" s="1"/>
  <c r="E689" i="1"/>
  <c r="E688" i="1" s="1"/>
  <c r="D689" i="1"/>
  <c r="R688" i="1"/>
  <c r="P688" i="1"/>
  <c r="D688" i="1"/>
  <c r="H687" i="1"/>
  <c r="R687" i="1" s="1"/>
  <c r="G687" i="1"/>
  <c r="F687" i="1"/>
  <c r="Q687" i="1" s="1"/>
  <c r="H686" i="1"/>
  <c r="Q685" i="1"/>
  <c r="H685" i="1"/>
  <c r="F685" i="1"/>
  <c r="H684" i="1"/>
  <c r="F684" i="1"/>
  <c r="H683" i="1"/>
  <c r="G683" i="1"/>
  <c r="F683" i="1"/>
  <c r="Q683" i="1" s="1"/>
  <c r="R682" i="1"/>
  <c r="H682" i="1"/>
  <c r="G682" i="1"/>
  <c r="F682" i="1"/>
  <c r="Q682" i="1" s="1"/>
  <c r="H681" i="1"/>
  <c r="R681" i="1" s="1"/>
  <c r="S681" i="1" s="1"/>
  <c r="G681" i="1"/>
  <c r="F681" i="1"/>
  <c r="Q681" i="1" s="1"/>
  <c r="H680" i="1"/>
  <c r="R680" i="1" s="1"/>
  <c r="S680" i="1" s="1"/>
  <c r="G680" i="1"/>
  <c r="F680" i="1"/>
  <c r="R679" i="1"/>
  <c r="S679" i="1" s="1"/>
  <c r="H679" i="1"/>
  <c r="G679" i="1"/>
  <c r="F679" i="1"/>
  <c r="Q679" i="1" s="1"/>
  <c r="R678" i="1"/>
  <c r="H678" i="1"/>
  <c r="G678" i="1"/>
  <c r="F678" i="1"/>
  <c r="Q678" i="1" s="1"/>
  <c r="H677" i="1"/>
  <c r="R677" i="1" s="1"/>
  <c r="G677" i="1"/>
  <c r="F677" i="1"/>
  <c r="P676" i="1"/>
  <c r="P664" i="1" s="1"/>
  <c r="O676" i="1"/>
  <c r="N676" i="1"/>
  <c r="M676" i="1"/>
  <c r="L676" i="1"/>
  <c r="K676" i="1"/>
  <c r="J676" i="1"/>
  <c r="I676" i="1"/>
  <c r="E676" i="1"/>
  <c r="D676" i="1"/>
  <c r="H673" i="1"/>
  <c r="G673" i="1"/>
  <c r="F673" i="1"/>
  <c r="Q673" i="1" s="1"/>
  <c r="H672" i="1"/>
  <c r="F672" i="1"/>
  <c r="Q672" i="1" s="1"/>
  <c r="Q671" i="1"/>
  <c r="H671" i="1"/>
  <c r="F671" i="1"/>
  <c r="H670" i="1"/>
  <c r="F670" i="1"/>
  <c r="H669" i="1"/>
  <c r="F669" i="1"/>
  <c r="Q669" i="1" s="1"/>
  <c r="R668" i="1"/>
  <c r="S668" i="1" s="1"/>
  <c r="H668" i="1"/>
  <c r="G668" i="1"/>
  <c r="F668" i="1"/>
  <c r="Q668" i="1" s="1"/>
  <c r="H667" i="1"/>
  <c r="G667" i="1"/>
  <c r="F667" i="1"/>
  <c r="Q667" i="1" s="1"/>
  <c r="H666" i="1"/>
  <c r="G666" i="1"/>
  <c r="F666" i="1"/>
  <c r="P665" i="1"/>
  <c r="O665" i="1"/>
  <c r="N665" i="1"/>
  <c r="N664" i="1" s="1"/>
  <c r="M665" i="1"/>
  <c r="M664" i="1" s="1"/>
  <c r="L665" i="1"/>
  <c r="K665" i="1"/>
  <c r="J665" i="1"/>
  <c r="I665" i="1"/>
  <c r="I664" i="1" s="1"/>
  <c r="E665" i="1"/>
  <c r="E664" i="1" s="1"/>
  <c r="D665" i="1"/>
  <c r="D664" i="1" s="1"/>
  <c r="O664" i="1"/>
  <c r="L664" i="1"/>
  <c r="K664" i="1"/>
  <c r="R663" i="1"/>
  <c r="R662" i="1" s="1"/>
  <c r="S662" i="1" s="1"/>
  <c r="H663" i="1"/>
  <c r="G663" i="1"/>
  <c r="G662" i="1" s="1"/>
  <c r="F663" i="1"/>
  <c r="Q663" i="1" s="1"/>
  <c r="Q662" i="1" s="1"/>
  <c r="P662" i="1"/>
  <c r="O662" i="1"/>
  <c r="N662" i="1"/>
  <c r="M662" i="1"/>
  <c r="L662" i="1"/>
  <c r="K662" i="1"/>
  <c r="J662" i="1"/>
  <c r="I662" i="1"/>
  <c r="H662" i="1"/>
  <c r="E662" i="1"/>
  <c r="D662" i="1"/>
  <c r="R661" i="1"/>
  <c r="R659" i="1" s="1"/>
  <c r="H661" i="1"/>
  <c r="G661" i="1"/>
  <c r="F661" i="1"/>
  <c r="Q661" i="1" s="1"/>
  <c r="Q659" i="1" s="1"/>
  <c r="H660" i="1"/>
  <c r="Q660" i="1" s="1"/>
  <c r="F660" i="1"/>
  <c r="F659" i="1" s="1"/>
  <c r="P659" i="1"/>
  <c r="O659" i="1"/>
  <c r="N659" i="1"/>
  <c r="M659" i="1"/>
  <c r="L659" i="1"/>
  <c r="K659" i="1"/>
  <c r="J659" i="1"/>
  <c r="I659" i="1"/>
  <c r="G659" i="1"/>
  <c r="E659" i="1"/>
  <c r="D659" i="1"/>
  <c r="H657" i="1"/>
  <c r="H656" i="1" s="1"/>
  <c r="G657" i="1"/>
  <c r="G656" i="1" s="1"/>
  <c r="F657" i="1"/>
  <c r="P656" i="1"/>
  <c r="P655" i="1" s="1"/>
  <c r="O656" i="1"/>
  <c r="N656" i="1"/>
  <c r="N655" i="1" s="1"/>
  <c r="M656" i="1"/>
  <c r="M655" i="1" s="1"/>
  <c r="L656" i="1"/>
  <c r="L655" i="1" s="1"/>
  <c r="K656" i="1"/>
  <c r="K655" i="1" s="1"/>
  <c r="J656" i="1"/>
  <c r="I656" i="1"/>
  <c r="I655" i="1" s="1"/>
  <c r="E656" i="1"/>
  <c r="D656" i="1"/>
  <c r="H653" i="1"/>
  <c r="H652" i="1"/>
  <c r="H651" i="1" s="1"/>
  <c r="Q651" i="1"/>
  <c r="P651" i="1"/>
  <c r="O651" i="1"/>
  <c r="N651" i="1"/>
  <c r="N645" i="1" s="1"/>
  <c r="M651" i="1"/>
  <c r="M645" i="1" s="1"/>
  <c r="L651" i="1"/>
  <c r="K651" i="1"/>
  <c r="J651" i="1"/>
  <c r="I651" i="1"/>
  <c r="G651" i="1"/>
  <c r="F651" i="1"/>
  <c r="E651" i="1"/>
  <c r="D651" i="1"/>
  <c r="H649" i="1"/>
  <c r="F649" i="1"/>
  <c r="Q649" i="1" s="1"/>
  <c r="Q648" i="1" s="1"/>
  <c r="Q645" i="1" s="1"/>
  <c r="P648" i="1"/>
  <c r="P645" i="1" s="1"/>
  <c r="O648" i="1"/>
  <c r="N648" i="1"/>
  <c r="M648" i="1"/>
  <c r="L648" i="1"/>
  <c r="L645" i="1" s="1"/>
  <c r="K648" i="1"/>
  <c r="J648" i="1"/>
  <c r="I648" i="1"/>
  <c r="I645" i="1" s="1"/>
  <c r="G648" i="1"/>
  <c r="G645" i="1" s="1"/>
  <c r="F648" i="1"/>
  <c r="F645" i="1" s="1"/>
  <c r="E648" i="1"/>
  <c r="D648" i="1"/>
  <c r="D645" i="1" s="1"/>
  <c r="R645" i="1"/>
  <c r="R642" i="1"/>
  <c r="Q642" i="1"/>
  <c r="P642" i="1"/>
  <c r="O642" i="1"/>
  <c r="N642" i="1"/>
  <c r="M642" i="1"/>
  <c r="L642" i="1"/>
  <c r="K642" i="1"/>
  <c r="J642" i="1"/>
  <c r="I642" i="1"/>
  <c r="H642" i="1"/>
  <c r="G642" i="1"/>
  <c r="F642" i="1"/>
  <c r="E642" i="1"/>
  <c r="D642" i="1"/>
  <c r="Q641" i="1"/>
  <c r="Q640" i="1" s="1"/>
  <c r="Q638" i="1" s="1"/>
  <c r="H641" i="1"/>
  <c r="F641" i="1"/>
  <c r="F640" i="1" s="1"/>
  <c r="F638" i="1" s="1"/>
  <c r="F637" i="1" s="1"/>
  <c r="P640" i="1"/>
  <c r="O640" i="1"/>
  <c r="O638" i="1" s="1"/>
  <c r="N640" i="1"/>
  <c r="N638" i="1" s="1"/>
  <c r="N637" i="1" s="1"/>
  <c r="M640" i="1"/>
  <c r="M638" i="1" s="1"/>
  <c r="M637" i="1" s="1"/>
  <c r="L640" i="1"/>
  <c r="L638" i="1" s="1"/>
  <c r="K640" i="1"/>
  <c r="K638" i="1" s="1"/>
  <c r="J640" i="1"/>
  <c r="I640" i="1"/>
  <c r="G640" i="1"/>
  <c r="E640" i="1"/>
  <c r="E638" i="1" s="1"/>
  <c r="D640" i="1"/>
  <c r="R638" i="1"/>
  <c r="P638" i="1"/>
  <c r="I638" i="1"/>
  <c r="G638" i="1"/>
  <c r="D638" i="1"/>
  <c r="R637" i="1"/>
  <c r="H635" i="1"/>
  <c r="R635" i="1" s="1"/>
  <c r="G635" i="1"/>
  <c r="F635" i="1"/>
  <c r="Q635" i="1" s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Q616" i="1" s="1"/>
  <c r="F616" i="1"/>
  <c r="H615" i="1"/>
  <c r="F615" i="1"/>
  <c r="Q615" i="1" s="1"/>
  <c r="H614" i="1"/>
  <c r="F614" i="1"/>
  <c r="H613" i="1"/>
  <c r="F613" i="1"/>
  <c r="Q613" i="1" s="1"/>
  <c r="H612" i="1"/>
  <c r="F612" i="1"/>
  <c r="H611" i="1"/>
  <c r="F611" i="1"/>
  <c r="H610" i="1"/>
  <c r="F610" i="1"/>
  <c r="Q610" i="1" s="1"/>
  <c r="H609" i="1"/>
  <c r="F609" i="1"/>
  <c r="H608" i="1"/>
  <c r="R608" i="1" s="1"/>
  <c r="S608" i="1" s="1"/>
  <c r="G608" i="1"/>
  <c r="F608" i="1"/>
  <c r="Q608" i="1" s="1"/>
  <c r="H607" i="1"/>
  <c r="R607" i="1" s="1"/>
  <c r="G607" i="1"/>
  <c r="F607" i="1"/>
  <c r="Q607" i="1" s="1"/>
  <c r="Q606" i="1"/>
  <c r="H606" i="1"/>
  <c r="G606" i="1"/>
  <c r="F606" i="1"/>
  <c r="H605" i="1"/>
  <c r="R605" i="1" s="1"/>
  <c r="G605" i="1"/>
  <c r="F605" i="1"/>
  <c r="Q605" i="1" s="1"/>
  <c r="R604" i="1"/>
  <c r="H604" i="1"/>
  <c r="G604" i="1"/>
  <c r="F604" i="1"/>
  <c r="Q604" i="1" s="1"/>
  <c r="H603" i="1"/>
  <c r="R603" i="1" s="1"/>
  <c r="G603" i="1"/>
  <c r="F603" i="1"/>
  <c r="Q603" i="1" s="1"/>
  <c r="Q602" i="1"/>
  <c r="H602" i="1"/>
  <c r="G602" i="1"/>
  <c r="F602" i="1"/>
  <c r="H601" i="1"/>
  <c r="R601" i="1" s="1"/>
  <c r="G601" i="1"/>
  <c r="F601" i="1"/>
  <c r="Q601" i="1" s="1"/>
  <c r="R600" i="1"/>
  <c r="H600" i="1"/>
  <c r="G600" i="1"/>
  <c r="F600" i="1"/>
  <c r="H599" i="1"/>
  <c r="R599" i="1" s="1"/>
  <c r="G599" i="1"/>
  <c r="F599" i="1"/>
  <c r="Q599" i="1" s="1"/>
  <c r="H598" i="1"/>
  <c r="Q598" i="1" s="1"/>
  <c r="G598" i="1"/>
  <c r="F598" i="1"/>
  <c r="R597" i="1"/>
  <c r="H597" i="1"/>
  <c r="G597" i="1"/>
  <c r="F597" i="1"/>
  <c r="Q597" i="1" s="1"/>
  <c r="H596" i="1"/>
  <c r="R596" i="1" s="1"/>
  <c r="G596" i="1"/>
  <c r="F596" i="1"/>
  <c r="Q596" i="1" s="1"/>
  <c r="H595" i="1"/>
  <c r="R595" i="1" s="1"/>
  <c r="G595" i="1"/>
  <c r="F595" i="1"/>
  <c r="Q595" i="1" s="1"/>
  <c r="H594" i="1"/>
  <c r="G594" i="1"/>
  <c r="F594" i="1"/>
  <c r="H593" i="1"/>
  <c r="R593" i="1" s="1"/>
  <c r="G593" i="1"/>
  <c r="F593" i="1"/>
  <c r="H592" i="1"/>
  <c r="G592" i="1"/>
  <c r="F592" i="1"/>
  <c r="H591" i="1"/>
  <c r="R591" i="1" s="1"/>
  <c r="G591" i="1"/>
  <c r="F591" i="1"/>
  <c r="Q591" i="1" s="1"/>
  <c r="H590" i="1"/>
  <c r="G590" i="1"/>
  <c r="F590" i="1"/>
  <c r="H589" i="1"/>
  <c r="R589" i="1" s="1"/>
  <c r="G589" i="1"/>
  <c r="F589" i="1"/>
  <c r="Q589" i="1" s="1"/>
  <c r="H588" i="1"/>
  <c r="G588" i="1"/>
  <c r="F588" i="1"/>
  <c r="H587" i="1"/>
  <c r="R587" i="1" s="1"/>
  <c r="G587" i="1"/>
  <c r="F587" i="1"/>
  <c r="Q587" i="1" s="1"/>
  <c r="H586" i="1"/>
  <c r="R586" i="1" s="1"/>
  <c r="G586" i="1"/>
  <c r="F586" i="1"/>
  <c r="H585" i="1"/>
  <c r="R585" i="1" s="1"/>
  <c r="G585" i="1"/>
  <c r="F585" i="1"/>
  <c r="Q585" i="1" s="1"/>
  <c r="H584" i="1"/>
  <c r="G584" i="1"/>
  <c r="F584" i="1"/>
  <c r="Q583" i="1"/>
  <c r="H583" i="1"/>
  <c r="R583" i="1" s="1"/>
  <c r="G583" i="1"/>
  <c r="F583" i="1"/>
  <c r="H582" i="1"/>
  <c r="G582" i="1"/>
  <c r="F582" i="1"/>
  <c r="Q582" i="1" s="1"/>
  <c r="H581" i="1"/>
  <c r="R581" i="1" s="1"/>
  <c r="G581" i="1"/>
  <c r="F581" i="1"/>
  <c r="H580" i="1"/>
  <c r="G580" i="1"/>
  <c r="F580" i="1"/>
  <c r="H579" i="1"/>
  <c r="R579" i="1" s="1"/>
  <c r="G579" i="1"/>
  <c r="F579" i="1"/>
  <c r="H578" i="1"/>
  <c r="G578" i="1"/>
  <c r="F578" i="1"/>
  <c r="H577" i="1"/>
  <c r="G577" i="1"/>
  <c r="F577" i="1"/>
  <c r="P576" i="1"/>
  <c r="O576" i="1"/>
  <c r="N576" i="1"/>
  <c r="M576" i="1"/>
  <c r="L576" i="1"/>
  <c r="K576" i="1"/>
  <c r="J576" i="1"/>
  <c r="I576" i="1"/>
  <c r="E576" i="1"/>
  <c r="D576" i="1"/>
  <c r="R574" i="1"/>
  <c r="H574" i="1"/>
  <c r="G574" i="1"/>
  <c r="F574" i="1"/>
  <c r="Q574" i="1" s="1"/>
  <c r="H573" i="1"/>
  <c r="R573" i="1" s="1"/>
  <c r="G573" i="1"/>
  <c r="F573" i="1"/>
  <c r="H572" i="1"/>
  <c r="G572" i="1"/>
  <c r="G571" i="1" s="1"/>
  <c r="G567" i="1" s="1"/>
  <c r="F572" i="1"/>
  <c r="P571" i="1"/>
  <c r="P567" i="1" s="1"/>
  <c r="O571" i="1"/>
  <c r="O567" i="1" s="1"/>
  <c r="N571" i="1"/>
  <c r="N567" i="1" s="1"/>
  <c r="M571" i="1"/>
  <c r="M567" i="1" s="1"/>
  <c r="L571" i="1"/>
  <c r="L567" i="1" s="1"/>
  <c r="K571" i="1"/>
  <c r="J571" i="1"/>
  <c r="I571" i="1"/>
  <c r="E571" i="1"/>
  <c r="D571" i="1"/>
  <c r="D567" i="1" s="1"/>
  <c r="K567" i="1"/>
  <c r="J567" i="1"/>
  <c r="I567" i="1"/>
  <c r="E567" i="1"/>
  <c r="R561" i="1"/>
  <c r="R560" i="1" s="1"/>
  <c r="Q561" i="1"/>
  <c r="Q560" i="1" s="1"/>
  <c r="P561" i="1"/>
  <c r="P560" i="1" s="1"/>
  <c r="O561" i="1"/>
  <c r="N561" i="1"/>
  <c r="M561" i="1"/>
  <c r="M560" i="1" s="1"/>
  <c r="L561" i="1"/>
  <c r="L560" i="1" s="1"/>
  <c r="K561" i="1"/>
  <c r="J561" i="1"/>
  <c r="J560" i="1" s="1"/>
  <c r="I561" i="1"/>
  <c r="H561" i="1"/>
  <c r="H560" i="1" s="1"/>
  <c r="G561" i="1"/>
  <c r="G560" i="1" s="1"/>
  <c r="F561" i="1"/>
  <c r="F560" i="1" s="1"/>
  <c r="E561" i="1"/>
  <c r="E560" i="1" s="1"/>
  <c r="D561" i="1"/>
  <c r="D560" i="1" s="1"/>
  <c r="O560" i="1"/>
  <c r="N560" i="1"/>
  <c r="K560" i="1"/>
  <c r="I560" i="1"/>
  <c r="H559" i="1"/>
  <c r="G559" i="1"/>
  <c r="F559" i="1"/>
  <c r="Q559" i="1" s="1"/>
  <c r="H558" i="1"/>
  <c r="F558" i="1"/>
  <c r="H557" i="1"/>
  <c r="F557" i="1"/>
  <c r="Q557" i="1" s="1"/>
  <c r="H556" i="1"/>
  <c r="F556" i="1"/>
  <c r="Q556" i="1" s="1"/>
  <c r="H555" i="1"/>
  <c r="F555" i="1"/>
  <c r="Q555" i="1" s="1"/>
  <c r="Q554" i="1"/>
  <c r="H554" i="1"/>
  <c r="F554" i="1"/>
  <c r="R553" i="1"/>
  <c r="S553" i="1" s="1"/>
  <c r="H553" i="1"/>
  <c r="G553" i="1"/>
  <c r="F553" i="1"/>
  <c r="Q553" i="1" s="1"/>
  <c r="R552" i="1"/>
  <c r="S552" i="1" s="1"/>
  <c r="H552" i="1"/>
  <c r="G552" i="1"/>
  <c r="F552" i="1"/>
  <c r="Q552" i="1" s="1"/>
  <c r="H551" i="1"/>
  <c r="R551" i="1" s="1"/>
  <c r="G551" i="1"/>
  <c r="F551" i="1"/>
  <c r="Q551" i="1" s="1"/>
  <c r="R550" i="1"/>
  <c r="H550" i="1"/>
  <c r="G550" i="1"/>
  <c r="F550" i="1"/>
  <c r="Q550" i="1" s="1"/>
  <c r="H549" i="1"/>
  <c r="G549" i="1"/>
  <c r="F549" i="1"/>
  <c r="R548" i="1"/>
  <c r="H548" i="1"/>
  <c r="G548" i="1"/>
  <c r="F548" i="1"/>
  <c r="Q548" i="1" s="1"/>
  <c r="H547" i="1"/>
  <c r="G547" i="1"/>
  <c r="F547" i="1"/>
  <c r="Q547" i="1" s="1"/>
  <c r="Q546" i="1"/>
  <c r="H546" i="1"/>
  <c r="R546" i="1" s="1"/>
  <c r="S546" i="1" s="1"/>
  <c r="G546" i="1"/>
  <c r="F546" i="1"/>
  <c r="H545" i="1"/>
  <c r="R545" i="1" s="1"/>
  <c r="S545" i="1" s="1"/>
  <c r="G545" i="1"/>
  <c r="F545" i="1"/>
  <c r="Q545" i="1" s="1"/>
  <c r="H544" i="1"/>
  <c r="G544" i="1"/>
  <c r="F544" i="1"/>
  <c r="Q544" i="1" s="1"/>
  <c r="H543" i="1"/>
  <c r="R543" i="1" s="1"/>
  <c r="S543" i="1" s="1"/>
  <c r="G543" i="1"/>
  <c r="F543" i="1"/>
  <c r="Q542" i="1"/>
  <c r="H542" i="1"/>
  <c r="R542" i="1" s="1"/>
  <c r="S542" i="1" s="1"/>
  <c r="G542" i="1"/>
  <c r="F542" i="1"/>
  <c r="H541" i="1"/>
  <c r="R541" i="1" s="1"/>
  <c r="S541" i="1" s="1"/>
  <c r="G541" i="1"/>
  <c r="F541" i="1"/>
  <c r="Q541" i="1" s="1"/>
  <c r="R540" i="1"/>
  <c r="H540" i="1"/>
  <c r="G540" i="1"/>
  <c r="F540" i="1"/>
  <c r="Q540" i="1" s="1"/>
  <c r="H539" i="1"/>
  <c r="R539" i="1" s="1"/>
  <c r="G539" i="1"/>
  <c r="F539" i="1"/>
  <c r="H538" i="1"/>
  <c r="R538" i="1" s="1"/>
  <c r="S538" i="1" s="1"/>
  <c r="G538" i="1"/>
  <c r="F538" i="1"/>
  <c r="Q538" i="1" s="1"/>
  <c r="H537" i="1"/>
  <c r="R537" i="1" s="1"/>
  <c r="G537" i="1"/>
  <c r="F537" i="1"/>
  <c r="H536" i="1"/>
  <c r="G536" i="1"/>
  <c r="F536" i="1"/>
  <c r="H535" i="1"/>
  <c r="R535" i="1" s="1"/>
  <c r="G535" i="1"/>
  <c r="F535" i="1"/>
  <c r="P534" i="1"/>
  <c r="O534" i="1"/>
  <c r="N534" i="1"/>
  <c r="M534" i="1"/>
  <c r="L534" i="1"/>
  <c r="K534" i="1"/>
  <c r="K503" i="1" s="1"/>
  <c r="J534" i="1"/>
  <c r="I534" i="1"/>
  <c r="E534" i="1"/>
  <c r="D534" i="1"/>
  <c r="H533" i="1"/>
  <c r="G533" i="1"/>
  <c r="F533" i="1"/>
  <c r="H532" i="1"/>
  <c r="F532" i="1"/>
  <c r="H531" i="1"/>
  <c r="F531" i="1"/>
  <c r="H530" i="1"/>
  <c r="F530" i="1"/>
  <c r="Q530" i="1" s="1"/>
  <c r="H529" i="1"/>
  <c r="F529" i="1"/>
  <c r="Q529" i="1" s="1"/>
  <c r="H528" i="1"/>
  <c r="F528" i="1"/>
  <c r="H527" i="1"/>
  <c r="F527" i="1"/>
  <c r="Q527" i="1" s="1"/>
  <c r="H526" i="1"/>
  <c r="F526" i="1"/>
  <c r="H525" i="1"/>
  <c r="F525" i="1"/>
  <c r="H524" i="1"/>
  <c r="R524" i="1" s="1"/>
  <c r="S524" i="1" s="1"/>
  <c r="G524" i="1"/>
  <c r="F524" i="1"/>
  <c r="H523" i="1"/>
  <c r="R523" i="1" s="1"/>
  <c r="G523" i="1"/>
  <c r="F523" i="1"/>
  <c r="Q523" i="1" s="1"/>
  <c r="H522" i="1"/>
  <c r="R522" i="1" s="1"/>
  <c r="S522" i="1" s="1"/>
  <c r="G522" i="1"/>
  <c r="F522" i="1"/>
  <c r="Q522" i="1" s="1"/>
  <c r="H521" i="1"/>
  <c r="R521" i="1" s="1"/>
  <c r="S521" i="1" s="1"/>
  <c r="G521" i="1"/>
  <c r="F521" i="1"/>
  <c r="H520" i="1"/>
  <c r="G520" i="1"/>
  <c r="F520" i="1"/>
  <c r="Q520" i="1" s="1"/>
  <c r="Q519" i="1"/>
  <c r="H519" i="1"/>
  <c r="R519" i="1" s="1"/>
  <c r="S519" i="1" s="1"/>
  <c r="G519" i="1"/>
  <c r="F519" i="1"/>
  <c r="H518" i="1"/>
  <c r="G518" i="1"/>
  <c r="F518" i="1"/>
  <c r="Q518" i="1" s="1"/>
  <c r="H517" i="1"/>
  <c r="R517" i="1" s="1"/>
  <c r="S517" i="1" s="1"/>
  <c r="G517" i="1"/>
  <c r="F517" i="1"/>
  <c r="H516" i="1"/>
  <c r="G516" i="1"/>
  <c r="F516" i="1"/>
  <c r="H515" i="1"/>
  <c r="G515" i="1"/>
  <c r="F515" i="1"/>
  <c r="Q515" i="1" s="1"/>
  <c r="H514" i="1"/>
  <c r="R514" i="1" s="1"/>
  <c r="S514" i="1" s="1"/>
  <c r="G514" i="1"/>
  <c r="F514" i="1"/>
  <c r="Q514" i="1" s="1"/>
  <c r="P513" i="1"/>
  <c r="O513" i="1"/>
  <c r="N513" i="1"/>
  <c r="M513" i="1"/>
  <c r="L513" i="1"/>
  <c r="K513" i="1"/>
  <c r="J513" i="1"/>
  <c r="I513" i="1"/>
  <c r="E513" i="1"/>
  <c r="D513" i="1"/>
  <c r="H512" i="1"/>
  <c r="F512" i="1"/>
  <c r="Q512" i="1" s="1"/>
  <c r="Q511" i="1" s="1"/>
  <c r="R511" i="1"/>
  <c r="P511" i="1"/>
  <c r="O511" i="1"/>
  <c r="N511" i="1"/>
  <c r="M511" i="1"/>
  <c r="L511" i="1"/>
  <c r="K511" i="1"/>
  <c r="J511" i="1"/>
  <c r="I511" i="1"/>
  <c r="H511" i="1"/>
  <c r="G511" i="1"/>
  <c r="F511" i="1"/>
  <c r="E511" i="1"/>
  <c r="D511" i="1"/>
  <c r="H510" i="1"/>
  <c r="R510" i="1" s="1"/>
  <c r="G510" i="1"/>
  <c r="F510" i="1"/>
  <c r="Q510" i="1" s="1"/>
  <c r="H509" i="1"/>
  <c r="F509" i="1"/>
  <c r="H508" i="1"/>
  <c r="F508" i="1"/>
  <c r="H507" i="1"/>
  <c r="G507" i="1"/>
  <c r="F507" i="1"/>
  <c r="H506" i="1"/>
  <c r="R506" i="1" s="1"/>
  <c r="S506" i="1" s="1"/>
  <c r="G506" i="1"/>
  <c r="F506" i="1"/>
  <c r="Q506" i="1" s="1"/>
  <c r="H505" i="1"/>
  <c r="R505" i="1" s="1"/>
  <c r="G505" i="1"/>
  <c r="G504" i="1" s="1"/>
  <c r="F505" i="1"/>
  <c r="P504" i="1"/>
  <c r="O504" i="1"/>
  <c r="N504" i="1"/>
  <c r="N503" i="1" s="1"/>
  <c r="M504" i="1"/>
  <c r="M503" i="1" s="1"/>
  <c r="L504" i="1"/>
  <c r="L503" i="1" s="1"/>
  <c r="K504" i="1"/>
  <c r="J504" i="1"/>
  <c r="I504" i="1"/>
  <c r="E504" i="1"/>
  <c r="D504" i="1"/>
  <c r="J503" i="1"/>
  <c r="E503" i="1"/>
  <c r="D503" i="1"/>
  <c r="R502" i="1"/>
  <c r="S502" i="1" s="1"/>
  <c r="Q502" i="1"/>
  <c r="Q500" i="1" s="1"/>
  <c r="H502" i="1"/>
  <c r="G502" i="1"/>
  <c r="F502" i="1"/>
  <c r="H501" i="1"/>
  <c r="R501" i="1" s="1"/>
  <c r="R500" i="1" s="1"/>
  <c r="S500" i="1" s="1"/>
  <c r="G501" i="1"/>
  <c r="F501" i="1"/>
  <c r="Q501" i="1" s="1"/>
  <c r="P500" i="1"/>
  <c r="O500" i="1"/>
  <c r="N500" i="1"/>
  <c r="N495" i="1" s="1"/>
  <c r="M500" i="1"/>
  <c r="M495" i="1" s="1"/>
  <c r="L500" i="1"/>
  <c r="L495" i="1" s="1"/>
  <c r="K500" i="1"/>
  <c r="J500" i="1"/>
  <c r="I500" i="1"/>
  <c r="F500" i="1"/>
  <c r="E500" i="1"/>
  <c r="D500" i="1"/>
  <c r="H497" i="1"/>
  <c r="G497" i="1"/>
  <c r="G496" i="1" s="1"/>
  <c r="F497" i="1"/>
  <c r="Q497" i="1" s="1"/>
  <c r="Q496" i="1" s="1"/>
  <c r="P496" i="1"/>
  <c r="O496" i="1"/>
  <c r="N496" i="1"/>
  <c r="M496" i="1"/>
  <c r="L496" i="1"/>
  <c r="K496" i="1"/>
  <c r="J496" i="1"/>
  <c r="J495" i="1" s="1"/>
  <c r="I496" i="1"/>
  <c r="F496" i="1"/>
  <c r="F495" i="1" s="1"/>
  <c r="E496" i="1"/>
  <c r="E495" i="1" s="1"/>
  <c r="D496" i="1"/>
  <c r="D495" i="1"/>
  <c r="H493" i="1"/>
  <c r="H492" i="1"/>
  <c r="H491" i="1"/>
  <c r="F491" i="1"/>
  <c r="H490" i="1"/>
  <c r="F490" i="1"/>
  <c r="Q490" i="1" s="1"/>
  <c r="H489" i="1"/>
  <c r="H488" i="1"/>
  <c r="F488" i="1"/>
  <c r="Q488" i="1" s="1"/>
  <c r="H487" i="1"/>
  <c r="F487" i="1"/>
  <c r="H486" i="1"/>
  <c r="F486" i="1"/>
  <c r="H485" i="1"/>
  <c r="R485" i="1" s="1"/>
  <c r="R484" i="1" s="1"/>
  <c r="G485" i="1"/>
  <c r="F485" i="1"/>
  <c r="Q485" i="1" s="1"/>
  <c r="P484" i="1"/>
  <c r="O484" i="1"/>
  <c r="N484" i="1"/>
  <c r="M484" i="1"/>
  <c r="L484" i="1"/>
  <c r="K484" i="1"/>
  <c r="J484" i="1"/>
  <c r="I484" i="1"/>
  <c r="G484" i="1"/>
  <c r="E484" i="1"/>
  <c r="D484" i="1"/>
  <c r="H482" i="1"/>
  <c r="G482" i="1"/>
  <c r="F482" i="1"/>
  <c r="Q482" i="1" s="1"/>
  <c r="H481" i="1"/>
  <c r="F481" i="1"/>
  <c r="Q481" i="1" s="1"/>
  <c r="H480" i="1"/>
  <c r="F480" i="1"/>
  <c r="Q480" i="1" s="1"/>
  <c r="H479" i="1"/>
  <c r="F479" i="1"/>
  <c r="Q479" i="1" s="1"/>
  <c r="H478" i="1"/>
  <c r="F478" i="1"/>
  <c r="Q478" i="1" s="1"/>
  <c r="H477" i="1"/>
  <c r="F477" i="1"/>
  <c r="Q476" i="1"/>
  <c r="H476" i="1"/>
  <c r="F476" i="1"/>
  <c r="P475" i="1"/>
  <c r="O475" i="1"/>
  <c r="N475" i="1"/>
  <c r="M475" i="1"/>
  <c r="L475" i="1"/>
  <c r="K475" i="1"/>
  <c r="J475" i="1"/>
  <c r="I475" i="1"/>
  <c r="I471" i="1" s="1"/>
  <c r="I464" i="1" s="1"/>
  <c r="G475" i="1"/>
  <c r="E475" i="1"/>
  <c r="D475" i="1"/>
  <c r="H474" i="1"/>
  <c r="H473" i="1" s="1"/>
  <c r="F474" i="1"/>
  <c r="R473" i="1"/>
  <c r="P473" i="1"/>
  <c r="O473" i="1"/>
  <c r="N473" i="1"/>
  <c r="M473" i="1"/>
  <c r="L473" i="1"/>
  <c r="K473" i="1"/>
  <c r="J473" i="1"/>
  <c r="I473" i="1"/>
  <c r="G473" i="1"/>
  <c r="G471" i="1" s="1"/>
  <c r="G464" i="1" s="1"/>
  <c r="E473" i="1"/>
  <c r="E471" i="1" s="1"/>
  <c r="E464" i="1" s="1"/>
  <c r="E463" i="1" s="1"/>
  <c r="D473" i="1"/>
  <c r="D471" i="1" s="1"/>
  <c r="D464" i="1" s="1"/>
  <c r="K471" i="1"/>
  <c r="K464" i="1" s="1"/>
  <c r="H462" i="1"/>
  <c r="R462" i="1" s="1"/>
  <c r="G462" i="1"/>
  <c r="F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F449" i="1"/>
  <c r="H448" i="1"/>
  <c r="F448" i="1"/>
  <c r="Q448" i="1" s="1"/>
  <c r="H447" i="1"/>
  <c r="R447" i="1" s="1"/>
  <c r="G447" i="1"/>
  <c r="F447" i="1"/>
  <c r="Q447" i="1" s="1"/>
  <c r="H446" i="1"/>
  <c r="G446" i="1"/>
  <c r="F446" i="1"/>
  <c r="H445" i="1"/>
  <c r="G445" i="1"/>
  <c r="F445" i="1"/>
  <c r="H444" i="1"/>
  <c r="G444" i="1"/>
  <c r="F444" i="1"/>
  <c r="Q444" i="1" s="1"/>
  <c r="H443" i="1"/>
  <c r="R443" i="1" s="1"/>
  <c r="G443" i="1"/>
  <c r="F443" i="1"/>
  <c r="Q443" i="1" s="1"/>
  <c r="H442" i="1"/>
  <c r="G442" i="1"/>
  <c r="F442" i="1"/>
  <c r="H441" i="1"/>
  <c r="G441" i="1"/>
  <c r="F441" i="1"/>
  <c r="H440" i="1"/>
  <c r="G440" i="1"/>
  <c r="F440" i="1"/>
  <c r="H439" i="1"/>
  <c r="R439" i="1" s="1"/>
  <c r="G439" i="1"/>
  <c r="F439" i="1"/>
  <c r="Q439" i="1" s="1"/>
  <c r="H438" i="1"/>
  <c r="R438" i="1" s="1"/>
  <c r="G438" i="1"/>
  <c r="F438" i="1"/>
  <c r="Q438" i="1" s="1"/>
  <c r="H437" i="1"/>
  <c r="G437" i="1"/>
  <c r="F437" i="1"/>
  <c r="H436" i="1"/>
  <c r="G436" i="1"/>
  <c r="F436" i="1"/>
  <c r="Q436" i="1" s="1"/>
  <c r="H435" i="1"/>
  <c r="R435" i="1" s="1"/>
  <c r="G435" i="1"/>
  <c r="F435" i="1"/>
  <c r="Q435" i="1" s="1"/>
  <c r="H434" i="1"/>
  <c r="G434" i="1"/>
  <c r="F434" i="1"/>
  <c r="H433" i="1"/>
  <c r="G433" i="1"/>
  <c r="F433" i="1"/>
  <c r="Q433" i="1" s="1"/>
  <c r="H432" i="1"/>
  <c r="Q432" i="1" s="1"/>
  <c r="G432" i="1"/>
  <c r="F432" i="1"/>
  <c r="H431" i="1"/>
  <c r="R431" i="1" s="1"/>
  <c r="G431" i="1"/>
  <c r="F431" i="1"/>
  <c r="Q431" i="1" s="1"/>
  <c r="H430" i="1"/>
  <c r="G430" i="1"/>
  <c r="F430" i="1"/>
  <c r="H429" i="1"/>
  <c r="G429" i="1"/>
  <c r="F429" i="1"/>
  <c r="Q429" i="1" s="1"/>
  <c r="H428" i="1"/>
  <c r="G428" i="1"/>
  <c r="F428" i="1"/>
  <c r="Q428" i="1" s="1"/>
  <c r="Q427" i="1"/>
  <c r="H427" i="1"/>
  <c r="R427" i="1" s="1"/>
  <c r="G427" i="1"/>
  <c r="F427" i="1"/>
  <c r="H426" i="1"/>
  <c r="G426" i="1"/>
  <c r="F426" i="1"/>
  <c r="H425" i="1"/>
  <c r="G425" i="1"/>
  <c r="F425" i="1"/>
  <c r="H424" i="1"/>
  <c r="G424" i="1"/>
  <c r="F424" i="1"/>
  <c r="Q424" i="1" s="1"/>
  <c r="P423" i="1"/>
  <c r="P26" i="1" s="1"/>
  <c r="O423" i="1"/>
  <c r="O26" i="1" s="1"/>
  <c r="N423" i="1"/>
  <c r="M423" i="1"/>
  <c r="L423" i="1"/>
  <c r="K423" i="1"/>
  <c r="J423" i="1"/>
  <c r="I423" i="1"/>
  <c r="E423" i="1"/>
  <c r="D423" i="1"/>
  <c r="H421" i="1"/>
  <c r="R421" i="1" s="1"/>
  <c r="G421" i="1"/>
  <c r="F421" i="1"/>
  <c r="H420" i="1"/>
  <c r="G420" i="1"/>
  <c r="G419" i="1" s="1"/>
  <c r="G415" i="1" s="1"/>
  <c r="F420" i="1"/>
  <c r="F419" i="1" s="1"/>
  <c r="F415" i="1" s="1"/>
  <c r="P419" i="1"/>
  <c r="P415" i="1" s="1"/>
  <c r="O419" i="1"/>
  <c r="O415" i="1" s="1"/>
  <c r="O24" i="1" s="1"/>
  <c r="N419" i="1"/>
  <c r="N415" i="1" s="1"/>
  <c r="M419" i="1"/>
  <c r="M415" i="1" s="1"/>
  <c r="L419" i="1"/>
  <c r="L415" i="1" s="1"/>
  <c r="K419" i="1"/>
  <c r="K415" i="1" s="1"/>
  <c r="J419" i="1"/>
  <c r="I419" i="1"/>
  <c r="E419" i="1"/>
  <c r="D419" i="1"/>
  <c r="D415" i="1" s="1"/>
  <c r="J415" i="1"/>
  <c r="I415" i="1"/>
  <c r="E415" i="1"/>
  <c r="H413" i="1"/>
  <c r="R413" i="1" s="1"/>
  <c r="G413" i="1"/>
  <c r="G412" i="1" s="1"/>
  <c r="G411" i="1" s="1"/>
  <c r="F413" i="1"/>
  <c r="Q413" i="1" s="1"/>
  <c r="Q412" i="1" s="1"/>
  <c r="Q411" i="1" s="1"/>
  <c r="P412" i="1"/>
  <c r="O412" i="1"/>
  <c r="N412" i="1"/>
  <c r="M412" i="1"/>
  <c r="L412" i="1"/>
  <c r="K412" i="1"/>
  <c r="K411" i="1" s="1"/>
  <c r="K400" i="1" s="1"/>
  <c r="J412" i="1"/>
  <c r="J411" i="1" s="1"/>
  <c r="I412" i="1"/>
  <c r="I411" i="1" s="1"/>
  <c r="E412" i="1"/>
  <c r="E411" i="1" s="1"/>
  <c r="D412" i="1"/>
  <c r="D411" i="1" s="1"/>
  <c r="P411" i="1"/>
  <c r="O411" i="1"/>
  <c r="N411" i="1"/>
  <c r="M411" i="1"/>
  <c r="L411" i="1"/>
  <c r="Q407" i="1"/>
  <c r="H407" i="1"/>
  <c r="R407" i="1" s="1"/>
  <c r="S407" i="1" s="1"/>
  <c r="G407" i="1"/>
  <c r="F407" i="1"/>
  <c r="H406" i="1"/>
  <c r="G406" i="1"/>
  <c r="F406" i="1"/>
  <c r="H405" i="1"/>
  <c r="G405" i="1"/>
  <c r="G404" i="1" s="1"/>
  <c r="F405" i="1"/>
  <c r="P404" i="1"/>
  <c r="O404" i="1"/>
  <c r="N404" i="1"/>
  <c r="M404" i="1"/>
  <c r="L404" i="1"/>
  <c r="K404" i="1"/>
  <c r="K401" i="1" s="1"/>
  <c r="J404" i="1"/>
  <c r="I404" i="1"/>
  <c r="E404" i="1"/>
  <c r="D404" i="1"/>
  <c r="H403" i="1"/>
  <c r="G403" i="1"/>
  <c r="G402" i="1" s="1"/>
  <c r="F403" i="1"/>
  <c r="F402" i="1" s="1"/>
  <c r="P402" i="1"/>
  <c r="P401" i="1" s="1"/>
  <c r="P400" i="1" s="1"/>
  <c r="P23" i="1" s="1"/>
  <c r="O402" i="1"/>
  <c r="O401" i="1" s="1"/>
  <c r="N402" i="1"/>
  <c r="N401" i="1" s="1"/>
  <c r="N400" i="1" s="1"/>
  <c r="M402" i="1"/>
  <c r="L402" i="1"/>
  <c r="K402" i="1"/>
  <c r="J402" i="1"/>
  <c r="I402" i="1"/>
  <c r="I401" i="1" s="1"/>
  <c r="E402" i="1"/>
  <c r="E401" i="1" s="1"/>
  <c r="E400" i="1" s="1"/>
  <c r="D402" i="1"/>
  <c r="D401" i="1"/>
  <c r="H399" i="1"/>
  <c r="R399" i="1" s="1"/>
  <c r="G399" i="1"/>
  <c r="F399" i="1"/>
  <c r="H398" i="1"/>
  <c r="F398" i="1"/>
  <c r="Q398" i="1" s="1"/>
  <c r="H397" i="1"/>
  <c r="F397" i="1"/>
  <c r="Q397" i="1" s="1"/>
  <c r="H396" i="1"/>
  <c r="F396" i="1"/>
  <c r="Q396" i="1" s="1"/>
  <c r="H395" i="1"/>
  <c r="F395" i="1"/>
  <c r="H394" i="1"/>
  <c r="F394" i="1"/>
  <c r="Q394" i="1" s="1"/>
  <c r="H393" i="1"/>
  <c r="Q393" i="1" s="1"/>
  <c r="G393" i="1"/>
  <c r="F393" i="1"/>
  <c r="H392" i="1"/>
  <c r="R392" i="1" s="1"/>
  <c r="G392" i="1"/>
  <c r="F392" i="1"/>
  <c r="Q392" i="1" s="1"/>
  <c r="H391" i="1"/>
  <c r="R391" i="1" s="1"/>
  <c r="G391" i="1"/>
  <c r="F391" i="1"/>
  <c r="H390" i="1"/>
  <c r="R390" i="1" s="1"/>
  <c r="G390" i="1"/>
  <c r="F390" i="1"/>
  <c r="Q390" i="1" s="1"/>
  <c r="H389" i="1"/>
  <c r="G389" i="1"/>
  <c r="F389" i="1"/>
  <c r="H388" i="1"/>
  <c r="R388" i="1" s="1"/>
  <c r="G388" i="1"/>
  <c r="F388" i="1"/>
  <c r="Q388" i="1" s="1"/>
  <c r="H387" i="1"/>
  <c r="R387" i="1" s="1"/>
  <c r="G387" i="1"/>
  <c r="F387" i="1"/>
  <c r="H386" i="1"/>
  <c r="R386" i="1" s="1"/>
  <c r="G386" i="1"/>
  <c r="F386" i="1"/>
  <c r="Q386" i="1" s="1"/>
  <c r="H385" i="1"/>
  <c r="G385" i="1"/>
  <c r="F385" i="1"/>
  <c r="H384" i="1"/>
  <c r="R384" i="1" s="1"/>
  <c r="G384" i="1"/>
  <c r="F384" i="1"/>
  <c r="Q384" i="1" s="1"/>
  <c r="H383" i="1"/>
  <c r="R383" i="1" s="1"/>
  <c r="G383" i="1"/>
  <c r="F383" i="1"/>
  <c r="H382" i="1"/>
  <c r="R382" i="1" s="1"/>
  <c r="G382" i="1"/>
  <c r="F382" i="1"/>
  <c r="Q382" i="1" s="1"/>
  <c r="H381" i="1"/>
  <c r="G381" i="1"/>
  <c r="F381" i="1"/>
  <c r="H380" i="1"/>
  <c r="R380" i="1" s="1"/>
  <c r="G380" i="1"/>
  <c r="F380" i="1"/>
  <c r="Q380" i="1" s="1"/>
  <c r="H379" i="1"/>
  <c r="R379" i="1" s="1"/>
  <c r="S379" i="1" s="1"/>
  <c r="G379" i="1"/>
  <c r="F379" i="1"/>
  <c r="Q379" i="1" s="1"/>
  <c r="H378" i="1"/>
  <c r="R378" i="1" s="1"/>
  <c r="G378" i="1"/>
  <c r="F378" i="1"/>
  <c r="Q378" i="1" s="1"/>
  <c r="H377" i="1"/>
  <c r="R377" i="1" s="1"/>
  <c r="S377" i="1" s="1"/>
  <c r="G377" i="1"/>
  <c r="F377" i="1"/>
  <c r="H376" i="1"/>
  <c r="G376" i="1"/>
  <c r="F376" i="1"/>
  <c r="P375" i="1"/>
  <c r="O375" i="1"/>
  <c r="N375" i="1"/>
  <c r="M375" i="1"/>
  <c r="L375" i="1"/>
  <c r="K375" i="1"/>
  <c r="J375" i="1"/>
  <c r="I375" i="1"/>
  <c r="E375" i="1"/>
  <c r="D375" i="1"/>
  <c r="Q373" i="1"/>
  <c r="Q372" i="1" s="1"/>
  <c r="H373" i="1"/>
  <c r="R373" i="1" s="1"/>
  <c r="G373" i="1"/>
  <c r="F373" i="1"/>
  <c r="P372" i="1"/>
  <c r="O372" i="1"/>
  <c r="N372" i="1"/>
  <c r="M372" i="1"/>
  <c r="L372" i="1"/>
  <c r="K372" i="1"/>
  <c r="J372" i="1"/>
  <c r="I372" i="1"/>
  <c r="G372" i="1"/>
  <c r="F372" i="1"/>
  <c r="E372" i="1"/>
  <c r="E367" i="1" s="1"/>
  <c r="D372" i="1"/>
  <c r="D367" i="1" s="1"/>
  <c r="H371" i="1"/>
  <c r="F371" i="1"/>
  <c r="H370" i="1"/>
  <c r="F370" i="1"/>
  <c r="H369" i="1"/>
  <c r="G369" i="1"/>
  <c r="G368" i="1" s="1"/>
  <c r="F369" i="1"/>
  <c r="P368" i="1"/>
  <c r="P367" i="1" s="1"/>
  <c r="O368" i="1"/>
  <c r="O367" i="1" s="1"/>
  <c r="N368" i="1"/>
  <c r="M368" i="1"/>
  <c r="M367" i="1" s="1"/>
  <c r="L368" i="1"/>
  <c r="K368" i="1"/>
  <c r="J368" i="1"/>
  <c r="I368" i="1"/>
  <c r="I367" i="1" s="1"/>
  <c r="F368" i="1"/>
  <c r="E368" i="1"/>
  <c r="D368" i="1"/>
  <c r="H366" i="1"/>
  <c r="R366" i="1" s="1"/>
  <c r="G366" i="1"/>
  <c r="F366" i="1"/>
  <c r="Q366" i="1" s="1"/>
  <c r="H365" i="1"/>
  <c r="F365" i="1"/>
  <c r="H364" i="1"/>
  <c r="R364" i="1" s="1"/>
  <c r="S364" i="1" s="1"/>
  <c r="G364" i="1"/>
  <c r="F364" i="1"/>
  <c r="Q364" i="1" s="1"/>
  <c r="H363" i="1"/>
  <c r="G363" i="1"/>
  <c r="F363" i="1"/>
  <c r="H362" i="1"/>
  <c r="G362" i="1"/>
  <c r="F362" i="1"/>
  <c r="Q362" i="1" s="1"/>
  <c r="H361" i="1"/>
  <c r="R361" i="1" s="1"/>
  <c r="G361" i="1"/>
  <c r="F361" i="1"/>
  <c r="Q361" i="1" s="1"/>
  <c r="H360" i="1"/>
  <c r="R360" i="1" s="1"/>
  <c r="G360" i="1"/>
  <c r="F360" i="1"/>
  <c r="Q360" i="1" s="1"/>
  <c r="P359" i="1"/>
  <c r="O359" i="1"/>
  <c r="N359" i="1"/>
  <c r="M359" i="1"/>
  <c r="L359" i="1"/>
  <c r="K359" i="1"/>
  <c r="J359" i="1"/>
  <c r="I359" i="1"/>
  <c r="E359" i="1"/>
  <c r="D359" i="1"/>
  <c r="R358" i="1"/>
  <c r="H358" i="1"/>
  <c r="G358" i="1"/>
  <c r="G357" i="1" s="1"/>
  <c r="F358" i="1"/>
  <c r="Q358" i="1" s="1"/>
  <c r="Q357" i="1" s="1"/>
  <c r="R357" i="1"/>
  <c r="P357" i="1"/>
  <c r="O357" i="1"/>
  <c r="O352" i="1" s="1"/>
  <c r="N357" i="1"/>
  <c r="M357" i="1"/>
  <c r="L357" i="1"/>
  <c r="K357" i="1"/>
  <c r="J357" i="1"/>
  <c r="I357" i="1"/>
  <c r="H357" i="1"/>
  <c r="F357" i="1"/>
  <c r="E357" i="1"/>
  <c r="D357" i="1"/>
  <c r="H355" i="1"/>
  <c r="G355" i="1"/>
  <c r="F355" i="1"/>
  <c r="H354" i="1"/>
  <c r="G354" i="1"/>
  <c r="G353" i="1" s="1"/>
  <c r="F354" i="1"/>
  <c r="P353" i="1"/>
  <c r="P352" i="1" s="1"/>
  <c r="O353" i="1"/>
  <c r="N353" i="1"/>
  <c r="M353" i="1"/>
  <c r="L353" i="1"/>
  <c r="K353" i="1"/>
  <c r="K352" i="1" s="1"/>
  <c r="J353" i="1"/>
  <c r="I353" i="1"/>
  <c r="I352" i="1" s="1"/>
  <c r="E353" i="1"/>
  <c r="D353" i="1"/>
  <c r="H350" i="1"/>
  <c r="F350" i="1"/>
  <c r="Q350" i="1" s="1"/>
  <c r="H349" i="1"/>
  <c r="F349" i="1"/>
  <c r="Q349" i="1" s="1"/>
  <c r="H348" i="1"/>
  <c r="F348" i="1"/>
  <c r="Q347" i="1"/>
  <c r="H347" i="1"/>
  <c r="F347" i="1"/>
  <c r="H346" i="1"/>
  <c r="F346" i="1"/>
  <c r="H345" i="1"/>
  <c r="F345" i="1"/>
  <c r="H344" i="1"/>
  <c r="F344" i="1"/>
  <c r="Q344" i="1" s="1"/>
  <c r="H343" i="1"/>
  <c r="F343" i="1"/>
  <c r="Q343" i="1" s="1"/>
  <c r="H342" i="1"/>
  <c r="H341" i="1"/>
  <c r="H340" i="1"/>
  <c r="H339" i="1"/>
  <c r="F339" i="1"/>
  <c r="H338" i="1"/>
  <c r="F338" i="1"/>
  <c r="Q338" i="1" s="1"/>
  <c r="P337" i="1"/>
  <c r="P332" i="1" s="1"/>
  <c r="O337" i="1"/>
  <c r="O332" i="1" s="1"/>
  <c r="N337" i="1"/>
  <c r="N332" i="1" s="1"/>
  <c r="M337" i="1"/>
  <c r="M332" i="1" s="1"/>
  <c r="L337" i="1"/>
  <c r="L332" i="1" s="1"/>
  <c r="L325" i="1" s="1"/>
  <c r="K337" i="1"/>
  <c r="K332" i="1" s="1"/>
  <c r="K325" i="1" s="1"/>
  <c r="J337" i="1"/>
  <c r="I337" i="1"/>
  <c r="I332" i="1" s="1"/>
  <c r="I325" i="1" s="1"/>
  <c r="G337" i="1"/>
  <c r="G332" i="1" s="1"/>
  <c r="E337" i="1"/>
  <c r="E332" i="1" s="1"/>
  <c r="D337" i="1"/>
  <c r="D332" i="1" s="1"/>
  <c r="R332" i="1"/>
  <c r="R329" i="1"/>
  <c r="Q329" i="1"/>
  <c r="P329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R326" i="1"/>
  <c r="R325" i="1" s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R323" i="1"/>
  <c r="S323" i="1" s="1"/>
  <c r="H323" i="1"/>
  <c r="G323" i="1"/>
  <c r="F323" i="1"/>
  <c r="Q323" i="1" s="1"/>
  <c r="H322" i="1"/>
  <c r="R322" i="1" s="1"/>
  <c r="G322" i="1"/>
  <c r="F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F280" i="1"/>
  <c r="Q280" i="1" s="1"/>
  <c r="H279" i="1"/>
  <c r="Q279" i="1" s="1"/>
  <c r="G279" i="1"/>
  <c r="F279" i="1"/>
  <c r="H278" i="1"/>
  <c r="G278" i="1"/>
  <c r="F278" i="1"/>
  <c r="Q278" i="1" s="1"/>
  <c r="H277" i="1"/>
  <c r="R277" i="1" s="1"/>
  <c r="G277" i="1"/>
  <c r="F277" i="1"/>
  <c r="Q277" i="1" s="1"/>
  <c r="H276" i="1"/>
  <c r="R276" i="1" s="1"/>
  <c r="S276" i="1" s="1"/>
  <c r="G276" i="1"/>
  <c r="F276" i="1"/>
  <c r="H275" i="1"/>
  <c r="F275" i="1"/>
  <c r="H274" i="1"/>
  <c r="F274" i="1"/>
  <c r="Q274" i="1" s="1"/>
  <c r="H273" i="1"/>
  <c r="F273" i="1"/>
  <c r="Q272" i="1"/>
  <c r="H272" i="1"/>
  <c r="F272" i="1"/>
  <c r="H271" i="1"/>
  <c r="F271" i="1"/>
  <c r="Q271" i="1" s="1"/>
  <c r="Q270" i="1"/>
  <c r="H270" i="1"/>
  <c r="F270" i="1"/>
  <c r="H269" i="1"/>
  <c r="F269" i="1"/>
  <c r="Q269" i="1" s="1"/>
  <c r="H268" i="1"/>
  <c r="F268" i="1"/>
  <c r="Q268" i="1" s="1"/>
  <c r="H267" i="1"/>
  <c r="Q267" i="1" s="1"/>
  <c r="F267" i="1"/>
  <c r="H266" i="1"/>
  <c r="Q265" i="1"/>
  <c r="H265" i="1"/>
  <c r="F265" i="1"/>
  <c r="H264" i="1"/>
  <c r="F264" i="1"/>
  <c r="Q264" i="1" s="1"/>
  <c r="H263" i="1"/>
  <c r="R263" i="1" s="1"/>
  <c r="G263" i="1"/>
  <c r="F263" i="1"/>
  <c r="H262" i="1"/>
  <c r="R262" i="1" s="1"/>
  <c r="G262" i="1"/>
  <c r="F262" i="1"/>
  <c r="Q262" i="1" s="1"/>
  <c r="H261" i="1"/>
  <c r="G261" i="1"/>
  <c r="F261" i="1"/>
  <c r="H260" i="1"/>
  <c r="R260" i="1" s="1"/>
  <c r="G260" i="1"/>
  <c r="F260" i="1"/>
  <c r="H259" i="1"/>
  <c r="R259" i="1" s="1"/>
  <c r="G259" i="1"/>
  <c r="F259" i="1"/>
  <c r="Q259" i="1" s="1"/>
  <c r="R258" i="1"/>
  <c r="H258" i="1"/>
  <c r="G258" i="1"/>
  <c r="F258" i="1"/>
  <c r="Q258" i="1" s="1"/>
  <c r="H257" i="1"/>
  <c r="G257" i="1"/>
  <c r="F257" i="1"/>
  <c r="S256" i="1"/>
  <c r="R256" i="1"/>
  <c r="H256" i="1"/>
  <c r="G256" i="1"/>
  <c r="F256" i="1"/>
  <c r="Q256" i="1" s="1"/>
  <c r="H255" i="1"/>
  <c r="R255" i="1" s="1"/>
  <c r="G255" i="1"/>
  <c r="F255" i="1"/>
  <c r="Q255" i="1" s="1"/>
  <c r="H254" i="1"/>
  <c r="R254" i="1" s="1"/>
  <c r="G254" i="1"/>
  <c r="F254" i="1"/>
  <c r="Q254" i="1" s="1"/>
  <c r="H253" i="1"/>
  <c r="Q253" i="1" s="1"/>
  <c r="G253" i="1"/>
  <c r="F253" i="1"/>
  <c r="H252" i="1"/>
  <c r="R252" i="1" s="1"/>
  <c r="G252" i="1"/>
  <c r="F252" i="1"/>
  <c r="H251" i="1"/>
  <c r="R251" i="1" s="1"/>
  <c r="G251" i="1"/>
  <c r="F251" i="1"/>
  <c r="Q251" i="1" s="1"/>
  <c r="H250" i="1"/>
  <c r="R250" i="1" s="1"/>
  <c r="G250" i="1"/>
  <c r="F250" i="1"/>
  <c r="Q250" i="1" s="1"/>
  <c r="H249" i="1"/>
  <c r="G249" i="1"/>
  <c r="F249" i="1"/>
  <c r="R248" i="1"/>
  <c r="H248" i="1"/>
  <c r="G248" i="1"/>
  <c r="F248" i="1"/>
  <c r="H247" i="1"/>
  <c r="R247" i="1" s="1"/>
  <c r="G247" i="1"/>
  <c r="F247" i="1"/>
  <c r="Q247" i="1" s="1"/>
  <c r="H246" i="1"/>
  <c r="R246" i="1" s="1"/>
  <c r="G246" i="1"/>
  <c r="F246" i="1"/>
  <c r="H245" i="1"/>
  <c r="G245" i="1"/>
  <c r="F245" i="1"/>
  <c r="H244" i="1"/>
  <c r="R244" i="1" s="1"/>
  <c r="G244" i="1"/>
  <c r="F244" i="1"/>
  <c r="H243" i="1"/>
  <c r="R243" i="1" s="1"/>
  <c r="G243" i="1"/>
  <c r="F243" i="1"/>
  <c r="Q243" i="1" s="1"/>
  <c r="H242" i="1"/>
  <c r="R242" i="1" s="1"/>
  <c r="G242" i="1"/>
  <c r="F242" i="1"/>
  <c r="Q242" i="1" s="1"/>
  <c r="H241" i="1"/>
  <c r="G241" i="1"/>
  <c r="F241" i="1"/>
  <c r="H240" i="1"/>
  <c r="G240" i="1"/>
  <c r="F240" i="1"/>
  <c r="Q240" i="1" s="1"/>
  <c r="H239" i="1"/>
  <c r="R239" i="1" s="1"/>
  <c r="G239" i="1"/>
  <c r="F239" i="1"/>
  <c r="H238" i="1"/>
  <c r="R238" i="1" s="1"/>
  <c r="G238" i="1"/>
  <c r="F238" i="1"/>
  <c r="H237" i="1"/>
  <c r="R237" i="1" s="1"/>
  <c r="G237" i="1"/>
  <c r="F237" i="1"/>
  <c r="Q237" i="1" s="1"/>
  <c r="H236" i="1"/>
  <c r="G236" i="1"/>
  <c r="F236" i="1"/>
  <c r="Q236" i="1" s="1"/>
  <c r="H235" i="1"/>
  <c r="R235" i="1" s="1"/>
  <c r="G235" i="1"/>
  <c r="F235" i="1"/>
  <c r="H234" i="1"/>
  <c r="R234" i="1" s="1"/>
  <c r="G234" i="1"/>
  <c r="F234" i="1"/>
  <c r="Q234" i="1" s="1"/>
  <c r="H233" i="1"/>
  <c r="G233" i="1"/>
  <c r="F233" i="1"/>
  <c r="H232" i="1"/>
  <c r="G232" i="1"/>
  <c r="F232" i="1"/>
  <c r="H231" i="1"/>
  <c r="R231" i="1" s="1"/>
  <c r="G231" i="1"/>
  <c r="F231" i="1"/>
  <c r="Q231" i="1" s="1"/>
  <c r="H230" i="1"/>
  <c r="R230" i="1" s="1"/>
  <c r="G230" i="1"/>
  <c r="F230" i="1"/>
  <c r="R229" i="1"/>
  <c r="H229" i="1"/>
  <c r="G229" i="1"/>
  <c r="F229" i="1"/>
  <c r="Q229" i="1" s="1"/>
  <c r="H228" i="1"/>
  <c r="G228" i="1"/>
  <c r="F228" i="1"/>
  <c r="H227" i="1"/>
  <c r="R227" i="1" s="1"/>
  <c r="G227" i="1"/>
  <c r="F227" i="1"/>
  <c r="Q227" i="1" s="1"/>
  <c r="H226" i="1"/>
  <c r="R226" i="1" s="1"/>
  <c r="G226" i="1"/>
  <c r="F226" i="1"/>
  <c r="H225" i="1"/>
  <c r="R225" i="1" s="1"/>
  <c r="G225" i="1"/>
  <c r="F225" i="1"/>
  <c r="H224" i="1"/>
  <c r="G224" i="1"/>
  <c r="F224" i="1"/>
  <c r="Q224" i="1" s="1"/>
  <c r="Q223" i="1"/>
  <c r="H223" i="1"/>
  <c r="R223" i="1" s="1"/>
  <c r="G223" i="1"/>
  <c r="F223" i="1"/>
  <c r="H222" i="1"/>
  <c r="R222" i="1" s="1"/>
  <c r="G222" i="1"/>
  <c r="F222" i="1"/>
  <c r="Q222" i="1" s="1"/>
  <c r="H221" i="1"/>
  <c r="G221" i="1"/>
  <c r="F221" i="1"/>
  <c r="H220" i="1"/>
  <c r="G220" i="1"/>
  <c r="F220" i="1"/>
  <c r="Q220" i="1" s="1"/>
  <c r="H219" i="1"/>
  <c r="R219" i="1" s="1"/>
  <c r="G219" i="1"/>
  <c r="F219" i="1"/>
  <c r="Q219" i="1" s="1"/>
  <c r="H218" i="1"/>
  <c r="R218" i="1" s="1"/>
  <c r="G218" i="1"/>
  <c r="F218" i="1"/>
  <c r="H217" i="1"/>
  <c r="R217" i="1" s="1"/>
  <c r="G217" i="1"/>
  <c r="F217" i="1"/>
  <c r="H216" i="1"/>
  <c r="G216" i="1"/>
  <c r="F216" i="1"/>
  <c r="H215" i="1"/>
  <c r="R215" i="1" s="1"/>
  <c r="G215" i="1"/>
  <c r="F215" i="1"/>
  <c r="Q215" i="1" s="1"/>
  <c r="H214" i="1"/>
  <c r="R214" i="1" s="1"/>
  <c r="G214" i="1"/>
  <c r="F214" i="1"/>
  <c r="Q214" i="1" s="1"/>
  <c r="H213" i="1"/>
  <c r="G213" i="1"/>
  <c r="F213" i="1"/>
  <c r="Q213" i="1" s="1"/>
  <c r="H212" i="1"/>
  <c r="G212" i="1"/>
  <c r="F212" i="1"/>
  <c r="Q212" i="1" s="1"/>
  <c r="Q211" i="1"/>
  <c r="H211" i="1"/>
  <c r="R211" i="1" s="1"/>
  <c r="G211" i="1"/>
  <c r="F211" i="1"/>
  <c r="H210" i="1"/>
  <c r="R210" i="1" s="1"/>
  <c r="G210" i="1"/>
  <c r="F210" i="1"/>
  <c r="Q210" i="1" s="1"/>
  <c r="H209" i="1"/>
  <c r="R209" i="1" s="1"/>
  <c r="G209" i="1"/>
  <c r="F209" i="1"/>
  <c r="H208" i="1"/>
  <c r="R208" i="1" s="1"/>
  <c r="G208" i="1"/>
  <c r="F208" i="1"/>
  <c r="Q208" i="1" s="1"/>
  <c r="H207" i="1"/>
  <c r="R207" i="1" s="1"/>
  <c r="G207" i="1"/>
  <c r="F207" i="1"/>
  <c r="H206" i="1"/>
  <c r="R206" i="1" s="1"/>
  <c r="G206" i="1"/>
  <c r="F206" i="1"/>
  <c r="Q206" i="1" s="1"/>
  <c r="H205" i="1"/>
  <c r="R205" i="1" s="1"/>
  <c r="G205" i="1"/>
  <c r="F205" i="1"/>
  <c r="H204" i="1"/>
  <c r="R204" i="1" s="1"/>
  <c r="G204" i="1"/>
  <c r="F204" i="1"/>
  <c r="Q204" i="1" s="1"/>
  <c r="H203" i="1"/>
  <c r="R203" i="1" s="1"/>
  <c r="G203" i="1"/>
  <c r="F203" i="1"/>
  <c r="H202" i="1"/>
  <c r="R202" i="1" s="1"/>
  <c r="G202" i="1"/>
  <c r="F202" i="1"/>
  <c r="Q202" i="1" s="1"/>
  <c r="H201" i="1"/>
  <c r="R201" i="1" s="1"/>
  <c r="G201" i="1"/>
  <c r="F201" i="1"/>
  <c r="P200" i="1"/>
  <c r="O200" i="1"/>
  <c r="N200" i="1"/>
  <c r="M200" i="1"/>
  <c r="L200" i="1"/>
  <c r="K200" i="1"/>
  <c r="J200" i="1"/>
  <c r="I200" i="1"/>
  <c r="E200" i="1"/>
  <c r="D200" i="1"/>
  <c r="H198" i="1"/>
  <c r="R198" i="1" s="1"/>
  <c r="G198" i="1"/>
  <c r="F198" i="1"/>
  <c r="Q198" i="1" s="1"/>
  <c r="H197" i="1"/>
  <c r="F197" i="1"/>
  <c r="H196" i="1"/>
  <c r="F196" i="1"/>
  <c r="H195" i="1"/>
  <c r="R195" i="1" s="1"/>
  <c r="G195" i="1"/>
  <c r="F195" i="1"/>
  <c r="H194" i="1"/>
  <c r="G194" i="1"/>
  <c r="F194" i="1"/>
  <c r="H193" i="1"/>
  <c r="R193" i="1" s="1"/>
  <c r="S193" i="1" s="1"/>
  <c r="G193" i="1"/>
  <c r="F193" i="1"/>
  <c r="Q193" i="1" s="1"/>
  <c r="P192" i="1"/>
  <c r="P186" i="1" s="1"/>
  <c r="P24" i="1" s="1"/>
  <c r="O192" i="1"/>
  <c r="N192" i="1"/>
  <c r="M192" i="1"/>
  <c r="L192" i="1"/>
  <c r="K192" i="1"/>
  <c r="J192" i="1"/>
  <c r="J186" i="1" s="1"/>
  <c r="I192" i="1"/>
  <c r="I186" i="1" s="1"/>
  <c r="I24" i="1" s="1"/>
  <c r="F192" i="1"/>
  <c r="E192" i="1"/>
  <c r="D192" i="1"/>
  <c r="S191" i="1"/>
  <c r="H191" i="1"/>
  <c r="R191" i="1" s="1"/>
  <c r="G191" i="1"/>
  <c r="F191" i="1"/>
  <c r="Q191" i="1" s="1"/>
  <c r="H190" i="1"/>
  <c r="G190" i="1"/>
  <c r="F190" i="1"/>
  <c r="P189" i="1"/>
  <c r="O189" i="1"/>
  <c r="O186" i="1" s="1"/>
  <c r="N189" i="1"/>
  <c r="N186" i="1" s="1"/>
  <c r="N24" i="1" s="1"/>
  <c r="M189" i="1"/>
  <c r="M186" i="1" s="1"/>
  <c r="M24" i="1" s="1"/>
  <c r="L189" i="1"/>
  <c r="K189" i="1"/>
  <c r="K186" i="1" s="1"/>
  <c r="K24" i="1" s="1"/>
  <c r="J189" i="1"/>
  <c r="I189" i="1"/>
  <c r="F189" i="1"/>
  <c r="E189" i="1"/>
  <c r="D189" i="1"/>
  <c r="D186" i="1"/>
  <c r="R180" i="1"/>
  <c r="Q180" i="1"/>
  <c r="P180" i="1"/>
  <c r="P179" i="1" s="1"/>
  <c r="O180" i="1"/>
  <c r="O179" i="1" s="1"/>
  <c r="N180" i="1"/>
  <c r="N179" i="1" s="1"/>
  <c r="N23" i="1" s="1"/>
  <c r="M180" i="1"/>
  <c r="M179" i="1" s="1"/>
  <c r="L180" i="1"/>
  <c r="L179" i="1" s="1"/>
  <c r="K180" i="1"/>
  <c r="K179" i="1" s="1"/>
  <c r="K23" i="1" s="1"/>
  <c r="J180" i="1"/>
  <c r="J179" i="1" s="1"/>
  <c r="I180" i="1"/>
  <c r="H180" i="1"/>
  <c r="G180" i="1"/>
  <c r="F180" i="1"/>
  <c r="E180" i="1"/>
  <c r="D180" i="1"/>
  <c r="D179" i="1" s="1"/>
  <c r="R179" i="1"/>
  <c r="Q179" i="1"/>
  <c r="I179" i="1"/>
  <c r="G179" i="1"/>
  <c r="F179" i="1"/>
  <c r="E179" i="1"/>
  <c r="H178" i="1"/>
  <c r="R178" i="1" s="1"/>
  <c r="S178" i="1" s="1"/>
  <c r="G178" i="1"/>
  <c r="F178" i="1"/>
  <c r="H177" i="1"/>
  <c r="H176" i="1"/>
  <c r="F176" i="1"/>
  <c r="Q176" i="1" s="1"/>
  <c r="H175" i="1"/>
  <c r="F175" i="1"/>
  <c r="Q175" i="1" s="1"/>
  <c r="H174" i="1"/>
  <c r="F174" i="1"/>
  <c r="Q174" i="1" s="1"/>
  <c r="H173" i="1"/>
  <c r="F173" i="1"/>
  <c r="H172" i="1"/>
  <c r="F172" i="1"/>
  <c r="Q172" i="1" s="1"/>
  <c r="H171" i="1"/>
  <c r="F171" i="1"/>
  <c r="Q171" i="1" s="1"/>
  <c r="H170" i="1"/>
  <c r="F170" i="1"/>
  <c r="Q169" i="1"/>
  <c r="H169" i="1"/>
  <c r="F169" i="1"/>
  <c r="H168" i="1"/>
  <c r="G168" i="1"/>
  <c r="F168" i="1"/>
  <c r="H167" i="1"/>
  <c r="G167" i="1"/>
  <c r="F167" i="1"/>
  <c r="H166" i="1"/>
  <c r="R166" i="1" s="1"/>
  <c r="G166" i="1"/>
  <c r="F166" i="1"/>
  <c r="Q166" i="1" s="1"/>
  <c r="R165" i="1"/>
  <c r="H165" i="1"/>
  <c r="G165" i="1"/>
  <c r="F165" i="1"/>
  <c r="Q165" i="1" s="1"/>
  <c r="Q164" i="1"/>
  <c r="H164" i="1"/>
  <c r="G164" i="1"/>
  <c r="F164" i="1"/>
  <c r="H163" i="1"/>
  <c r="G163" i="1"/>
  <c r="F163" i="1"/>
  <c r="Q163" i="1" s="1"/>
  <c r="H162" i="1"/>
  <c r="R162" i="1" s="1"/>
  <c r="S162" i="1" s="1"/>
  <c r="G162" i="1"/>
  <c r="F162" i="1"/>
  <c r="Q162" i="1" s="1"/>
  <c r="R161" i="1"/>
  <c r="H161" i="1"/>
  <c r="G161" i="1"/>
  <c r="F161" i="1"/>
  <c r="Q161" i="1" s="1"/>
  <c r="H160" i="1"/>
  <c r="G160" i="1"/>
  <c r="F160" i="1"/>
  <c r="H159" i="1"/>
  <c r="R159" i="1" s="1"/>
  <c r="G159" i="1"/>
  <c r="F159" i="1"/>
  <c r="H158" i="1"/>
  <c r="R158" i="1" s="1"/>
  <c r="G158" i="1"/>
  <c r="F158" i="1"/>
  <c r="Q158" i="1" s="1"/>
  <c r="R157" i="1"/>
  <c r="H157" i="1"/>
  <c r="G157" i="1"/>
  <c r="F157" i="1"/>
  <c r="H156" i="1"/>
  <c r="G156" i="1"/>
  <c r="F156" i="1"/>
  <c r="H155" i="1"/>
  <c r="G155" i="1"/>
  <c r="F155" i="1"/>
  <c r="H154" i="1"/>
  <c r="R154" i="1" s="1"/>
  <c r="G154" i="1"/>
  <c r="F154" i="1"/>
  <c r="H153" i="1"/>
  <c r="R153" i="1" s="1"/>
  <c r="G153" i="1"/>
  <c r="F153" i="1"/>
  <c r="R152" i="1"/>
  <c r="H152" i="1"/>
  <c r="G152" i="1"/>
  <c r="F152" i="1"/>
  <c r="H151" i="1"/>
  <c r="G151" i="1"/>
  <c r="F151" i="1"/>
  <c r="Q151" i="1" s="1"/>
  <c r="H150" i="1"/>
  <c r="R150" i="1" s="1"/>
  <c r="G150" i="1"/>
  <c r="F150" i="1"/>
  <c r="H149" i="1"/>
  <c r="R149" i="1" s="1"/>
  <c r="G149" i="1"/>
  <c r="F149" i="1"/>
  <c r="H148" i="1"/>
  <c r="R148" i="1" s="1"/>
  <c r="G148" i="1"/>
  <c r="F148" i="1"/>
  <c r="H147" i="1"/>
  <c r="G147" i="1"/>
  <c r="F147" i="1"/>
  <c r="H146" i="1"/>
  <c r="G146" i="1"/>
  <c r="F146" i="1"/>
  <c r="Q146" i="1" s="1"/>
  <c r="H145" i="1"/>
  <c r="R145" i="1" s="1"/>
  <c r="S145" i="1" s="1"/>
  <c r="G145" i="1"/>
  <c r="F145" i="1"/>
  <c r="H144" i="1"/>
  <c r="R144" i="1" s="1"/>
  <c r="G144" i="1"/>
  <c r="F144" i="1"/>
  <c r="Q144" i="1" s="1"/>
  <c r="Q143" i="1"/>
  <c r="H143" i="1"/>
  <c r="G143" i="1"/>
  <c r="F143" i="1"/>
  <c r="H142" i="1"/>
  <c r="R142" i="1" s="1"/>
  <c r="G142" i="1"/>
  <c r="F142" i="1"/>
  <c r="Q142" i="1" s="1"/>
  <c r="H141" i="1"/>
  <c r="R141" i="1" s="1"/>
  <c r="S141" i="1" s="1"/>
  <c r="G141" i="1"/>
  <c r="F141" i="1"/>
  <c r="H140" i="1"/>
  <c r="R140" i="1" s="1"/>
  <c r="G140" i="1"/>
  <c r="F140" i="1"/>
  <c r="H139" i="1"/>
  <c r="G139" i="1"/>
  <c r="F139" i="1"/>
  <c r="H138" i="1"/>
  <c r="G138" i="1"/>
  <c r="F138" i="1"/>
  <c r="H137" i="1"/>
  <c r="R137" i="1" s="1"/>
  <c r="G137" i="1"/>
  <c r="F137" i="1"/>
  <c r="Q137" i="1" s="1"/>
  <c r="R136" i="1"/>
  <c r="S136" i="1" s="1"/>
  <c r="H136" i="1"/>
  <c r="G136" i="1"/>
  <c r="F136" i="1"/>
  <c r="H135" i="1"/>
  <c r="R135" i="1" s="1"/>
  <c r="G135" i="1"/>
  <c r="F135" i="1"/>
  <c r="Q135" i="1" s="1"/>
  <c r="H134" i="1"/>
  <c r="G134" i="1"/>
  <c r="F134" i="1"/>
  <c r="H133" i="1"/>
  <c r="G133" i="1"/>
  <c r="F133" i="1"/>
  <c r="R132" i="1"/>
  <c r="Q132" i="1"/>
  <c r="H132" i="1"/>
  <c r="G132" i="1"/>
  <c r="F132" i="1"/>
  <c r="H131" i="1"/>
  <c r="R131" i="1" s="1"/>
  <c r="S131" i="1" s="1"/>
  <c r="G131" i="1"/>
  <c r="F131" i="1"/>
  <c r="Q131" i="1" s="1"/>
  <c r="H130" i="1"/>
  <c r="G130" i="1"/>
  <c r="F130" i="1"/>
  <c r="H129" i="1"/>
  <c r="R129" i="1" s="1"/>
  <c r="G129" i="1"/>
  <c r="F129" i="1"/>
  <c r="Q129" i="1" s="1"/>
  <c r="H128" i="1"/>
  <c r="R128" i="1" s="1"/>
  <c r="S128" i="1" s="1"/>
  <c r="G128" i="1"/>
  <c r="F128" i="1"/>
  <c r="H127" i="1"/>
  <c r="R127" i="1" s="1"/>
  <c r="G127" i="1"/>
  <c r="F127" i="1"/>
  <c r="Q127" i="1" s="1"/>
  <c r="H126" i="1"/>
  <c r="G126" i="1"/>
  <c r="F126" i="1"/>
  <c r="H125" i="1"/>
  <c r="G125" i="1"/>
  <c r="F125" i="1"/>
  <c r="Q125" i="1" s="1"/>
  <c r="H124" i="1"/>
  <c r="G124" i="1"/>
  <c r="F124" i="1"/>
  <c r="Q124" i="1" s="1"/>
  <c r="R123" i="1"/>
  <c r="H123" i="1"/>
  <c r="G123" i="1"/>
  <c r="F123" i="1"/>
  <c r="H122" i="1"/>
  <c r="R122" i="1" s="1"/>
  <c r="G122" i="1"/>
  <c r="F122" i="1"/>
  <c r="Q122" i="1" s="1"/>
  <c r="Q121" i="1"/>
  <c r="H121" i="1"/>
  <c r="G121" i="1"/>
  <c r="F121" i="1"/>
  <c r="H120" i="1"/>
  <c r="G120" i="1"/>
  <c r="F120" i="1"/>
  <c r="Q120" i="1" s="1"/>
  <c r="R119" i="1"/>
  <c r="H119" i="1"/>
  <c r="G119" i="1"/>
  <c r="F119" i="1"/>
  <c r="H118" i="1"/>
  <c r="R118" i="1" s="1"/>
  <c r="G118" i="1"/>
  <c r="F118" i="1"/>
  <c r="Q118" i="1" s="1"/>
  <c r="H117" i="1"/>
  <c r="G117" i="1"/>
  <c r="F117" i="1"/>
  <c r="Q117" i="1" s="1"/>
  <c r="H116" i="1"/>
  <c r="R116" i="1" s="1"/>
  <c r="G116" i="1"/>
  <c r="F116" i="1"/>
  <c r="Q116" i="1" s="1"/>
  <c r="H115" i="1"/>
  <c r="R115" i="1" s="1"/>
  <c r="S115" i="1" s="1"/>
  <c r="G115" i="1"/>
  <c r="F115" i="1"/>
  <c r="H114" i="1"/>
  <c r="R114" i="1" s="1"/>
  <c r="G114" i="1"/>
  <c r="F114" i="1"/>
  <c r="Q114" i="1" s="1"/>
  <c r="H113" i="1"/>
  <c r="G113" i="1"/>
  <c r="F113" i="1"/>
  <c r="H112" i="1"/>
  <c r="G112" i="1"/>
  <c r="F112" i="1"/>
  <c r="H111" i="1"/>
  <c r="R111" i="1" s="1"/>
  <c r="S111" i="1" s="1"/>
  <c r="G111" i="1"/>
  <c r="F111" i="1"/>
  <c r="R110" i="1"/>
  <c r="H110" i="1"/>
  <c r="G110" i="1"/>
  <c r="F110" i="1"/>
  <c r="Q110" i="1" s="1"/>
  <c r="H109" i="1"/>
  <c r="R109" i="1" s="1"/>
  <c r="G109" i="1"/>
  <c r="F109" i="1"/>
  <c r="H108" i="1"/>
  <c r="R108" i="1" s="1"/>
  <c r="S108" i="1" s="1"/>
  <c r="G108" i="1"/>
  <c r="F108" i="1"/>
  <c r="H107" i="1"/>
  <c r="G107" i="1"/>
  <c r="F107" i="1"/>
  <c r="Q107" i="1" s="1"/>
  <c r="H106" i="1"/>
  <c r="G106" i="1"/>
  <c r="F106" i="1"/>
  <c r="H105" i="1"/>
  <c r="R105" i="1" s="1"/>
  <c r="S105" i="1" s="1"/>
  <c r="G105" i="1"/>
  <c r="F105" i="1"/>
  <c r="Q105" i="1" s="1"/>
  <c r="H104" i="1"/>
  <c r="R104" i="1" s="1"/>
  <c r="S104" i="1" s="1"/>
  <c r="G104" i="1"/>
  <c r="F104" i="1"/>
  <c r="H103" i="1"/>
  <c r="G103" i="1"/>
  <c r="F103" i="1"/>
  <c r="H102" i="1"/>
  <c r="G102" i="1"/>
  <c r="F102" i="1"/>
  <c r="P101" i="1"/>
  <c r="O101" i="1"/>
  <c r="N101" i="1"/>
  <c r="M101" i="1"/>
  <c r="L101" i="1"/>
  <c r="K101" i="1"/>
  <c r="J101" i="1"/>
  <c r="I101" i="1"/>
  <c r="E101" i="1"/>
  <c r="D101" i="1"/>
  <c r="R100" i="1"/>
  <c r="S100" i="1" s="1"/>
  <c r="Q100" i="1"/>
  <c r="H100" i="1"/>
  <c r="G100" i="1"/>
  <c r="F100" i="1"/>
  <c r="H99" i="1"/>
  <c r="F99" i="1"/>
  <c r="H98" i="1"/>
  <c r="F98" i="1"/>
  <c r="Q98" i="1" s="1"/>
  <c r="R97" i="1"/>
  <c r="S97" i="1" s="1"/>
  <c r="Q97" i="1"/>
  <c r="H97" i="1"/>
  <c r="G97" i="1"/>
  <c r="F97" i="1"/>
  <c r="H96" i="1"/>
  <c r="R96" i="1" s="1"/>
  <c r="S96" i="1" s="1"/>
  <c r="G96" i="1"/>
  <c r="F96" i="1"/>
  <c r="H95" i="1"/>
  <c r="G95" i="1"/>
  <c r="F95" i="1"/>
  <c r="H94" i="1"/>
  <c r="G94" i="1"/>
  <c r="F94" i="1"/>
  <c r="Q94" i="1" s="1"/>
  <c r="H93" i="1"/>
  <c r="R93" i="1" s="1"/>
  <c r="S93" i="1" s="1"/>
  <c r="G93" i="1"/>
  <c r="F93" i="1"/>
  <c r="R92" i="1"/>
  <c r="S92" i="1" s="1"/>
  <c r="H92" i="1"/>
  <c r="G92" i="1"/>
  <c r="F92" i="1"/>
  <c r="Q92" i="1" s="1"/>
  <c r="H91" i="1"/>
  <c r="G91" i="1"/>
  <c r="F91" i="1"/>
  <c r="Q91" i="1" s="1"/>
  <c r="H90" i="1"/>
  <c r="G90" i="1"/>
  <c r="F90" i="1"/>
  <c r="Q90" i="1" s="1"/>
  <c r="H89" i="1"/>
  <c r="R89" i="1" s="1"/>
  <c r="S89" i="1" s="1"/>
  <c r="G89" i="1"/>
  <c r="F89" i="1"/>
  <c r="H88" i="1"/>
  <c r="R88" i="1" s="1"/>
  <c r="S88" i="1" s="1"/>
  <c r="G88" i="1"/>
  <c r="F88" i="1"/>
  <c r="Q88" i="1" s="1"/>
  <c r="H87" i="1"/>
  <c r="G87" i="1"/>
  <c r="F87" i="1"/>
  <c r="Q87" i="1" s="1"/>
  <c r="H86" i="1"/>
  <c r="G86" i="1"/>
  <c r="F86" i="1"/>
  <c r="H85" i="1"/>
  <c r="G85" i="1"/>
  <c r="F85" i="1"/>
  <c r="Q85" i="1" s="1"/>
  <c r="R84" i="1"/>
  <c r="S84" i="1" s="1"/>
  <c r="H84" i="1"/>
  <c r="G84" i="1"/>
  <c r="F84" i="1"/>
  <c r="Q84" i="1" s="1"/>
  <c r="H83" i="1"/>
  <c r="R83" i="1" s="1"/>
  <c r="S83" i="1" s="1"/>
  <c r="G83" i="1"/>
  <c r="F83" i="1"/>
  <c r="Q83" i="1" s="1"/>
  <c r="H82" i="1"/>
  <c r="G82" i="1"/>
  <c r="F82" i="1"/>
  <c r="Q82" i="1" s="1"/>
  <c r="H81" i="1"/>
  <c r="G81" i="1"/>
  <c r="F81" i="1"/>
  <c r="H80" i="1"/>
  <c r="G80" i="1"/>
  <c r="F80" i="1"/>
  <c r="Q80" i="1" s="1"/>
  <c r="R79" i="1"/>
  <c r="H79" i="1"/>
  <c r="G79" i="1"/>
  <c r="F79" i="1"/>
  <c r="Q79" i="1" s="1"/>
  <c r="P78" i="1"/>
  <c r="O78" i="1"/>
  <c r="N78" i="1"/>
  <c r="M78" i="1"/>
  <c r="L78" i="1"/>
  <c r="K78" i="1"/>
  <c r="J78" i="1"/>
  <c r="I78" i="1"/>
  <c r="E78" i="1"/>
  <c r="D78" i="1"/>
  <c r="H76" i="1"/>
  <c r="R76" i="1" s="1"/>
  <c r="S76" i="1" s="1"/>
  <c r="G76" i="1"/>
  <c r="F76" i="1"/>
  <c r="R75" i="1"/>
  <c r="H75" i="1"/>
  <c r="G75" i="1"/>
  <c r="F75" i="1"/>
  <c r="H74" i="1"/>
  <c r="F74" i="1"/>
  <c r="Q74" i="1" s="1"/>
  <c r="H73" i="1"/>
  <c r="H72" i="1"/>
  <c r="G72" i="1"/>
  <c r="F72" i="1"/>
  <c r="H71" i="1"/>
  <c r="G71" i="1"/>
  <c r="G69" i="1" s="1"/>
  <c r="F71" i="1"/>
  <c r="Q71" i="1" s="1"/>
  <c r="H70" i="1"/>
  <c r="R70" i="1" s="1"/>
  <c r="G70" i="1"/>
  <c r="F70" i="1"/>
  <c r="P69" i="1"/>
  <c r="O69" i="1"/>
  <c r="N69" i="1"/>
  <c r="M69" i="1"/>
  <c r="M68" i="1" s="1"/>
  <c r="M22" i="1" s="1"/>
  <c r="L69" i="1"/>
  <c r="L68" i="1" s="1"/>
  <c r="K69" i="1"/>
  <c r="K68" i="1" s="1"/>
  <c r="J69" i="1"/>
  <c r="I69" i="1"/>
  <c r="I68" i="1" s="1"/>
  <c r="E69" i="1"/>
  <c r="E68" i="1" s="1"/>
  <c r="D69" i="1"/>
  <c r="D68" i="1" s="1"/>
  <c r="D22" i="1" s="1"/>
  <c r="P68" i="1"/>
  <c r="O68" i="1"/>
  <c r="H67" i="1"/>
  <c r="G67" i="1"/>
  <c r="F67" i="1"/>
  <c r="H66" i="1"/>
  <c r="R66" i="1" s="1"/>
  <c r="G66" i="1"/>
  <c r="F66" i="1"/>
  <c r="H65" i="1"/>
  <c r="G65" i="1"/>
  <c r="F65" i="1"/>
  <c r="Q65" i="1" s="1"/>
  <c r="H64" i="1"/>
  <c r="G64" i="1"/>
  <c r="F64" i="1"/>
  <c r="R63" i="1"/>
  <c r="S63" i="1" s="1"/>
  <c r="H63" i="1"/>
  <c r="G63" i="1"/>
  <c r="F63" i="1"/>
  <c r="Q63" i="1" s="1"/>
  <c r="H62" i="1"/>
  <c r="R62" i="1" s="1"/>
  <c r="S62" i="1" s="1"/>
  <c r="G62" i="1"/>
  <c r="F62" i="1"/>
  <c r="Q62" i="1" s="1"/>
  <c r="H61" i="1"/>
  <c r="G61" i="1"/>
  <c r="F61" i="1"/>
  <c r="Q61" i="1" s="1"/>
  <c r="P60" i="1"/>
  <c r="O60" i="1"/>
  <c r="N60" i="1"/>
  <c r="N50" i="1" s="1"/>
  <c r="M60" i="1"/>
  <c r="L60" i="1"/>
  <c r="K60" i="1"/>
  <c r="J60" i="1"/>
  <c r="I60" i="1"/>
  <c r="E60" i="1"/>
  <c r="D60" i="1"/>
  <c r="H59" i="1"/>
  <c r="H58" i="1" s="1"/>
  <c r="G59" i="1"/>
  <c r="G58" i="1" s="1"/>
  <c r="F59" i="1"/>
  <c r="P58" i="1"/>
  <c r="O58" i="1"/>
  <c r="N58" i="1"/>
  <c r="M58" i="1"/>
  <c r="L58" i="1"/>
  <c r="K58" i="1"/>
  <c r="J58" i="1"/>
  <c r="I58" i="1"/>
  <c r="F58" i="1"/>
  <c r="E58" i="1"/>
  <c r="D58" i="1"/>
  <c r="H57" i="1"/>
  <c r="R57" i="1" s="1"/>
  <c r="S57" i="1" s="1"/>
  <c r="G57" i="1"/>
  <c r="G54" i="1" s="1"/>
  <c r="F57" i="1"/>
  <c r="R56" i="1"/>
  <c r="S56" i="1" s="1"/>
  <c r="H56" i="1"/>
  <c r="G56" i="1"/>
  <c r="F56" i="1"/>
  <c r="Q56" i="1" s="1"/>
  <c r="H55" i="1"/>
  <c r="Q55" i="1" s="1"/>
  <c r="G55" i="1"/>
  <c r="F55" i="1"/>
  <c r="P54" i="1"/>
  <c r="O54" i="1"/>
  <c r="N54" i="1"/>
  <c r="M54" i="1"/>
  <c r="L54" i="1"/>
  <c r="K54" i="1"/>
  <c r="J54" i="1"/>
  <c r="I54" i="1"/>
  <c r="I50" i="1" s="1"/>
  <c r="E54" i="1"/>
  <c r="D54" i="1"/>
  <c r="H53" i="1"/>
  <c r="H51" i="1" s="1"/>
  <c r="G53" i="1"/>
  <c r="F53" i="1"/>
  <c r="H52" i="1"/>
  <c r="R52" i="1" s="1"/>
  <c r="G52" i="1"/>
  <c r="F52" i="1"/>
  <c r="Q52" i="1" s="1"/>
  <c r="P51" i="1"/>
  <c r="O51" i="1"/>
  <c r="N51" i="1"/>
  <c r="M51" i="1"/>
  <c r="L51" i="1"/>
  <c r="K51" i="1"/>
  <c r="K50" i="1" s="1"/>
  <c r="J51" i="1"/>
  <c r="J50" i="1" s="1"/>
  <c r="I51" i="1"/>
  <c r="G51" i="1"/>
  <c r="E51" i="1"/>
  <c r="D51" i="1"/>
  <c r="H48" i="1"/>
  <c r="R48" i="1" s="1"/>
  <c r="G48" i="1"/>
  <c r="F48" i="1"/>
  <c r="H47" i="1"/>
  <c r="F47" i="1"/>
  <c r="Q47" i="1" s="1"/>
  <c r="H46" i="1"/>
  <c r="F46" i="1"/>
  <c r="H45" i="1"/>
  <c r="F45" i="1"/>
  <c r="Q45" i="1" s="1"/>
  <c r="H44" i="1"/>
  <c r="G44" i="1"/>
  <c r="F44" i="1"/>
  <c r="H43" i="1"/>
  <c r="R43" i="1" s="1"/>
  <c r="G43" i="1"/>
  <c r="F43" i="1"/>
  <c r="H42" i="1"/>
  <c r="R42" i="1" s="1"/>
  <c r="G42" i="1"/>
  <c r="F42" i="1"/>
  <c r="Q42" i="1" s="1"/>
  <c r="P41" i="1"/>
  <c r="O41" i="1"/>
  <c r="N41" i="1"/>
  <c r="M41" i="1"/>
  <c r="L41" i="1"/>
  <c r="K41" i="1"/>
  <c r="J41" i="1"/>
  <c r="I41" i="1"/>
  <c r="E41" i="1"/>
  <c r="D41" i="1"/>
  <c r="H40" i="1"/>
  <c r="R40" i="1" s="1"/>
  <c r="G40" i="1"/>
  <c r="G39" i="1" s="1"/>
  <c r="F40" i="1"/>
  <c r="Q40" i="1" s="1"/>
  <c r="Q39" i="1" s="1"/>
  <c r="P39" i="1"/>
  <c r="P35" i="1" s="1"/>
  <c r="O39" i="1"/>
  <c r="N39" i="1"/>
  <c r="N35" i="1" s="1"/>
  <c r="M39" i="1"/>
  <c r="M35" i="1" s="1"/>
  <c r="L39" i="1"/>
  <c r="L35" i="1" s="1"/>
  <c r="K39" i="1"/>
  <c r="K35" i="1" s="1"/>
  <c r="J39" i="1"/>
  <c r="I39" i="1"/>
  <c r="H39" i="1"/>
  <c r="F39" i="1"/>
  <c r="E39" i="1"/>
  <c r="D39" i="1"/>
  <c r="D35" i="1" s="1"/>
  <c r="D28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K26" i="1"/>
  <c r="J26" i="1"/>
  <c r="D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I18" i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C18" i="1"/>
  <c r="D18" i="1" s="1"/>
  <c r="E18" i="1" s="1"/>
  <c r="F18" i="1" s="1"/>
  <c r="G18" i="1" s="1"/>
  <c r="B18" i="1"/>
  <c r="M636" i="1" l="1"/>
  <c r="N636" i="1"/>
  <c r="P324" i="1"/>
  <c r="R51" i="1"/>
  <c r="S51" i="1" s="1"/>
  <c r="S52" i="1"/>
  <c r="Q495" i="1"/>
  <c r="I463" i="1"/>
  <c r="Q535" i="1"/>
  <c r="M26" i="1"/>
  <c r="D24" i="1"/>
  <c r="P637" i="1"/>
  <c r="Q637" i="1"/>
  <c r="H676" i="1"/>
  <c r="L28" i="1"/>
  <c r="I35" i="1"/>
  <c r="I28" i="1" s="1"/>
  <c r="N28" i="1"/>
  <c r="L50" i="1"/>
  <c r="Q89" i="1"/>
  <c r="Q226" i="1"/>
  <c r="Q244" i="1"/>
  <c r="Q322" i="1"/>
  <c r="Q381" i="1"/>
  <c r="Q389" i="1"/>
  <c r="Q437" i="1"/>
  <c r="E655" i="1"/>
  <c r="Q708" i="1"/>
  <c r="D745" i="1"/>
  <c r="N744" i="1"/>
  <c r="G78" i="1"/>
  <c r="Q109" i="1"/>
  <c r="O503" i="1"/>
  <c r="O22" i="1" s="1"/>
  <c r="Q579" i="1"/>
  <c r="R55" i="1"/>
  <c r="S55" i="1" s="1"/>
  <c r="Q195" i="1"/>
  <c r="Q207" i="1"/>
  <c r="N325" i="1"/>
  <c r="N324" i="1" s="1"/>
  <c r="R253" i="1"/>
  <c r="F54" i="1"/>
  <c r="F69" i="1"/>
  <c r="Q159" i="1"/>
  <c r="N26" i="1"/>
  <c r="P325" i="1"/>
  <c r="H372" i="1"/>
  <c r="D400" i="1"/>
  <c r="D23" i="1" s="1"/>
  <c r="F412" i="1"/>
  <c r="F411" i="1" s="1"/>
  <c r="O400" i="1"/>
  <c r="O23" i="1" s="1"/>
  <c r="M50" i="1"/>
  <c r="G401" i="1"/>
  <c r="G400" i="1" s="1"/>
  <c r="G23" i="1" s="1"/>
  <c r="K645" i="1"/>
  <c r="K637" i="1" s="1"/>
  <c r="K636" i="1" s="1"/>
  <c r="H54" i="1"/>
  <c r="H69" i="1"/>
  <c r="Q102" i="1"/>
  <c r="Q119" i="1"/>
  <c r="Q123" i="1"/>
  <c r="Q136" i="1"/>
  <c r="Q167" i="1"/>
  <c r="Q218" i="1"/>
  <c r="Q232" i="1"/>
  <c r="Q276" i="1"/>
  <c r="K367" i="1"/>
  <c r="K324" i="1" s="1"/>
  <c r="G423" i="1"/>
  <c r="Q462" i="1"/>
  <c r="Q581" i="1"/>
  <c r="Q600" i="1"/>
  <c r="I637" i="1"/>
  <c r="I20" i="1" s="1"/>
  <c r="Q732" i="1"/>
  <c r="I745" i="1"/>
  <c r="H770" i="1"/>
  <c r="H766" i="1" s="1"/>
  <c r="Q773" i="1"/>
  <c r="L637" i="1"/>
  <c r="Q680" i="1"/>
  <c r="Q723" i="1"/>
  <c r="Q235" i="1"/>
  <c r="Q727" i="1"/>
  <c r="Q115" i="1"/>
  <c r="Q128" i="1"/>
  <c r="Q145" i="1"/>
  <c r="Q228" i="1"/>
  <c r="Q246" i="1"/>
  <c r="Q263" i="1"/>
  <c r="D352" i="1"/>
  <c r="Q365" i="1"/>
  <c r="N367" i="1"/>
  <c r="Q383" i="1"/>
  <c r="Q387" i="1"/>
  <c r="Q391" i="1"/>
  <c r="H412" i="1"/>
  <c r="H411" i="1" s="1"/>
  <c r="Q421" i="1"/>
  <c r="Q425" i="1"/>
  <c r="Q491" i="1"/>
  <c r="Q537" i="1"/>
  <c r="Q573" i="1"/>
  <c r="O645" i="1"/>
  <c r="O637" i="1" s="1"/>
  <c r="O636" i="1" s="1"/>
  <c r="G676" i="1"/>
  <c r="Q706" i="1"/>
  <c r="G770" i="1"/>
  <c r="G766" i="1" s="1"/>
  <c r="R279" i="1"/>
  <c r="O325" i="1"/>
  <c r="O324" i="1" s="1"/>
  <c r="K495" i="1"/>
  <c r="K21" i="1" s="1"/>
  <c r="Q526" i="1"/>
  <c r="Q111" i="1"/>
  <c r="Q155" i="1"/>
  <c r="E352" i="1"/>
  <c r="Q449" i="1"/>
  <c r="M471" i="1"/>
  <c r="M464" i="1" s="1"/>
  <c r="M463" i="1" s="1"/>
  <c r="P495" i="1"/>
  <c r="Q528" i="1"/>
  <c r="Q609" i="1"/>
  <c r="L745" i="1"/>
  <c r="F757" i="1"/>
  <c r="F752" i="1" s="1"/>
  <c r="F475" i="1"/>
  <c r="Q203" i="1"/>
  <c r="Q43" i="1"/>
  <c r="N68" i="1"/>
  <c r="D325" i="1"/>
  <c r="D20" i="1" s="1"/>
  <c r="Q346" i="1"/>
  <c r="G576" i="1"/>
  <c r="M745" i="1"/>
  <c r="R770" i="1"/>
  <c r="P28" i="1"/>
  <c r="R53" i="1"/>
  <c r="S53" i="1" s="1"/>
  <c r="E23" i="1"/>
  <c r="I495" i="1"/>
  <c r="I21" i="1" s="1"/>
  <c r="G745" i="1"/>
  <c r="Q160" i="1"/>
  <c r="G189" i="1"/>
  <c r="Q233" i="1"/>
  <c r="E325" i="1"/>
  <c r="E324" i="1" s="1"/>
  <c r="N471" i="1"/>
  <c r="N464" i="1" s="1"/>
  <c r="N463" i="1" s="1"/>
  <c r="D463" i="1"/>
  <c r="G655" i="1"/>
  <c r="O744" i="1"/>
  <c r="O35" i="1"/>
  <c r="O28" i="1" s="1"/>
  <c r="E22" i="1"/>
  <c r="E35" i="1"/>
  <c r="E28" i="1" s="1"/>
  <c r="F41" i="1"/>
  <c r="F35" i="1" s="1"/>
  <c r="F28" i="1" s="1"/>
  <c r="D50" i="1"/>
  <c r="D27" i="1" s="1"/>
  <c r="Q104" i="1"/>
  <c r="R233" i="1"/>
  <c r="Q238" i="1"/>
  <c r="Q252" i="1"/>
  <c r="Q260" i="1"/>
  <c r="L352" i="1"/>
  <c r="L324" i="1" s="1"/>
  <c r="I26" i="1"/>
  <c r="Q440" i="1"/>
  <c r="Q445" i="1"/>
  <c r="O471" i="1"/>
  <c r="O464" i="1" s="1"/>
  <c r="Q524" i="1"/>
  <c r="E745" i="1"/>
  <c r="G41" i="1"/>
  <c r="G35" i="1" s="1"/>
  <c r="G28" i="1" s="1"/>
  <c r="E50" i="1"/>
  <c r="E21" i="1" s="1"/>
  <c r="E186" i="1"/>
  <c r="E24" i="1" s="1"/>
  <c r="G325" i="1"/>
  <c r="Q339" i="1"/>
  <c r="M352" i="1"/>
  <c r="Q370" i="1"/>
  <c r="G375" i="1"/>
  <c r="P471" i="1"/>
  <c r="P464" i="1" s="1"/>
  <c r="I503" i="1"/>
  <c r="I22" i="1" s="1"/>
  <c r="G513" i="1"/>
  <c r="Q611" i="1"/>
  <c r="R657" i="1"/>
  <c r="Q670" i="1"/>
  <c r="Q684" i="1"/>
  <c r="K745" i="1"/>
  <c r="K744" i="1" s="1"/>
  <c r="Q765" i="1"/>
  <c r="Q764" i="1" s="1"/>
  <c r="Q760" i="1" s="1"/>
  <c r="Q239" i="1"/>
  <c r="Q377" i="1"/>
  <c r="L26" i="1"/>
  <c r="Q130" i="1"/>
  <c r="Q138" i="1"/>
  <c r="Q147" i="1"/>
  <c r="F186" i="1"/>
  <c r="Q248" i="1"/>
  <c r="N352" i="1"/>
  <c r="N21" i="1" s="1"/>
  <c r="D637" i="1"/>
  <c r="D636" i="1" s="1"/>
  <c r="D655" i="1"/>
  <c r="Q734" i="1"/>
  <c r="Q53" i="1"/>
  <c r="Q51" i="1" s="1"/>
  <c r="Q70" i="1"/>
  <c r="Q76" i="1"/>
  <c r="Q93" i="1"/>
  <c r="Q170" i="1"/>
  <c r="Q216" i="1"/>
  <c r="Q230" i="1"/>
  <c r="Q273" i="1"/>
  <c r="G359" i="1"/>
  <c r="G352" i="1" s="1"/>
  <c r="Q371" i="1"/>
  <c r="Q477" i="1"/>
  <c r="Q475" i="1" s="1"/>
  <c r="Q487" i="1"/>
  <c r="Q508" i="1"/>
  <c r="Q521" i="1"/>
  <c r="Q593" i="1"/>
  <c r="Q612" i="1"/>
  <c r="E645" i="1"/>
  <c r="Q704" i="1"/>
  <c r="Q771" i="1"/>
  <c r="Q770" i="1" s="1"/>
  <c r="Q766" i="1" s="1"/>
  <c r="E27" i="1"/>
  <c r="I27" i="1"/>
  <c r="R106" i="1"/>
  <c r="S106" i="1" s="1"/>
  <c r="R134" i="1"/>
  <c r="H375" i="1"/>
  <c r="R376" i="1"/>
  <c r="Q96" i="1"/>
  <c r="Q134" i="1"/>
  <c r="S40" i="1"/>
  <c r="R39" i="1"/>
  <c r="Q81" i="1"/>
  <c r="J35" i="1"/>
  <c r="R65" i="1"/>
  <c r="S65" i="1" s="1"/>
  <c r="R81" i="1"/>
  <c r="S81" i="1" s="1"/>
  <c r="R147" i="1"/>
  <c r="S147" i="1" s="1"/>
  <c r="H368" i="1"/>
  <c r="R369" i="1"/>
  <c r="Q369" i="1"/>
  <c r="Q368" i="1" s="1"/>
  <c r="O50" i="1"/>
  <c r="S70" i="1"/>
  <c r="F101" i="1"/>
  <c r="P50" i="1"/>
  <c r="G101" i="1"/>
  <c r="R125" i="1"/>
  <c r="Q72" i="1"/>
  <c r="Q95" i="1"/>
  <c r="R117" i="1"/>
  <c r="S117" i="1" s="1"/>
  <c r="Q133" i="1"/>
  <c r="Q152" i="1"/>
  <c r="R160" i="1"/>
  <c r="S160" i="1" s="1"/>
  <c r="R163" i="1"/>
  <c r="J664" i="1"/>
  <c r="R72" i="1"/>
  <c r="R168" i="1"/>
  <c r="S168" i="1" s="1"/>
  <c r="R363" i="1"/>
  <c r="S363" i="1" s="1"/>
  <c r="H402" i="1"/>
  <c r="R406" i="1"/>
  <c r="Q173" i="1"/>
  <c r="Q345" i="1"/>
  <c r="J68" i="1"/>
  <c r="H41" i="1"/>
  <c r="R95" i="1"/>
  <c r="S95" i="1" s="1"/>
  <c r="R130" i="1"/>
  <c r="R133" i="1"/>
  <c r="Q168" i="1"/>
  <c r="Q257" i="1"/>
  <c r="Q363" i="1"/>
  <c r="Q403" i="1"/>
  <c r="Q402" i="1" s="1"/>
  <c r="Q406" i="1"/>
  <c r="R536" i="1"/>
  <c r="S536" i="1" s="1"/>
  <c r="G60" i="1"/>
  <c r="G50" i="1" s="1"/>
  <c r="Q86" i="1"/>
  <c r="R107" i="1"/>
  <c r="S107" i="1" s="1"/>
  <c r="L186" i="1"/>
  <c r="L24" i="1" s="1"/>
  <c r="R194" i="1"/>
  <c r="R257" i="1"/>
  <c r="R403" i="1"/>
  <c r="R402" i="1" s="1"/>
  <c r="R112" i="1"/>
  <c r="S112" i="1" s="1"/>
  <c r="Q44" i="1"/>
  <c r="K28" i="1"/>
  <c r="R44" i="1"/>
  <c r="R41" i="1" s="1"/>
  <c r="Q46" i="1"/>
  <c r="H60" i="1"/>
  <c r="F60" i="1"/>
  <c r="F78" i="1"/>
  <c r="F68" i="1" s="1"/>
  <c r="R86" i="1"/>
  <c r="Q113" i="1"/>
  <c r="R124" i="1"/>
  <c r="S124" i="1" s="1"/>
  <c r="R138" i="1"/>
  <c r="Q355" i="1"/>
  <c r="Q434" i="1"/>
  <c r="Q446" i="1"/>
  <c r="G68" i="1"/>
  <c r="Q139" i="1"/>
  <c r="Q225" i="1"/>
  <c r="H419" i="1"/>
  <c r="R420" i="1"/>
  <c r="R419" i="1" s="1"/>
  <c r="R415" i="1" s="1"/>
  <c r="Q420" i="1"/>
  <c r="Q419" i="1" s="1"/>
  <c r="Q415" i="1" s="1"/>
  <c r="R139" i="1"/>
  <c r="R155" i="1"/>
  <c r="S155" i="1" s="1"/>
  <c r="G367" i="1"/>
  <c r="F473" i="1"/>
  <c r="F471" i="1" s="1"/>
  <c r="F464" i="1" s="1"/>
  <c r="Q474" i="1"/>
  <c r="Q473" i="1" s="1"/>
  <c r="R80" i="1"/>
  <c r="S80" i="1" s="1"/>
  <c r="R113" i="1"/>
  <c r="S113" i="1" s="1"/>
  <c r="R221" i="1"/>
  <c r="Q221" i="1"/>
  <c r="Q348" i="1"/>
  <c r="Q337" i="1" s="1"/>
  <c r="Q332" i="1" s="1"/>
  <c r="Q325" i="1" s="1"/>
  <c r="R355" i="1"/>
  <c r="R434" i="1"/>
  <c r="Q441" i="1"/>
  <c r="F423" i="1"/>
  <c r="R446" i="1"/>
  <c r="H504" i="1"/>
  <c r="Q108" i="1"/>
  <c r="D21" i="1"/>
  <c r="M28" i="1"/>
  <c r="R61" i="1"/>
  <c r="R64" i="1"/>
  <c r="R71" i="1"/>
  <c r="S71" i="1" s="1"/>
  <c r="H78" i="1"/>
  <c r="R121" i="1"/>
  <c r="Q126" i="1"/>
  <c r="R143" i="1"/>
  <c r="S143" i="1" s="1"/>
  <c r="R146" i="1"/>
  <c r="R213" i="1"/>
  <c r="Q245" i="1"/>
  <c r="H337" i="1"/>
  <c r="M401" i="1"/>
  <c r="M400" i="1" s="1"/>
  <c r="M23" i="1" s="1"/>
  <c r="Q507" i="1"/>
  <c r="Q112" i="1"/>
  <c r="H35" i="1"/>
  <c r="R90" i="1"/>
  <c r="S90" i="1" s="1"/>
  <c r="R120" i="1"/>
  <c r="Q197" i="1"/>
  <c r="R126" i="1"/>
  <c r="S126" i="1" s="1"/>
  <c r="R151" i="1"/>
  <c r="Q196" i="1"/>
  <c r="F200" i="1"/>
  <c r="R245" i="1"/>
  <c r="R385" i="1"/>
  <c r="H423" i="1"/>
  <c r="R507" i="1"/>
  <c r="R504" i="1" s="1"/>
  <c r="S413" i="1"/>
  <c r="R412" i="1"/>
  <c r="R91" i="1"/>
  <c r="S91" i="1" s="1"/>
  <c r="Q103" i="1"/>
  <c r="Q106" i="1"/>
  <c r="Q156" i="1"/>
  <c r="R167" i="1"/>
  <c r="H200" i="1"/>
  <c r="J332" i="1"/>
  <c r="Q385" i="1"/>
  <c r="Q426" i="1"/>
  <c r="R516" i="1"/>
  <c r="S516" i="1" s="1"/>
  <c r="Q516" i="1"/>
  <c r="R372" i="1"/>
  <c r="S372" i="1" s="1"/>
  <c r="S373" i="1"/>
  <c r="R102" i="1"/>
  <c r="H101" i="1"/>
  <c r="Q66" i="1"/>
  <c r="Q75" i="1"/>
  <c r="R78" i="1"/>
  <c r="S78" i="1" s="1"/>
  <c r="R85" i="1"/>
  <c r="S85" i="1" s="1"/>
  <c r="R94" i="1"/>
  <c r="S94" i="1" s="1"/>
  <c r="Q99" i="1"/>
  <c r="R103" i="1"/>
  <c r="S103" i="1" s="1"/>
  <c r="Q148" i="1"/>
  <c r="R156" i="1"/>
  <c r="R164" i="1"/>
  <c r="H192" i="1"/>
  <c r="G192" i="1"/>
  <c r="G186" i="1" s="1"/>
  <c r="G24" i="1" s="1"/>
  <c r="Q201" i="1"/>
  <c r="F375" i="1"/>
  <c r="F367" i="1" s="1"/>
  <c r="Q376" i="1"/>
  <c r="R393" i="1"/>
  <c r="R426" i="1"/>
  <c r="R190" i="1"/>
  <c r="H189" i="1"/>
  <c r="F785" i="1"/>
  <c r="F781" i="1" s="1"/>
  <c r="Q786" i="1"/>
  <c r="Q785" i="1" s="1"/>
  <c r="Q781" i="1" s="1"/>
  <c r="Q48" i="1"/>
  <c r="Q59" i="1"/>
  <c r="Q58" i="1" s="1"/>
  <c r="Q67" i="1"/>
  <c r="Q140" i="1"/>
  <c r="Q149" i="1"/>
  <c r="Q153" i="1"/>
  <c r="Q249" i="1"/>
  <c r="J401" i="1"/>
  <c r="Q442" i="1"/>
  <c r="P503" i="1"/>
  <c r="Q539" i="1"/>
  <c r="F534" i="1"/>
  <c r="J688" i="1"/>
  <c r="R59" i="1"/>
  <c r="R67" i="1"/>
  <c r="S67" i="1" s="1"/>
  <c r="R82" i="1"/>
  <c r="S82" i="1" s="1"/>
  <c r="R87" i="1"/>
  <c r="S87" i="1" s="1"/>
  <c r="Q157" i="1"/>
  <c r="Q205" i="1"/>
  <c r="Q217" i="1"/>
  <c r="R249" i="1"/>
  <c r="F337" i="1"/>
  <c r="F332" i="1" s="1"/>
  <c r="F325" i="1" s="1"/>
  <c r="R442" i="1"/>
  <c r="Q536" i="1"/>
  <c r="H781" i="1"/>
  <c r="Q194" i="1"/>
  <c r="G200" i="1"/>
  <c r="R547" i="1"/>
  <c r="S547" i="1" s="1"/>
  <c r="R598" i="1"/>
  <c r="F656" i="1"/>
  <c r="Q657" i="1"/>
  <c r="Q656" i="1" s="1"/>
  <c r="Q655" i="1" s="1"/>
  <c r="E744" i="1"/>
  <c r="F51" i="1"/>
  <c r="H179" i="1"/>
  <c r="Q275" i="1"/>
  <c r="M325" i="1"/>
  <c r="M324" i="1" s="1"/>
  <c r="F353" i="1"/>
  <c r="Q354" i="1"/>
  <c r="L367" i="1"/>
  <c r="L22" i="1" s="1"/>
  <c r="R381" i="1"/>
  <c r="Q399" i="1"/>
  <c r="L401" i="1"/>
  <c r="L400" i="1" s="1"/>
  <c r="L23" i="1" s="1"/>
  <c r="Q532" i="1"/>
  <c r="P744" i="1"/>
  <c r="R766" i="1"/>
  <c r="S766" i="1" s="1"/>
  <c r="S770" i="1"/>
  <c r="Q64" i="1"/>
  <c r="H353" i="1"/>
  <c r="J471" i="1"/>
  <c r="R578" i="1"/>
  <c r="Q744" i="1"/>
  <c r="G744" i="1"/>
  <c r="Q57" i="1"/>
  <c r="Q54" i="1" s="1"/>
  <c r="Q141" i="1"/>
  <c r="Q150" i="1"/>
  <c r="Q154" i="1"/>
  <c r="Q178" i="1"/>
  <c r="Q241" i="1"/>
  <c r="I400" i="1"/>
  <c r="I23" i="1" s="1"/>
  <c r="F404" i="1"/>
  <c r="F401" i="1" s="1"/>
  <c r="F400" i="1" s="1"/>
  <c r="F23" i="1" s="1"/>
  <c r="Q405" i="1"/>
  <c r="F513" i="1"/>
  <c r="Q578" i="1"/>
  <c r="Q190" i="1"/>
  <c r="Q189" i="1" s="1"/>
  <c r="Q209" i="1"/>
  <c r="R241" i="1"/>
  <c r="Q261" i="1"/>
  <c r="J352" i="1"/>
  <c r="R389" i="1"/>
  <c r="Q430" i="1"/>
  <c r="L471" i="1"/>
  <c r="L464" i="1" s="1"/>
  <c r="S501" i="1"/>
  <c r="J638" i="1"/>
  <c r="R261" i="1"/>
  <c r="H404" i="1"/>
  <c r="R405" i="1"/>
  <c r="R430" i="1"/>
  <c r="H571" i="1"/>
  <c r="R572" i="1"/>
  <c r="Q572" i="1"/>
  <c r="Q571" i="1" s="1"/>
  <c r="Q567" i="1" s="1"/>
  <c r="H752" i="1"/>
  <c r="H745" i="1" s="1"/>
  <c r="J781" i="1"/>
  <c r="Q509" i="1"/>
  <c r="R544" i="1"/>
  <c r="S544" i="1" s="1"/>
  <c r="Q549" i="1"/>
  <c r="R559" i="1"/>
  <c r="S559" i="1" s="1"/>
  <c r="Q590" i="1"/>
  <c r="L636" i="1"/>
  <c r="R212" i="1"/>
  <c r="R216" i="1"/>
  <c r="R220" i="1"/>
  <c r="R224" i="1"/>
  <c r="R228" i="1"/>
  <c r="R232" i="1"/>
  <c r="R236" i="1"/>
  <c r="R240" i="1"/>
  <c r="R278" i="1"/>
  <c r="R354" i="1"/>
  <c r="F359" i="1"/>
  <c r="J367" i="1"/>
  <c r="R425" i="1"/>
  <c r="R429" i="1"/>
  <c r="R433" i="1"/>
  <c r="R437" i="1"/>
  <c r="R441" i="1"/>
  <c r="R445" i="1"/>
  <c r="Q486" i="1"/>
  <c r="R497" i="1"/>
  <c r="R496" i="1" s="1"/>
  <c r="R495" i="1" s="1"/>
  <c r="S495" i="1" s="1"/>
  <c r="H496" i="1"/>
  <c r="Q525" i="1"/>
  <c r="F576" i="1"/>
  <c r="Q577" i="1"/>
  <c r="R590" i="1"/>
  <c r="R602" i="1"/>
  <c r="J655" i="1"/>
  <c r="S771" i="1"/>
  <c r="R362" i="1"/>
  <c r="S362" i="1" s="1"/>
  <c r="H484" i="1"/>
  <c r="G534" i="1"/>
  <c r="R549" i="1"/>
  <c r="D744" i="1"/>
  <c r="H359" i="1"/>
  <c r="Q395" i="1"/>
  <c r="H513" i="1"/>
  <c r="R515" i="1"/>
  <c r="S515" i="1" s="1"/>
  <c r="R518" i="1"/>
  <c r="S518" i="1" s="1"/>
  <c r="H534" i="1"/>
  <c r="H576" i="1"/>
  <c r="F676" i="1"/>
  <c r="R683" i="1"/>
  <c r="R676" i="1" s="1"/>
  <c r="S676" i="1" s="1"/>
  <c r="F701" i="1"/>
  <c r="Q702" i="1"/>
  <c r="Q701" i="1" s="1"/>
  <c r="R424" i="1"/>
  <c r="F504" i="1"/>
  <c r="R667" i="1"/>
  <c r="S667" i="1" s="1"/>
  <c r="G701" i="1"/>
  <c r="F745" i="1"/>
  <c r="R428" i="1"/>
  <c r="R432" i="1"/>
  <c r="R436" i="1"/>
  <c r="R440" i="1"/>
  <c r="R444" i="1"/>
  <c r="F484" i="1"/>
  <c r="S535" i="1"/>
  <c r="R582" i="1"/>
  <c r="G637" i="1"/>
  <c r="H701" i="1"/>
  <c r="I744" i="1"/>
  <c r="O495" i="1"/>
  <c r="O463" i="1" s="1"/>
  <c r="S505" i="1"/>
  <c r="Q517" i="1"/>
  <c r="Q531" i="1"/>
  <c r="Q594" i="1"/>
  <c r="O655" i="1"/>
  <c r="J745" i="1"/>
  <c r="Q505" i="1"/>
  <c r="R594" i="1"/>
  <c r="S594" i="1" s="1"/>
  <c r="R606" i="1"/>
  <c r="I636" i="1"/>
  <c r="H475" i="1"/>
  <c r="Q558" i="1"/>
  <c r="L744" i="1"/>
  <c r="G500" i="1"/>
  <c r="G495" i="1" s="1"/>
  <c r="R533" i="1"/>
  <c r="S533" i="1" s="1"/>
  <c r="F665" i="1"/>
  <c r="M744" i="1"/>
  <c r="H500" i="1"/>
  <c r="R520" i="1"/>
  <c r="S520" i="1" s="1"/>
  <c r="Q533" i="1"/>
  <c r="Q586" i="1"/>
  <c r="P636" i="1"/>
  <c r="E637" i="1"/>
  <c r="E636" i="1" s="1"/>
  <c r="H640" i="1"/>
  <c r="H665" i="1"/>
  <c r="G665" i="1"/>
  <c r="G664" i="1" s="1"/>
  <c r="J645" i="1"/>
  <c r="F662" i="1"/>
  <c r="H648" i="1"/>
  <c r="R734" i="1"/>
  <c r="R482" i="1"/>
  <c r="Q543" i="1"/>
  <c r="R577" i="1"/>
  <c r="Q666" i="1"/>
  <c r="Q665" i="1" s="1"/>
  <c r="R673" i="1"/>
  <c r="S673" i="1" s="1"/>
  <c r="F770" i="1"/>
  <c r="F766" i="1" s="1"/>
  <c r="R786" i="1"/>
  <c r="R666" i="1"/>
  <c r="Q677" i="1"/>
  <c r="Q676" i="1" s="1"/>
  <c r="Q614" i="1"/>
  <c r="Q580" i="1"/>
  <c r="Q584" i="1"/>
  <c r="Q588" i="1"/>
  <c r="Q592" i="1"/>
  <c r="H659" i="1"/>
  <c r="H655" i="1" s="1"/>
  <c r="S677" i="1"/>
  <c r="R705" i="1"/>
  <c r="R709" i="1"/>
  <c r="R713" i="1"/>
  <c r="R717" i="1"/>
  <c r="R721" i="1"/>
  <c r="R725" i="1"/>
  <c r="R729" i="1"/>
  <c r="R733" i="1"/>
  <c r="F571" i="1"/>
  <c r="F567" i="1" s="1"/>
  <c r="R580" i="1"/>
  <c r="R584" i="1"/>
  <c r="R588" i="1"/>
  <c r="R592" i="1"/>
  <c r="S663" i="1"/>
  <c r="O20" i="1" l="1"/>
  <c r="O27" i="1"/>
  <c r="I19" i="1"/>
  <c r="N22" i="1"/>
  <c r="N20" i="1"/>
  <c r="M21" i="1"/>
  <c r="G636" i="1"/>
  <c r="F24" i="1"/>
  <c r="R513" i="1"/>
  <c r="S513" i="1" s="1"/>
  <c r="D324" i="1"/>
  <c r="L21" i="1"/>
  <c r="Q101" i="1"/>
  <c r="Q68" i="1" s="1"/>
  <c r="N27" i="1"/>
  <c r="Q504" i="1"/>
  <c r="Q503" i="1" s="1"/>
  <c r="R54" i="1"/>
  <c r="S54" i="1" s="1"/>
  <c r="F50" i="1"/>
  <c r="F27" i="1" s="1"/>
  <c r="F352" i="1"/>
  <c r="Q534" i="1"/>
  <c r="Q484" i="1"/>
  <c r="Q404" i="1"/>
  <c r="Q401" i="1" s="1"/>
  <c r="Q400" i="1" s="1"/>
  <c r="Q23" i="1" s="1"/>
  <c r="Q423" i="1"/>
  <c r="Q69" i="1"/>
  <c r="G324" i="1"/>
  <c r="F744" i="1"/>
  <c r="F26" i="1"/>
  <c r="K22" i="1"/>
  <c r="P20" i="1"/>
  <c r="Q359" i="1"/>
  <c r="R701" i="1"/>
  <c r="R200" i="1"/>
  <c r="S200" i="1" s="1"/>
  <c r="F664" i="1"/>
  <c r="G503" i="1"/>
  <c r="K463" i="1"/>
  <c r="S657" i="1"/>
  <c r="R656" i="1"/>
  <c r="G463" i="1"/>
  <c r="Q78" i="1"/>
  <c r="F324" i="1"/>
  <c r="F20" i="1"/>
  <c r="H567" i="1"/>
  <c r="H26" i="1"/>
  <c r="O21" i="1"/>
  <c r="O19" i="1" s="1"/>
  <c r="H495" i="1"/>
  <c r="J325" i="1"/>
  <c r="R375" i="1"/>
  <c r="S375" i="1" s="1"/>
  <c r="S376" i="1"/>
  <c r="L463" i="1"/>
  <c r="L20" i="1"/>
  <c r="M20" i="1"/>
  <c r="M19" i="1" s="1"/>
  <c r="M27" i="1"/>
  <c r="S59" i="1"/>
  <c r="R58" i="1"/>
  <c r="S58" i="1" s="1"/>
  <c r="R404" i="1"/>
  <c r="S404" i="1" s="1"/>
  <c r="S405" i="1"/>
  <c r="Q60" i="1"/>
  <c r="Q50" i="1" s="1"/>
  <c r="E20" i="1"/>
  <c r="E19" i="1" s="1"/>
  <c r="R60" i="1"/>
  <c r="S60" i="1" s="1"/>
  <c r="S61" i="1"/>
  <c r="R101" i="1"/>
  <c r="S101" i="1" s="1"/>
  <c r="S102" i="1"/>
  <c r="H50" i="1"/>
  <c r="G21" i="1"/>
  <c r="H744" i="1"/>
  <c r="J637" i="1"/>
  <c r="R411" i="1"/>
  <c r="S411" i="1" s="1"/>
  <c r="S412" i="1"/>
  <c r="R785" i="1"/>
  <c r="S786" i="1"/>
  <c r="F655" i="1"/>
  <c r="H503" i="1"/>
  <c r="H352" i="1"/>
  <c r="R665" i="1"/>
  <c r="S666" i="1"/>
  <c r="R534" i="1"/>
  <c r="S534" i="1" s="1"/>
  <c r="H471" i="1"/>
  <c r="H645" i="1"/>
  <c r="R423" i="1"/>
  <c r="S423" i="1" s="1"/>
  <c r="S424" i="1"/>
  <c r="P21" i="1"/>
  <c r="P27" i="1"/>
  <c r="F503" i="1"/>
  <c r="F463" i="1" s="1"/>
  <c r="Q353" i="1"/>
  <c r="P463" i="1"/>
  <c r="P22" i="1"/>
  <c r="H68" i="1"/>
  <c r="H415" i="1"/>
  <c r="R368" i="1"/>
  <c r="S369" i="1"/>
  <c r="J28" i="1"/>
  <c r="H186" i="1"/>
  <c r="S190" i="1"/>
  <c r="R189" i="1"/>
  <c r="Q375" i="1"/>
  <c r="Q367" i="1" s="1"/>
  <c r="K20" i="1"/>
  <c r="K27" i="1"/>
  <c r="S194" i="1"/>
  <c r="R192" i="1"/>
  <c r="S192" i="1" s="1"/>
  <c r="L27" i="1"/>
  <c r="R571" i="1"/>
  <c r="S572" i="1"/>
  <c r="G22" i="1"/>
  <c r="S482" i="1"/>
  <c r="R475" i="1"/>
  <c r="Q664" i="1"/>
  <c r="Q636" i="1" s="1"/>
  <c r="J744" i="1"/>
  <c r="J21" i="1"/>
  <c r="G26" i="1"/>
  <c r="Q513" i="1"/>
  <c r="Q41" i="1"/>
  <c r="Q35" i="1" s="1"/>
  <c r="Q28" i="1" s="1"/>
  <c r="H401" i="1"/>
  <c r="S39" i="1"/>
  <c r="R35" i="1"/>
  <c r="R576" i="1"/>
  <c r="S576" i="1" s="1"/>
  <c r="R69" i="1"/>
  <c r="H664" i="1"/>
  <c r="H638" i="1"/>
  <c r="R353" i="1"/>
  <c r="S354" i="1"/>
  <c r="Q192" i="1"/>
  <c r="Q186" i="1" s="1"/>
  <c r="Q24" i="1" s="1"/>
  <c r="I324" i="1"/>
  <c r="H332" i="1"/>
  <c r="H367" i="1"/>
  <c r="G20" i="1"/>
  <c r="Q576" i="1"/>
  <c r="J464" i="1"/>
  <c r="J400" i="1"/>
  <c r="Q200" i="1"/>
  <c r="H28" i="1"/>
  <c r="R359" i="1"/>
  <c r="S359" i="1" s="1"/>
  <c r="D19" i="1"/>
  <c r="G27" i="1"/>
  <c r="R503" i="1"/>
  <c r="S503" i="1" s="1"/>
  <c r="S504" i="1"/>
  <c r="Q471" i="1"/>
  <c r="Q464" i="1" s="1"/>
  <c r="J24" i="1"/>
  <c r="J22" i="1"/>
  <c r="F636" i="1" l="1"/>
  <c r="K19" i="1"/>
  <c r="N19" i="1"/>
  <c r="R50" i="1"/>
  <c r="S50" i="1" s="1"/>
  <c r="Q352" i="1"/>
  <c r="Q324" i="1" s="1"/>
  <c r="S656" i="1"/>
  <c r="R655" i="1"/>
  <c r="S655" i="1" s="1"/>
  <c r="L19" i="1"/>
  <c r="Q21" i="1"/>
  <c r="R401" i="1"/>
  <c r="S665" i="1"/>
  <c r="R664" i="1"/>
  <c r="J27" i="1"/>
  <c r="J20" i="1"/>
  <c r="H400" i="1"/>
  <c r="R367" i="1"/>
  <c r="S367" i="1" s="1"/>
  <c r="S368" i="1"/>
  <c r="S35" i="1"/>
  <c r="R28" i="1"/>
  <c r="R567" i="1"/>
  <c r="S567" i="1" s="1"/>
  <c r="S571" i="1"/>
  <c r="R26" i="1"/>
  <c r="S26" i="1" s="1"/>
  <c r="G19" i="1"/>
  <c r="J324" i="1"/>
  <c r="H637" i="1"/>
  <c r="H22" i="1"/>
  <c r="R400" i="1"/>
  <c r="S401" i="1"/>
  <c r="Q27" i="1"/>
  <c r="Q20" i="1"/>
  <c r="Q19" i="1" s="1"/>
  <c r="H21" i="1"/>
  <c r="S353" i="1"/>
  <c r="R352" i="1"/>
  <c r="H464" i="1"/>
  <c r="F22" i="1"/>
  <c r="J636" i="1"/>
  <c r="H27" i="1"/>
  <c r="R186" i="1"/>
  <c r="S189" i="1"/>
  <c r="S475" i="1"/>
  <c r="R471" i="1"/>
  <c r="Q26" i="1"/>
  <c r="H325" i="1"/>
  <c r="Q22" i="1"/>
  <c r="J463" i="1"/>
  <c r="J23" i="1"/>
  <c r="R68" i="1"/>
  <c r="S69" i="1"/>
  <c r="H24" i="1"/>
  <c r="P19" i="1"/>
  <c r="R781" i="1"/>
  <c r="S785" i="1"/>
  <c r="Q463" i="1"/>
  <c r="F21" i="1"/>
  <c r="F19" i="1" s="1"/>
  <c r="R21" i="1" l="1"/>
  <c r="S21" i="1" s="1"/>
  <c r="S186" i="1"/>
  <c r="R24" i="1"/>
  <c r="S24" i="1" s="1"/>
  <c r="H324" i="1"/>
  <c r="S68" i="1"/>
  <c r="R22" i="1"/>
  <c r="S22" i="1" s="1"/>
  <c r="H636" i="1"/>
  <c r="H463" i="1"/>
  <c r="S471" i="1"/>
  <c r="R464" i="1"/>
  <c r="R20" i="1" s="1"/>
  <c r="H20" i="1"/>
  <c r="S400" i="1"/>
  <c r="R23" i="1"/>
  <c r="S23" i="1" s="1"/>
  <c r="S781" i="1"/>
  <c r="R744" i="1"/>
  <c r="S744" i="1" s="1"/>
  <c r="R27" i="1"/>
  <c r="S27" i="1" s="1"/>
  <c r="S28" i="1"/>
  <c r="J19" i="1"/>
  <c r="S664" i="1"/>
  <c r="R636" i="1"/>
  <c r="S636" i="1" s="1"/>
  <c r="H23" i="1"/>
  <c r="R324" i="1"/>
  <c r="S324" i="1" s="1"/>
  <c r="S352" i="1"/>
  <c r="S464" i="1" l="1"/>
  <c r="R463" i="1"/>
  <c r="S463" i="1" s="1"/>
  <c r="S20" i="1"/>
  <c r="R19" i="1"/>
  <c r="S19" i="1" s="1"/>
  <c r="H19" i="1"/>
</calcChain>
</file>

<file path=xl/sharedStrings.xml><?xml version="1.0" encoding="utf-8"?>
<sst xmlns="http://schemas.openxmlformats.org/spreadsheetml/2006/main" count="4675" uniqueCount="1591">
  <si>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</si>
  <si>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</si>
  <si>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</si>
  <si>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</si>
  <si>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квартал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</si>
  <si>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</si>
  <si>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</si>
  <si>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2025 год</t>
  </si>
  <si>
    <t>Утвержденные плановые значения показателей приведены в соответствии с приказом Минэнерго России от 23.12.2024 № 39@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</si>
  <si>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</si>
  <si>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</si>
  <si>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</si>
  <si>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</si>
  <si>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</si>
  <si>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01.01.2025 года, млн рублей 
(с НДС) </t>
  </si>
  <si>
    <t xml:space="preserve">Остаток финансирования капитальных вложений 
на  01.01.2025 года  в прогнозных ценах соответствующих лет,  млн рублей (с НДС) </t>
  </si>
  <si>
    <t>Финансирование капитальных вложений года 2025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</si>
  <si>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</si>
  <si>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</si>
  <si>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</si>
  <si>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</si>
  <si>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</si>
  <si>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</si>
  <si>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</si>
  <si>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</si>
  <si>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</si>
  <si>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</si>
  <si>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</si>
  <si>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</si>
  <si>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</si>
  <si>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</si>
  <si>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</si>
  <si>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</si>
  <si>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</si>
  <si>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</si>
  <si>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</si>
  <si>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</si>
  <si>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</si>
  <si>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</si>
  <si>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</si>
  <si>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</si>
  <si>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</si>
  <si>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</si>
  <si>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</si>
  <si>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</si>
  <si>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</si>
  <si>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</si>
  <si>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</si>
  <si>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</si>
  <si>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</si>
  <si>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</si>
  <si>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</si>
  <si>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</si>
  <si>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</si>
  <si>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</si>
  <si>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</si>
  <si>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</si>
  <si>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</si>
  <si>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</si>
  <si>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</si>
  <si>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</si>
  <si>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</si>
  <si>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</si>
  <si>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</si>
  <si>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</si>
  <si>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</si>
  <si>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</si>
  <si>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</si>
  <si>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</si>
  <si>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</si>
  <si>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</si>
  <si>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</si>
  <si>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</si>
  <si>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Уменьшение сроков поставки оборудования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</si>
  <si>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</si>
  <si>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</si>
  <si>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</si>
  <si>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</si>
  <si>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Увеличение сроков выполнения работ подрядной организацией, в связи с этим сдвиг выплаты ГУ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</si>
  <si>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</si>
  <si>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</si>
  <si>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</si>
  <si>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</si>
  <si>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</si>
  <si>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</si>
  <si>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Отражен факт возврата  гарантийных удержаний в соответствии с  заключенным в 2024 году договором подряда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</si>
  <si>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</si>
  <si>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</si>
  <si>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</si>
  <si>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</si>
  <si>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</si>
  <si>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</si>
  <si>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Отражен факт оплаты в соответствии с заключенными договорами поставки МТР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</si>
  <si>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</si>
  <si>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</si>
  <si>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</si>
  <si>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</si>
  <si>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</si>
  <si>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</si>
  <si>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</si>
  <si>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</si>
  <si>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Уменьшение сроков выполнения работ подрядной огранизацией.</t>
  </si>
  <si>
    <t xml:space="preserve">Реконструкция Градирня №2 СП Хабаровская ТЭЦ-1 </t>
  </si>
  <si>
    <t>N_505-ХТЭЦ-1-4</t>
  </si>
  <si>
    <t>Икслючение проекта из инвестиционной программы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</si>
  <si>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</si>
  <si>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</si>
  <si>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</si>
  <si>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</si>
  <si>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Ранняя поставка материалов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</si>
  <si>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</si>
  <si>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</si>
  <si>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Перенос сроков реализации проекта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</si>
  <si>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</si>
  <si>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</si>
  <si>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</si>
  <si>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</si>
  <si>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</si>
  <si>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</si>
  <si>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Перераспределение затрат на содержание ОКС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</si>
  <si>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</si>
  <si>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</si>
  <si>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</si>
  <si>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</si>
  <si>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Увеличение сроков выполнения работ подрядной организацией, заключение доаолнительного соглашения к договору.</t>
  </si>
  <si>
    <t>Реконструкция системы сброса сточных вод золоотвала Комсомольской ТЭЦ-2</t>
  </si>
  <si>
    <t>I_505-ХГ-90</t>
  </si>
  <si>
    <t>Перенос реализации проекта на 2032 год, в связи с нехваткой средств</t>
  </si>
  <si>
    <t>Реконструкция кровли Главного корпуса Хабаровской ТЭЦ-2 в осях "6-7", ряд "Б-В", отм. 23,4м</t>
  </si>
  <si>
    <t>H_505-ХТСКх-45</t>
  </si>
  <si>
    <t>Перереспределение затрат на содержание ОКС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</si>
  <si>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</si>
  <si>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</si>
  <si>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Длительное проведение закупочных процедуп, в связи с  этим долгое заключение договора со сдвигом финансирование, выплата ГУ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</si>
  <si>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</si>
  <si>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</si>
  <si>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</si>
  <si>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N_505-ХТЭЦ2-3</t>
  </si>
  <si>
    <t>Реконструкция нефтеловушки для обеспечения очистки сточных вод СП "Хабаровская ТЭЦ-1"</t>
  </si>
  <si>
    <t>N_505-ХТЭЦ-1-3</t>
  </si>
  <si>
    <t>Перенос сроков начало закупки на 2 кв.2025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</si>
  <si>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</si>
  <si>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</si>
  <si>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</si>
  <si>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</si>
  <si>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</si>
  <si>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</si>
  <si>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Перераспределение затрат на содержание ОКСа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</si>
  <si>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</si>
  <si>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</si>
  <si>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Перенос сроков выполнения работ подрядчиков, согласно доп.соглашения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</si>
  <si>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</si>
  <si>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</si>
  <si>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</si>
  <si>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</si>
  <si>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Внеплановый прект, включен в ИПР на основании служебной записки от 24.05.2024 № 100-05/933 "О включении объектов в ИПР 2025-2030".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</si>
  <si>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</si>
  <si>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</si>
  <si>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</si>
  <si>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</si>
  <si>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Уменьшение сроков выполнения работ  подрядной организацией, выплат аванса</t>
  </si>
  <si>
    <t>Замена вентиляторов горячего дутья ВГД-10/3000, 12 шт. СП ТЭЦ  Советская Гавань</t>
  </si>
  <si>
    <t>N_505-ТЭЦСов.Гавань-2</t>
  </si>
  <si>
    <t>Увеличение сроков поставки оборудования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</si>
  <si>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</si>
  <si>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</si>
  <si>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</si>
  <si>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</si>
  <si>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</si>
  <si>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</si>
  <si>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Оплата ГУ в рамках договора с АО "ХРМК" №778/ХГ-21 от 21.12.2021, а также начисленных банковских процентов  по кредитным договорам за 1 кв.2025 года.</t>
  </si>
  <si>
    <t>Техперевооружение теплотрассы №4 г. Комсомольск-на-Амуре.(СП КТС)</t>
  </si>
  <si>
    <t>H_505-ХТСКх-9-37</t>
  </si>
  <si>
    <t>Перераспределение затрат на содержание ОКСа.</t>
  </si>
  <si>
    <t>Техперевооружение теплотрассы №15 г. Амурск.(СП КТС)</t>
  </si>
  <si>
    <t>H_505-ХТСКх-9-41</t>
  </si>
  <si>
    <t>Раняя поставка материалов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</si>
  <si>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</si>
  <si>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</si>
  <si>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</si>
  <si>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</si>
  <si>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Уменьшенеи сроков выполенния работ подрядной организацией, возврат ГУ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</si>
  <si>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</si>
  <si>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</si>
  <si>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</si>
  <si>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</si>
  <si>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</si>
  <si>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</si>
  <si>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Поздняя поставка материалов прошлых лет</t>
  </si>
  <si>
    <t>Техперевооружение тепломагистрали№19 г. Хабаровск. СП ХТС</t>
  </si>
  <si>
    <t>H_505-ХТСКх-10-21</t>
  </si>
  <si>
    <t>Увеличенеи срокв выполнения работ подрядной организацией</t>
  </si>
  <si>
    <t>Техперевооружение тепломагистрали №32 г. Хабаровск. СП ХТС</t>
  </si>
  <si>
    <t>H_505-ХТСКх-10-23</t>
  </si>
  <si>
    <t>Увеличение срокв выполнения работ подрядной организацией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</si>
  <si>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</si>
  <si>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</si>
  <si>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</si>
  <si>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</si>
  <si>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</si>
  <si>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</si>
  <si>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Частичная поставка материалов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</si>
  <si>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</si>
  <si>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</si>
  <si>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</si>
  <si>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</si>
  <si>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Ранняя поставка материалов, планируемая во 2 квартале</t>
  </si>
  <si>
    <t>Техперевооружение тепломагистрали№21 г. Хабаровск. СП ХТС (II этап)</t>
  </si>
  <si>
    <t>J_505-ХТСКх-10-33</t>
  </si>
  <si>
    <t>Длительное заключение договоров поставки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</si>
  <si>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</si>
  <si>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</si>
  <si>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</si>
  <si>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</si>
  <si>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Отражен факт возврата гарантийных удержаний в соответствии с заключенным в 2024 году договором подряда и факт оплаты в соответствии с заключенными договорами поставки МТР</t>
  </si>
  <si>
    <t>Техперевооружение тепломагистрали №17 г. Хабаровск. СП ХТС (II этап)</t>
  </si>
  <si>
    <t>J_505-ХТСКх-10-36</t>
  </si>
  <si>
    <t>Фактическая поставка материалов и перераспределение затрат на содержание ОКСа.</t>
  </si>
  <si>
    <t>Техперевооружение тепломагистрали №18 г. Хабаровск. СП ХТС (II этап)</t>
  </si>
  <si>
    <t>J_505-ХТСКх-10-31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</si>
  <si>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</si>
  <si>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Техперевооружение теплотрассы №16 (II этап) г. Амурск.(СП КТС)</t>
  </si>
  <si>
    <t>J_505-ХТСКх-9-56</t>
  </si>
  <si>
    <t>Возврат неотработанного аванса Подрядчиком по Договору № 20/КТС-24 от 15.03.2024г.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</si>
  <si>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</si>
  <si>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</si>
  <si>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</si>
  <si>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</si>
  <si>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</si>
  <si>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</si>
  <si>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</si>
  <si>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</si>
  <si>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 xml:space="preserve">Выплата гарантийного удержания. Принятие прочих расходов. Реализация проекта приостановлена до принятия управленческого решения. 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</si>
  <si>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</si>
  <si>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</si>
  <si>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</si>
  <si>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</si>
  <si>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Увеличение сроков выполнения работ подрядной организации, выплата ГУ</t>
  </si>
  <si>
    <t>F_505-ХГ-30</t>
  </si>
  <si>
    <t>Увеличение сроков выполнения работ подрядной организации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</si>
  <si>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</si>
  <si>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</si>
  <si>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Перенос даты начала закупочных процедур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</si>
  <si>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</si>
  <si>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</si>
  <si>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Длительное проведение закупочных процедур по выбрру подпрядной организации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</si>
  <si>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</si>
  <si>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</si>
  <si>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Увеличение сроков выполнения работ подрядной организацией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</si>
  <si>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</si>
  <si>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</si>
  <si>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</si>
  <si>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</si>
  <si>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Изменение условий оплаты по результатам заключения договорных отношений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</si>
  <si>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</si>
  <si>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</si>
  <si>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Исклоючение проекта из инвестиционной программы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</si>
  <si>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</si>
  <si>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</si>
  <si>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Закупочные процедуры не проводились, в связи с отсутствием проектной документации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</si>
  <si>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</si>
  <si>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</si>
  <si>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системы ГГС (громкоговорщей свзи) Комсомольской ТЭЦ-3</t>
  </si>
  <si>
    <t>I_505-ХГ-110-6</t>
  </si>
  <si>
    <t>Исключение проекта из инвестиционной программы</t>
  </si>
  <si>
    <t>Замена теристорного возбуждения на энергоблоках ст. № 1, 2, 3 Хабаровской ТЭЦ-3</t>
  </si>
  <si>
    <t>H_505-ХГ-114</t>
  </si>
  <si>
    <t>Установка приборов учета сточных вод Амурской ТЭЦ (выпуск № 1, № 2), 2 шт.</t>
  </si>
  <si>
    <t>O_505-АмТЭЦ-1-18</t>
  </si>
  <si>
    <t>Перенос сроков выполенния работ на 2 квартал, в связи с ограниченным финансирование по Займам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</si>
  <si>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</si>
  <si>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</si>
  <si>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</si>
  <si>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</si>
  <si>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</si>
  <si>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</si>
  <si>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</si>
  <si>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</si>
  <si>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</si>
  <si>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</si>
  <si>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Увеличение сроков поставки, выплата ГУ</t>
  </si>
  <si>
    <t>Установка автопробоотборника с лентой конвеера МПЛ . СП "Комсомольская ТЭЦ-2", 2 шт</t>
  </si>
  <si>
    <t>N_505-ХГ-202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</si>
  <si>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</si>
  <si>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</si>
  <si>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</si>
  <si>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</si>
  <si>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Ранняя поставка оборудования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</si>
  <si>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</si>
  <si>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</si>
  <si>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Длительное проведение закупрчных процелдур по выбору подрядных организаций</t>
  </si>
  <si>
    <t>Замена систем кондиционирования в здании Исполнительного аппарата АО "ДГК", 12 ШТ.</t>
  </si>
  <si>
    <t>J_505-ИА-7</t>
  </si>
  <si>
    <t>Увеличение сроков выполнения работ подрядной организации, в связи с устранением замечаний согласно гарантийного срока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</si>
  <si>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</si>
  <si>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</si>
  <si>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</si>
  <si>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</si>
  <si>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Изменение сроков поставки оборудования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</si>
  <si>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</si>
  <si>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</si>
  <si>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</si>
  <si>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</si>
  <si>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Изменение условий оплаты по результатам заключения договорных отношений/доп.соглашений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</si>
  <si>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</si>
  <si>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</si>
  <si>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Уменьшение сроков выполнения работ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</si>
  <si>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</si>
  <si>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</si>
  <si>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</si>
  <si>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</si>
  <si>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</si>
  <si>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</si>
  <si>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</si>
  <si>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</si>
  <si>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 xml:space="preserve">Перенос финансирования в связи с поздним заключением догвоора 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</si>
  <si>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</si>
  <si>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</si>
  <si>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</si>
  <si>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</si>
  <si>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Перераспределение затрат на содерджание ОКСа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</si>
  <si>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</si>
  <si>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</si>
  <si>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</si>
  <si>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</si>
  <si>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</si>
  <si>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</si>
  <si>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Приостановка закупочных процедур по выбору поставщиков оборудования и материалов из-за нехватки средств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</si>
  <si>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</si>
  <si>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</si>
  <si>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</si>
  <si>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</si>
  <si>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Перенос сроков выполнения работ по СМР на 2 квартал 2025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</si>
  <si>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</si>
  <si>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</si>
  <si>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</si>
  <si>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</si>
  <si>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</si>
  <si>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</si>
  <si>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</si>
  <si>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</si>
  <si>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</si>
  <si>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</si>
  <si>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</si>
  <si>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</si>
  <si>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</si>
  <si>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</si>
  <si>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Увеличенеи сроков выполнения работ подрядной организацией</t>
  </si>
  <si>
    <t>Модернизация стационарных электролизных установок СЭУ-10 ст. № 1,2 Хабаровской ТЭЦ-3</t>
  </si>
  <si>
    <t>N_505-ХТЭЦ-3-19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</si>
  <si>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</si>
  <si>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</si>
  <si>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</si>
  <si>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</si>
  <si>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</si>
  <si>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</si>
  <si>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</si>
  <si>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</si>
  <si>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Возврат финансирования в связи с корректировкой работ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</si>
  <si>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</si>
  <si>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</si>
  <si>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</si>
  <si>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</si>
  <si>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</si>
  <si>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</si>
  <si>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</si>
  <si>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</si>
  <si>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</si>
  <si>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</si>
  <si>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</si>
  <si>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</si>
  <si>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</si>
  <si>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</si>
  <si>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</si>
  <si>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</si>
  <si>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Перенос фианнсирования за выполненные работы по договору из-за разногласий между заказчиком и подрядной организацией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</si>
  <si>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</si>
  <si>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</si>
  <si>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</si>
  <si>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</si>
  <si>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</si>
  <si>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</si>
  <si>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Длительная поставка оборудования, запланированного в 2024г.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</si>
  <si>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</si>
  <si>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</si>
  <si>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</si>
  <si>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</si>
  <si>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Перенос мероприятия с капитального ремонта, в связи с этим увеличение стоимости проекта.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</si>
  <si>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</si>
  <si>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</si>
  <si>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Увеличение сроков выполнения работ подрядной организации, в связм с этим выплата гарантийного удержания в 2025, после окончания гарантийного срока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</si>
  <si>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</si>
  <si>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</si>
  <si>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</si>
  <si>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</si>
  <si>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Увеличение сроков поставки оборудования, планируемое в 2024г.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</si>
  <si>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</si>
  <si>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</si>
  <si>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Увеличение сроков реализации проекта, выплата ГУ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</si>
  <si>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</si>
  <si>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</si>
  <si>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Перенос материалов для реалищзации проекта не востребованных на другом инвестиционном проекте</t>
  </si>
  <si>
    <t>Замена подогревателя высокого давления ПВ-180-180-33-1 ст. № ПВД-8 ТГ-3 СП "Николаевской ТЭЦ"</t>
  </si>
  <si>
    <t>N_505-ХГ-174</t>
  </si>
  <si>
    <t>Внеплановый проект, выплата аванса</t>
  </si>
  <si>
    <t>L_505-ХГ-177</t>
  </si>
  <si>
    <t>Внеплановый проект, оплата согласно графика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</si>
  <si>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</si>
  <si>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</si>
  <si>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Оплата фактической поставки оборудования и материалов с целью реализации инвестиционного проекта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</si>
  <si>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</si>
  <si>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</si>
  <si>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 xml:space="preserve">Оплата за фактическое выполнение работп </t>
  </si>
  <si>
    <t>Реконструкция золоотвала №2 (2 пусковой комплекс) Хабаровской ТЭЦ-3 (ёмкость - 2250 тыс. м3)</t>
  </si>
  <si>
    <t>F_505-ХГ-41</t>
  </si>
  <si>
    <t>Перенос  сроков выполнения работ, в связи с погодными условиями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</si>
  <si>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</si>
  <si>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</si>
  <si>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</si>
  <si>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</si>
  <si>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</si>
  <si>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</si>
  <si>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</si>
  <si>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</si>
  <si>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</si>
  <si>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</si>
  <si>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</si>
  <si>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</si>
  <si>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</si>
  <si>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</si>
  <si>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</si>
  <si>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</si>
  <si>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</si>
  <si>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</si>
  <si>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</si>
  <si>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</si>
  <si>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</si>
  <si>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</si>
  <si>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</si>
  <si>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</si>
  <si>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Перенос сроков выполения работ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</si>
  <si>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</si>
  <si>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</si>
  <si>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</si>
  <si>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</si>
  <si>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Банкротство подрядной организации, корректировка задолженности планируется во 2 квартале 2025.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</si>
  <si>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</si>
  <si>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</si>
  <si>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Изменения условий финансирования, согласно заклученного доп.соглашения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</si>
  <si>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</si>
  <si>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</si>
  <si>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</si>
  <si>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</si>
  <si>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Оплата за фактическое выполнение работ по ПИР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</si>
  <si>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</si>
  <si>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</si>
  <si>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Оплата по аренде земли в рамках реализуемого проекта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</si>
  <si>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</si>
  <si>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</si>
  <si>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</si>
  <si>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</si>
  <si>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</si>
  <si>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</si>
  <si>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</si>
  <si>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</si>
  <si>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</si>
  <si>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</si>
  <si>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</si>
  <si>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</si>
  <si>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</si>
  <si>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</si>
  <si>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</si>
  <si>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</si>
  <si>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</si>
  <si>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</si>
  <si>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</si>
  <si>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N_505-ХТЭЦ-3-51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</si>
  <si>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</si>
  <si>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</si>
  <si>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</si>
  <si>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</si>
  <si>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</si>
  <si>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</si>
  <si>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</si>
  <si>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</si>
  <si>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</si>
  <si>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</si>
  <si>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</si>
  <si>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</si>
  <si>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</si>
  <si>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</si>
  <si>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</si>
  <si>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</si>
  <si>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</si>
  <si>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</si>
  <si>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стола островного, СП Комсомольская ТЭЦ-2, 3 шт.</t>
  </si>
  <si>
    <t>N_505-КТЭЦ2-45-17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</si>
  <si>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</si>
  <si>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</si>
  <si>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</si>
  <si>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</si>
  <si>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Изменение стоимости проекта по результатам обновленного мониторинга цен. Изменение сроков реализации проекта в связи с необходимостью приобретения в более ранние сроки.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</si>
  <si>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</si>
  <si>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</si>
  <si>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</si>
  <si>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</si>
  <si>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Аппарат высокого давления ПОСЕЙДОН, для СП "Комсомольская ТЭЦ-2", 1 шт</t>
  </si>
  <si>
    <t>N_505-ХГ-45-403</t>
  </si>
  <si>
    <t>Покупка Аппарата для определения температуры вспышки в закрытом тигле, для СП "Комсомольская ТЭЦ-2", 1 шт</t>
  </si>
  <si>
    <t>N_505-ХГ-45-404</t>
  </si>
  <si>
    <t>Покупка насоса ГрТ1250, для СП "Комсомольская ТЭЦ-2", 1 шт</t>
  </si>
  <si>
    <t>N_505-ХГ-45-405</t>
  </si>
  <si>
    <t>Покупка Термостата для определения кинематической вязкости нефтепродуктов - 1 шт., для СП "Комсомольская ТЭЦ-2"</t>
  </si>
  <si>
    <t>N_505-ХГ-45-406</t>
  </si>
  <si>
    <t>Покупка Факел-012-01 - 3шт, для "Комсомольская ТЭЦ-1"</t>
  </si>
  <si>
    <t>N_505-ХГ-45-407</t>
  </si>
  <si>
    <t>Изменение стоимости проекта по результатам обновленного мониторинга стоимости.</t>
  </si>
  <si>
    <t>Покупка спектрофотометра UNICO , для Комсомольской ТЭЦ-1, 1 шт</t>
  </si>
  <si>
    <t>N_505-ХГ-45-408</t>
  </si>
  <si>
    <t>Покупка высокопроизводительный технологический компьютер 19" для СП Комсомольская ТЭЦ-3 АО "ДГК", кол-во 2 шт.</t>
  </si>
  <si>
    <t>N_505-ХГ-45-422</t>
  </si>
  <si>
    <t>Покупка серверного оборудования СП ХТЭЦ-2 кол-во 2 шт</t>
  </si>
  <si>
    <t>N_505-ХТЭЦ2-34-1</t>
  </si>
  <si>
    <t>Покупка сервера СП Хабаровская ТЭЦ-3, кол-во 2 шт.</t>
  </si>
  <si>
    <t>N_505-ХГ-45-311</t>
  </si>
  <si>
    <t>Покупка сервера СП Комсомольская ТЭЦ-2, кол-во 2 шт.</t>
  </si>
  <si>
    <t>N_505-ХГ-45-313</t>
  </si>
  <si>
    <t>Покупка сервера СП Комсомольская ТЭЦ-3, кол-во 2 шт.</t>
  </si>
  <si>
    <t>N_505-ХГ-45-315</t>
  </si>
  <si>
    <t>Покупка сервера СП Амурская ТЭЦ, кол-во 2 шт.</t>
  </si>
  <si>
    <t>N_505-ХГ-45-321</t>
  </si>
  <si>
    <t>Покупка сервера СП Николаевская ТЭЦ, кол-во 2 шт.</t>
  </si>
  <si>
    <t>N_505-ХГ-45-317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</si>
  <si>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</si>
  <si>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</si>
  <si>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</si>
  <si>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</si>
  <si>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</si>
  <si>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</si>
  <si>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</si>
  <si>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</si>
  <si>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</si>
  <si>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</si>
  <si>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</si>
  <si>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</si>
  <si>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</si>
  <si>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</si>
  <si>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</si>
  <si>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</si>
  <si>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</si>
  <si>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</si>
  <si>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</si>
  <si>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</si>
  <si>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мини погрузчика для Комосмольской ТЭЦ-2, 1шт</t>
  </si>
  <si>
    <t>O_505-КТЭЦ2-45-30</t>
  </si>
  <si>
    <t>Покупка пылесоса для сбора взрывоопасной пыли для Комсомольской ТЭЦ-2, 1 шт</t>
  </si>
  <si>
    <t>O_505-КТЭЦ2-45-71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</si>
  <si>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</si>
  <si>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</si>
  <si>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</si>
  <si>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</si>
  <si>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</si>
  <si>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</si>
  <si>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</si>
  <si>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</si>
  <si>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</si>
  <si>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</si>
  <si>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</si>
  <si>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</si>
  <si>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</si>
  <si>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</si>
  <si>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</si>
  <si>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</si>
  <si>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</si>
  <si>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</si>
  <si>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автокрана г/п 25 тонн (1 шт.), СП Хабаровская ТЭЦ-1</t>
  </si>
  <si>
    <t>O_505-ХТЭЦ-1-45-19</t>
  </si>
  <si>
    <t>Ранняя поставка транспортного средства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</si>
  <si>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</si>
  <si>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</si>
  <si>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</si>
  <si>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</si>
  <si>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Длительная поставка транспортного средства, запланированного в 2024г.</t>
  </si>
  <si>
    <t>Покупка вилочного погрузчика (1 шт.), СП Хабаровская ТЭЦ-1</t>
  </si>
  <si>
    <t>O_505-ХТЭЦ-1-45-22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</si>
  <si>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</si>
  <si>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</si>
  <si>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</si>
  <si>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</si>
  <si>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</si>
  <si>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</si>
  <si>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Приобретение Кран манипулятор 8 т, 1 шт. СП Амурская ТЭЦ-1</t>
  </si>
  <si>
    <t>O_505-АмТЭЦ-1-45-7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</si>
  <si>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</si>
  <si>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</si>
  <si>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</si>
  <si>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</si>
  <si>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Внеплновый проект. Преобретение по договору с Восток-УАЗ ООО 1071/81-24 от 01.10.2024</t>
  </si>
  <si>
    <t>Покупка экскаватора 1 шт для Хабаровский ТЭЦ-3</t>
  </si>
  <si>
    <t>P_505-ХТЭЦ-3-45-41</t>
  </si>
  <si>
    <t>Внеплновый проект. Преобретение по договору с ООО "Техсервис-Хабаровск" 36/ХТЗ-25 от 28.03.2025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</si>
  <si>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</si>
  <si>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</si>
  <si>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</si>
  <si>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</si>
  <si>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Проект 2024 года, профинансирован в 2024 году, освоение в 2025 г. Договор АО "МЗТО" № 177/ХТ3-24 от 18.02.2024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</si>
  <si>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</si>
  <si>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</si>
  <si>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Поздняя поставка оборудования с 2024г.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</si>
  <si>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</si>
  <si>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</si>
  <si>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</si>
  <si>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</si>
  <si>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</si>
  <si>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</si>
  <si>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</si>
  <si>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Изменение стоимости проекта по результатам актуализации мониторинга стоимости оборудования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</si>
  <si>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</si>
  <si>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</si>
  <si>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</si>
  <si>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топливозаправщик, 1 шт., ТЭЦ в г. Советская Гавань</t>
  </si>
  <si>
    <t>O_505-ТЭЦСов.Гавань-45-27</t>
  </si>
  <si>
    <t>Поздняя поставка оборудования, запланированного в 2024г</t>
  </si>
  <si>
    <t>Покупка вакуумного автомобиля 1 шт, СП ХТС</t>
  </si>
  <si>
    <t>K_505-ХТС-34-8</t>
  </si>
  <si>
    <t>Внеплановый проект, поздняя поставка оборудования с 2024г.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</si>
  <si>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</si>
  <si>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</si>
  <si>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Уменьшенеи сроков выполенния работ подрядной организацией (НИОКР)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</si>
  <si>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</si>
  <si>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</si>
  <si>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</si>
  <si>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</si>
  <si>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Уменьшение срока выполнения работ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</si>
  <si>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</si>
  <si>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</si>
  <si>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</si>
  <si>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</si>
  <si>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</si>
  <si>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</si>
  <si>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В связи с изменением ФСБУ НМА относятся к инвест. Деятельности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</si>
  <si>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</si>
  <si>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</si>
  <si>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</si>
  <si>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</si>
  <si>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</si>
  <si>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</si>
  <si>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</si>
  <si>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</si>
  <si>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</si>
  <si>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</si>
  <si>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</si>
  <si>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</si>
  <si>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</si>
  <si>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</si>
  <si>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</si>
  <si>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</si>
  <si>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</si>
  <si>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</si>
  <si>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</si>
  <si>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</si>
  <si>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</si>
  <si>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</si>
  <si>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</si>
  <si>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</si>
  <si>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</si>
  <si>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</si>
  <si>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</si>
  <si>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</si>
  <si>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</si>
  <si>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</si>
  <si>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</si>
  <si>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</si>
  <si>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</si>
  <si>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</si>
  <si>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</si>
  <si>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</si>
  <si>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</si>
  <si>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</si>
  <si>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</si>
  <si>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</si>
  <si>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</si>
  <si>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</si>
  <si>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</si>
  <si>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</si>
  <si>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</si>
  <si>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</si>
  <si>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</si>
  <si>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</si>
  <si>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</si>
  <si>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</si>
  <si>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</si>
  <si>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</si>
  <si>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</si>
  <si>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</si>
  <si>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</si>
  <si>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</si>
  <si>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</si>
  <si>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</si>
  <si>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</si>
  <si>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</si>
  <si>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</si>
  <si>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</si>
  <si>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</si>
  <si>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</si>
  <si>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</si>
  <si>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</si>
  <si>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</si>
  <si>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</si>
  <si>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</si>
  <si>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</si>
  <si>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</si>
  <si>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</si>
  <si>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</si>
  <si>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</si>
  <si>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</si>
  <si>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</si>
  <si>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</si>
  <si>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</si>
  <si>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</si>
  <si>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</si>
  <si>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</si>
  <si>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</si>
  <si>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</si>
  <si>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</si>
  <si>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</si>
  <si>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</si>
  <si>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</si>
  <si>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</si>
  <si>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</si>
  <si>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</si>
  <si>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</si>
  <si>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</si>
  <si>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</si>
  <si>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</si>
  <si>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</si>
  <si>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</si>
  <si>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</si>
  <si>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</si>
  <si>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</si>
  <si>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</si>
  <si>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</si>
  <si>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</si>
  <si>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Строительство сети для технологического присоединения к системе теплоснабжения объекта: «Многоквартирный жилой дом в с. Чигири, Благовещенского района Амурской области, СП АТС</t>
  </si>
  <si>
    <t>N_505-АТС-34тп</t>
  </si>
  <si>
    <t>Новый проект включен в ИПР для выполнения  договора на технологическое присоединение.</t>
  </si>
  <si>
    <t>Cтроительство тепловой сети для технологического присоединения к системе теплоснабжения объекта: "Многоквартирный жилой дом Литер 4 в с. Чигири Благовещенского района"  и "Многоквартирный жилой дом Литер 5 в с. Чигири Благовещенского района", СП АТС</t>
  </si>
  <si>
    <t>O_505-АТС-60тп</t>
  </si>
  <si>
    <t>Строительство тепловой сети для технологического присоединения к системе теплоснабжения объекта: "Многоквартирный жилой дом Литер 12 в с. Чигири Благовещенского района" и "Многоквартирный жилой дом Литер 13 в с. Чигири Благовещенского района, СП АТС</t>
  </si>
  <si>
    <t>O_505-АТС-61тп</t>
  </si>
  <si>
    <t>Строительство тепловой сети для технологического присоединения к системе теплоснабжения объекта: "Отапливаемый объект котельной инв. №717, расположенный по ул. Ленина, 221 г. Благовещенска, СП АТС</t>
  </si>
  <si>
    <t>O_505-АТС-64тп</t>
  </si>
  <si>
    <t>Строительство сети для технологического присоединения к системе теплоснабжения объекта "Многоквартирный жилой дом в квартале 115 г. Благовещенска, СП АТС</t>
  </si>
  <si>
    <t>N_505-АТС-35тп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</si>
  <si>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</si>
  <si>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</si>
  <si>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</si>
  <si>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</si>
  <si>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Возврат ГУ по договору выполненному в 2024 году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</si>
  <si>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</si>
  <si>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</si>
  <si>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</si>
  <si>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</si>
  <si>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</si>
  <si>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</si>
  <si>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</si>
  <si>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</si>
  <si>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"Многоквартирный жилой дом литер 3 в квартале 190 г. Благовещенска, СП АТС</t>
  </si>
  <si>
    <t>N_505-АТС-40тп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</si>
  <si>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</si>
  <si>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</si>
  <si>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</si>
  <si>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</si>
  <si>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</si>
  <si>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Проект фактически освоен и введен в декабре 2024 года. В результате проведения закупочных процедур образовалась экономия.</t>
  </si>
  <si>
    <t>Реконструкция дифференциальной защиты системы шин ОРУ-110кВ, СП Благовещенская ТЭЦ (2-оч.)</t>
  </si>
  <si>
    <t>N_505-БлТЭЦ2-5</t>
  </si>
  <si>
    <t>2.2.2</t>
  </si>
  <si>
    <t>2.2.3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</si>
  <si>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</si>
  <si>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</si>
  <si>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Финансирование начисленных по проекту процентов за пользование кредитом.</t>
  </si>
  <si>
    <t>2.2.4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</si>
  <si>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</si>
  <si>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</si>
  <si>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</si>
  <si>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</si>
  <si>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</si>
  <si>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</si>
  <si>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Смещение сроков реализации инвестиционного проекта</t>
  </si>
  <si>
    <t>Реконструкция электродвигателей 6 кВ   собственных нужд станции  СП БТЭЦ</t>
  </si>
  <si>
    <t>I_505-АГ-57</t>
  </si>
  <si>
    <t>Осуществлена оплата за оборудование по договору с Энергофронт ООО  № 1342/81-24 от 06.12.2024 ранее запланированного срока.</t>
  </si>
  <si>
    <t>Реконструкция  электролизной установки, СП БТЭЦ</t>
  </si>
  <si>
    <t>N_505-АГ-92</t>
  </si>
  <si>
    <t>Реконструкция приемно-сливного устройства ММХ СП РГРЭС</t>
  </si>
  <si>
    <t>J_505-АГ-80</t>
  </si>
  <si>
    <t>Реконструкция системы громко-говорящей связи, СП Благовещенская ТЭЦ</t>
  </si>
  <si>
    <t>O_505-БлТЭЦ1-24</t>
  </si>
  <si>
    <t>2.3</t>
  </si>
  <si>
    <t>2.3.1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</si>
  <si>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</si>
  <si>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</si>
  <si>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Гашение фактически сложившейся КЗ в 2024г по заработной плате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</si>
  <si>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</si>
  <si>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</si>
  <si>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Возврат ГУ по договору №109/1БТЭЦ-24 от 31.07.2024 от 08.12.2023 с ООО РемТехСтрой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</si>
  <si>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</si>
  <si>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</si>
  <si>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Возврат ГУ по договору №193/1 БТЭЦ-24 от 15.11.2024 от 31.07.2024 от 08.12.2023 с ЭмерСофт Солюшн ООО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</si>
  <si>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</si>
  <si>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</si>
  <si>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</si>
  <si>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Финансирование принятых к оплате работ, выполненных в 2024 году.</t>
  </si>
  <si>
    <t>2.3.3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</si>
  <si>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</si>
  <si>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</si>
  <si>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</si>
  <si>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Длительное проведение закупочных процедур</t>
  </si>
  <si>
    <t>Установка обдувочных апаратов на котлоагрегаты ст №1- 3, СП БТЭЦ</t>
  </si>
  <si>
    <t>K_505-АГ-87</t>
  </si>
  <si>
    <t xml:space="preserve">Техническое перевооружение железнодорожных путей, СП БТЭЦ </t>
  </si>
  <si>
    <t>K_505-АГ-93</t>
  </si>
  <si>
    <t>Наращивание дамбы золоотвала № 2 СП РГРЭС</t>
  </si>
  <si>
    <t>H_505-АГ-41</t>
  </si>
  <si>
    <t>Фактическая оплата поставленных материалов;  финансирование фактически выполненных работ по АОВР согласно договора №67/3РГ-24 от 23.08.2024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</si>
  <si>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</si>
  <si>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</si>
  <si>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Выплачен аванс по договору подряда  с ООО СТЭЛС  №117/1БТЭЦ-24 от 12.09.2024. Оплата ФОТ заказчика-застройщика по проекту.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</si>
  <si>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</si>
  <si>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</si>
  <si>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</si>
  <si>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</si>
  <si>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</si>
  <si>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</si>
  <si>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Техническое перевооружение компрессорной станции, СП БТЭЦ</t>
  </si>
  <si>
    <t>N_505-АГ-84</t>
  </si>
  <si>
    <t>Техническое перевооружение ЩКА генераторов ст № 1-3, СП БТЭЦ</t>
  </si>
  <si>
    <t>N_505-АГ-89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</si>
  <si>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</si>
  <si>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</si>
  <si>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</si>
  <si>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</si>
  <si>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</si>
  <si>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</si>
  <si>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</si>
  <si>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</si>
  <si>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</si>
  <si>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</si>
  <si>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</si>
  <si>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</si>
  <si>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Замена масляного выключателя ШОВ-220 типа У-220 на элегазовый с комплектом РЗА, СП РГРЭС</t>
  </si>
  <si>
    <t>N_505-РГРЭС-6</t>
  </si>
  <si>
    <t>Оплата аванса согласно договора  №115/3РГ-24 от 26.12.2024</t>
  </si>
  <si>
    <t>Модернизация структурированной кабельной системы СП АТC, 1 шт.</t>
  </si>
  <si>
    <t>O_505-АТС-56</t>
  </si>
  <si>
    <t>Замена автомобильных весов с внедрением системы автоматизации, СП РГРЭС</t>
  </si>
  <si>
    <t>N_505-РГРЭС-5</t>
  </si>
  <si>
    <t>В связи с погодными условиями  произошло смещение выполнения работ с 4кв.2024г на 1кв 2025г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</si>
  <si>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</si>
  <si>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</si>
  <si>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 xml:space="preserve"> Возврат ГУ по договору выполненному в 2024 году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</si>
  <si>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</si>
  <si>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</si>
  <si>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</si>
  <si>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</si>
  <si>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Возврат ГУ по договору №166/1БТЭЦ-24 от 08.12.2023 с ООО "СТЭЛС"</t>
  </si>
  <si>
    <t>Модернизация АСУТП КАВД, с заменой КИПиА КА№9 СП РГРЭС</t>
  </si>
  <si>
    <t>N_505-РГРЭС-4</t>
  </si>
  <si>
    <t xml:space="preserve">Возврат ГУ согласно договора №36/3РГ-24 от 09.04.2024 </t>
  </si>
  <si>
    <t>Техническое перевооружение компрессорной станции для производства азота, СП Благовещенская ТЭЦ</t>
  </si>
  <si>
    <t>O_505-БлТЭЦ1-29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</si>
  <si>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</si>
  <si>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</si>
  <si>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</si>
  <si>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</si>
  <si>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</si>
  <si>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</si>
  <si>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</si>
  <si>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</si>
  <si>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</si>
  <si>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</si>
  <si>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</si>
  <si>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</si>
  <si>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</si>
  <si>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</si>
  <si>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</si>
  <si>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</si>
  <si>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</si>
  <si>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</si>
  <si>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</si>
  <si>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</si>
  <si>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</si>
  <si>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</si>
  <si>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Выплата аванса по 4 этапу договора на проектирование.</t>
  </si>
  <si>
    <t>2.4.3.2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</si>
  <si>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</si>
  <si>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</si>
  <si>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</si>
  <si>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</si>
  <si>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</si>
  <si>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</si>
  <si>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</si>
  <si>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Изменение кадастровой стоимости земельного участка в сторону уменьшения. Оплата скорректирована поквартально.</t>
  </si>
  <si>
    <t>Строительство служебно-бытового здания района тепловых сетей, СП АТС</t>
  </si>
  <si>
    <t>O_505-АТС-58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</si>
  <si>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</si>
  <si>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</si>
  <si>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</si>
  <si>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</si>
  <si>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Заключено ДС на перенос работ на 2025г. В связи с изменением порядка выполнения работ без увеличения стоимости. По факту 1 квартала 2025г работы от подрядчика не приняты.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</si>
  <si>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</si>
  <si>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</si>
  <si>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</si>
  <si>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</si>
  <si>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</si>
  <si>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</si>
  <si>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</si>
  <si>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</si>
  <si>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</si>
  <si>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</si>
  <si>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</si>
  <si>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</si>
  <si>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</si>
  <si>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</si>
  <si>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</si>
  <si>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</si>
  <si>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</si>
  <si>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</si>
  <si>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</si>
  <si>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</si>
  <si>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</si>
  <si>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</si>
  <si>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</si>
  <si>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</si>
  <si>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</si>
  <si>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</si>
  <si>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</si>
  <si>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</si>
  <si>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Заключен централизованный договор №90/81-25 от 17.01.2025 с ООО "АТ-707", поставка оборудования осуществлена ранее запланированного срока сумме меньше плановой в виду экономии по результатам закупочных процедур.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</si>
  <si>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</si>
  <si>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</si>
  <si>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</si>
  <si>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</si>
  <si>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</si>
  <si>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</si>
  <si>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</si>
  <si>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</si>
  <si>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</si>
  <si>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</si>
  <si>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</si>
  <si>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</si>
  <si>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</si>
  <si>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</si>
  <si>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</si>
  <si>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</si>
  <si>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</si>
  <si>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</si>
  <si>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Покупка расходомера ультразвукового (с толщиномером) Акрон-1 - 1 шт СП АТС</t>
  </si>
  <si>
    <t>N_505-АТС-27-5</t>
  </si>
  <si>
    <t>Смещение сроков поставки в связи с длительным заключением договора</t>
  </si>
  <si>
    <t>Покупка  автопогрузчика GEKA D20, СП Благовещенская ТЭЦ-1шт.</t>
  </si>
  <si>
    <t>O_505-БлТЭЦ1-27-25</t>
  </si>
  <si>
    <t xml:space="preserve"> Внеплановый проект, включен с целью замены транспортного средства, выработавшего свой моторесурс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</si>
  <si>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</si>
  <si>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</si>
  <si>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оптимизации режимов для БлТЭЦ в количестве 1 комплекта</t>
  </si>
  <si>
    <t>P_505-БлТЭЦ-6нма</t>
  </si>
  <si>
    <t>Модернизация системы виртуализации для БлТЭЦ</t>
  </si>
  <si>
    <t>P_505-БлТЭЦ-1нма</t>
  </si>
  <si>
    <t>Покупка системы расчетов технико-экономических показателей для БлТЭЦ в количестве 1 комплекта</t>
  </si>
  <si>
    <t>P_505-БлТЭЦ-7нма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</si>
  <si>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</si>
  <si>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</si>
  <si>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</si>
  <si>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</si>
  <si>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</si>
  <si>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</si>
  <si>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Покупка системы  электронного документооборота для АТС в колличестве 1 комплекта</t>
  </si>
  <si>
    <t>O_505-АТС-9нма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</si>
  <si>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</si>
  <si>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</si>
  <si>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электронного документооборота для БлТЭЦ в количестве 1 комплекта</t>
  </si>
  <si>
    <t>O_505-БлТЭЦ-25нма</t>
  </si>
  <si>
    <t>Покупка системы автоматизированного ведения, хранения и анализа оперативной документации дежурной смены РГРЭС в колличестве 1 комплекта</t>
  </si>
  <si>
    <t>O_505-РГРЭС-20нма</t>
  </si>
  <si>
    <t>Покупка системы электронного документооборота для РГРЭС в количестве 1 комплекта</t>
  </si>
  <si>
    <t>O_505-РГРЭС-24нма</t>
  </si>
  <si>
    <t>Покупка широкоформатного сканера формата А0 для СП Благовещенская ТЭЦ-1 шт.</t>
  </si>
  <si>
    <t>O_505-БлТЭЦ1-27-22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</si>
  <si>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</si>
  <si>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</si>
  <si>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</si>
  <si>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</si>
  <si>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</si>
  <si>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</si>
  <si>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</si>
  <si>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</si>
  <si>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</si>
  <si>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</si>
  <si>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</si>
  <si>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</si>
  <si>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</si>
  <si>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</si>
  <si>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Оплата за фактически выпосненые работы по договору 128/ПТС-24 от 13.08.2024</t>
  </si>
  <si>
    <t>3.1.3.3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</si>
  <si>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</si>
  <si>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</si>
  <si>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Сдвиг графика реализации проекта, заполанированнаого на 2024 год, в связи с долгим получением у администрации города разрешения на снос зеленых насаждений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</si>
  <si>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</si>
  <si>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</si>
  <si>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Отклонение в связи с принятием к учету затрат за сервитут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</si>
  <si>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</si>
  <si>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</si>
  <si>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Отклонение в связи с выплатой Гарантийного обязательства выполненых работ в 2024 горду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</si>
  <si>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</si>
  <si>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</si>
  <si>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</si>
  <si>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</si>
  <si>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</si>
  <si>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</si>
  <si>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</si>
  <si>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</si>
  <si>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Выплата ГУ</t>
  </si>
  <si>
    <t>3.1.3.4</t>
  </si>
  <si>
    <t>3.1.3.5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</si>
  <si>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</si>
  <si>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</si>
  <si>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</t>
  </si>
  <si>
    <t>O_505-ПТС-23тп</t>
  </si>
  <si>
    <t xml:space="preserve">Отклонение от плана в связи с отсутствием  строительной площадки от застройщики в 2024. </t>
  </si>
  <si>
    <t>Техперевооружение магистральной тепловой сети от УТ 0133А - до УТ 0139Б, ул. Енисейская, г.Владивосток</t>
  </si>
  <si>
    <t>O_505-ПТС-26тп</t>
  </si>
  <si>
    <t>Подключение к тепловым сетям объекта капитального строительства "Жилой комплекс на земельном участке по адресу:г. Владивосток в районе пр.100-лет Влад-ку д.103</t>
  </si>
  <si>
    <t>O_505-ПТС-27тп</t>
  </si>
  <si>
    <t>Прокладка тепловой сети для подключения многоквартирного жилого дома по ул. Тимирязева, 2» в г. Артеме, 2Ду70 мм, L=168 м  СП Приморские тепловые сети</t>
  </si>
  <si>
    <t>P_505-ПТС-43тп</t>
  </si>
  <si>
    <t xml:space="preserve">Отклонение в связи с оплатой внеплановых затрат  по топографической съёмки
</t>
  </si>
  <si>
    <t xml:space="preserve">Прокладка тепловой сети для подключения группы жилых домов в районе ул. Русская, 57 в г. Владивостоке </t>
  </si>
  <si>
    <t>N_505-ПТС-15тп</t>
  </si>
  <si>
    <t>Прокладка тепловой сети до границ земельного участка "Здание автомойки по ул. Пушкина,4 в г. Артеме</t>
  </si>
  <si>
    <t>O_505-ПТС-28тп</t>
  </si>
  <si>
    <t>Прокладка внутриплощадочных тепловых сетей для подключения объекта: «Жилой комплекс в районе ул. Катерной в г. Владивостоке»</t>
  </si>
  <si>
    <t>O_505-ПТС-199тп</t>
  </si>
  <si>
    <t>Прокладка тепловой сети для подключения складских помещений по л. Снеговая, 34а в г. Владивостоке, 2Ду100 мм, L=166 м.
 СП Приморские тепловые сети</t>
  </si>
  <si>
    <t>P_505-ПТС-44тп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</si>
  <si>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</si>
  <si>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</si>
  <si>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</si>
  <si>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</si>
  <si>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</si>
  <si>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</si>
  <si>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</si>
  <si>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</si>
  <si>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</si>
  <si>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</si>
  <si>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Перемещение излишнего материала на другой проект</t>
  </si>
  <si>
    <t>Реконструкция градирни №3 СП Артёмовская ТЭЦ</t>
  </si>
  <si>
    <t>N_505АрТЭЦ-1</t>
  </si>
  <si>
    <t>Отражен факт оплаты за выполненные работы, опережение графика выполнения работ.</t>
  </si>
  <si>
    <t>3.3</t>
  </si>
  <si>
    <t>3.3.1</t>
  </si>
  <si>
    <t>Модернизация АСУ и ТП турбинного и котельного оборудования Артемовской ТЭЦ</t>
  </si>
  <si>
    <t>I_505-ПГг-80</t>
  </si>
  <si>
    <t>Фактическая оплата за поставку оборудования произведена в декабре 2024 года. Обязательства по поставке выполнены.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</si>
  <si>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</si>
  <si>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</si>
  <si>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Оплата ГУ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</si>
  <si>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</si>
  <si>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</si>
  <si>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АСУ и ТП турбинного и котельного оборудования Партизанской ГРЭС</t>
  </si>
  <si>
    <t>I_505-ПГг-78</t>
  </si>
  <si>
    <t>Покупка оборудования с целью реализации проекта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</si>
  <si>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</si>
  <si>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</si>
  <si>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Перенос материалов с проекта на основную деятельность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</si>
  <si>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</si>
  <si>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</si>
  <si>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</si>
  <si>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</si>
  <si>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</si>
  <si>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</si>
  <si>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</si>
  <si>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</si>
  <si>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</si>
  <si>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</si>
  <si>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</si>
  <si>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</si>
  <si>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</si>
  <si>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</si>
  <si>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</si>
  <si>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</si>
  <si>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</si>
  <si>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</si>
  <si>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</si>
  <si>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</si>
  <si>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</si>
  <si>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</si>
  <si>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Оплата произведена в 2024г.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</si>
  <si>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</si>
  <si>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</si>
  <si>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</si>
  <si>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</si>
  <si>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</si>
  <si>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</si>
  <si>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Оплата поставленных материалов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</si>
  <si>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</si>
  <si>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</si>
  <si>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</si>
  <si>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</si>
  <si>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</si>
  <si>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</si>
  <si>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Корректировка финансирования между проектами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</si>
  <si>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</si>
  <si>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</si>
  <si>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</si>
  <si>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</si>
  <si>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</si>
  <si>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</si>
  <si>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</si>
  <si>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</si>
  <si>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</si>
  <si>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</si>
  <si>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</si>
  <si>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</si>
  <si>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3.3.4</t>
  </si>
  <si>
    <t>Модернизация схемы ТПУ-2н с установкой сетевого насоса № 4 СП Партизанской ГРЭС</t>
  </si>
  <si>
    <t>I_505-ПГг-82</t>
  </si>
  <si>
    <t>Смещение сроков выполнения работ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</si>
  <si>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</si>
  <si>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</si>
  <si>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</si>
  <si>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</si>
  <si>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</si>
  <si>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</si>
  <si>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</si>
  <si>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</si>
  <si>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</si>
  <si>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</si>
  <si>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</si>
  <si>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</si>
  <si>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</si>
  <si>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</si>
  <si>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Установка локальной системы оповещения на гидротехнических сооружениях, СП Партизанская ГРЭС</t>
  </si>
  <si>
    <t>K_505-ПГг-122</t>
  </si>
  <si>
    <t>Техперевооружение 1 и 2 секции брызгального бассейна, СП Партизанская ГРЭС</t>
  </si>
  <si>
    <t>K_505-ПГг-124</t>
  </si>
  <si>
    <t>Смещение срока выполнения работ, оплата ПИР</t>
  </si>
  <si>
    <t>Установка системы пожаротушения трансформаторов ст. № Т-1, Т-2, АТ-1,2 СП Партизанская ГРЭС</t>
  </si>
  <si>
    <t>K_505-ПГг-128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</si>
  <si>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</si>
  <si>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</si>
  <si>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</si>
  <si>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</si>
  <si>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Перенос сроков выполнения работ на 2031г</t>
  </si>
  <si>
    <t>Модернизация СОТИАССО для Восточной ТЭЦ</t>
  </si>
  <si>
    <t>N_505-ПГг-146</t>
  </si>
  <si>
    <t>Установка навеса для площадки складирования черного и цветного металлолома, СП Артемовская ТЭЦ</t>
  </si>
  <si>
    <t>N_505-ПГг-153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</si>
  <si>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</si>
  <si>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</si>
  <si>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</si>
  <si>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</si>
  <si>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Отклонение от плана в связи со смещением графика реализации проекта по причине устранения замечаний и согласованием проекта с Рос.Тех.Надзором г. Владивостока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</si>
  <si>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</si>
  <si>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</si>
  <si>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</si>
  <si>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</si>
  <si>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Отсутствие заключенного договора,  в связи с несостоявшимися закупочными процедурами</t>
  </si>
  <si>
    <t>Техперевооружение громкоговорящей связи Восточной ТЭЦ</t>
  </si>
  <si>
    <t>N_505-ПГг-160</t>
  </si>
  <si>
    <t>Техперевооружение узла учета тепловой эергии КЦ №2-2 СП Приморские тепловые сети</t>
  </si>
  <si>
    <t>N_505-ПТС-19</t>
  </si>
  <si>
    <t>Замена грузопассажирского лифта в главном корпусе, г/п 1тн СП Партизанская ГРЭС</t>
  </si>
  <si>
    <t>K_505-ПГг-123</t>
  </si>
  <si>
    <t>Модернизация подогревателя высокого давления ПВ 250-180-01 ПВД-8 ТА-2, ПВД-8 ТА-1, СП Партизанская ГРЭС</t>
  </si>
  <si>
    <t>O_505-ПГРЭС-156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</si>
  <si>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</si>
  <si>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</si>
  <si>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системы управления информационной безопасности, СП ТЭЦ Восточная</t>
  </si>
  <si>
    <t>N_505-ТЭЦВост-2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</si>
  <si>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</si>
  <si>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</si>
  <si>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</si>
  <si>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</si>
  <si>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</si>
  <si>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</si>
  <si>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</si>
  <si>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</si>
  <si>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</si>
  <si>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</si>
  <si>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</si>
  <si>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</si>
  <si>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</si>
  <si>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</si>
  <si>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</si>
  <si>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площадок накопления отходов 6шт СП Приморские тепловые сети</t>
  </si>
  <si>
    <t>O_505-ПТС-31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</si>
  <si>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</si>
  <si>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</si>
  <si>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</si>
  <si>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3.7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</si>
  <si>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</si>
  <si>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</si>
  <si>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серверного оборудования, СП Артемовская ТЭЦ 2 шт</t>
  </si>
  <si>
    <t>N_505-ПГг-39-146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</si>
  <si>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</si>
  <si>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</si>
  <si>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</si>
  <si>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</si>
  <si>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VoIP-шлюз для 36 абонентов - 5 шт. СП Приморские тепловые сети (4шт. - 2021г, 1шт. - 2025г.)</t>
  </si>
  <si>
    <t>K_505-ПГт-11-93</t>
  </si>
  <si>
    <t>Покупка кондуктометра «МАРК-603», 4шт. СП Примоские тепловые сети</t>
  </si>
  <si>
    <t>L_505-ПГт-11-144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</si>
  <si>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</si>
  <si>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</si>
  <si>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</si>
  <si>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</si>
  <si>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</si>
  <si>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</si>
  <si>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</si>
  <si>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</si>
  <si>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</si>
  <si>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</si>
  <si>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</si>
  <si>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</si>
  <si>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</si>
  <si>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</si>
  <si>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</si>
  <si>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</si>
  <si>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</si>
  <si>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</si>
  <si>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</si>
  <si>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</si>
  <si>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мобильной установки регенерации турбиного масла, СП Артемовская ТЭЦ, 1 шт.</t>
  </si>
  <si>
    <t>N_505-ПГг-39-202</t>
  </si>
  <si>
    <t>Покупка крановых весов СП Артёмовская ТЭЦ, 1 шт.</t>
  </si>
  <si>
    <t>N_505-АрТЭЦ-39-10</t>
  </si>
  <si>
    <t>Отсутствие заключенного договора на поставку оборудования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</si>
  <si>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</si>
  <si>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</si>
  <si>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</si>
  <si>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</si>
  <si>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</si>
  <si>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</si>
  <si>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</si>
  <si>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</si>
  <si>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</si>
  <si>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</si>
  <si>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</si>
  <si>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</si>
  <si>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</si>
  <si>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</si>
  <si>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 xml:space="preserve">Новый проект включен в ИПР на основании Приказа МЧС РФ от 23.12.2005 №999 «Об утверждении Порядка создания нештатных аварийно-спасательных формирований» </t>
  </si>
  <si>
    <t>Покупка газоанализатора Джин-Газ ГСБ-3М-07 или аналог СП ТЭЦ Восточная, 1 шт.</t>
  </si>
  <si>
    <t>O_505-ТЭЦВост-39-20</t>
  </si>
  <si>
    <t>Оплата фактически поставленного оборудования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</si>
  <si>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</si>
  <si>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</si>
  <si>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</si>
  <si>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</si>
  <si>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</si>
  <si>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</si>
  <si>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</si>
  <si>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</si>
  <si>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</si>
  <si>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</si>
  <si>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весов аналитических ВЛА-225М СП Артемовская ТЭЦ 1 шт.</t>
  </si>
  <si>
    <t>O_505-АрТЭЦ-39-29</t>
  </si>
  <si>
    <t>Устройство площадки для хранения металлолома на территории Восточной ТЭЦ"</t>
  </si>
  <si>
    <t>O_505-ТЭЦВост-5</t>
  </si>
  <si>
    <t>Покупка мобильной установки для очистки турбинного масла для Восточной ТЭЦ,  1 шт.</t>
  </si>
  <si>
    <t>N_505-ПГг-39-188</t>
  </si>
  <si>
    <t>Возмещение расходов на преобретение оборудования ПАО РАО ЭС Востока по договору переуступки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</si>
  <si>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</si>
  <si>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</si>
  <si>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экскаватора  Владивостокская ТЭЦ-2, 1 шт</t>
  </si>
  <si>
    <t>O_505-ВТЭЦ2-16</t>
  </si>
  <si>
    <t>Новый проект включен в ИПР на основании письмо РГ № 170АФ от 15.01.2024</t>
  </si>
  <si>
    <t>Приобретение спектрофотометра для Владивостокской ТЭЦ-2, 2 шт</t>
  </si>
  <si>
    <t>O_505-ВТЭЦ2-1</t>
  </si>
  <si>
    <t>Новый проект включен в ИПР на основании акта №4 от05.05.2023. Замена вышедшего из строя прибора.</t>
  </si>
  <si>
    <t>Приобретение устройства УИ 300.1 с поверкой Владивостокская ТЭЦ-2, 1 шт</t>
  </si>
  <si>
    <t>O_505-ВТЭЦ2-21</t>
  </si>
  <si>
    <t>Новый проект включен в ИПР на основании акта №6 от 04.02.2022. Замена отработавшего свой ресурс прибора.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</si>
  <si>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</si>
  <si>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</si>
  <si>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 xml:space="preserve">Отклонение от плана связано с невыполнением запланированного объема работ в 2024 году по договору , заключено дополнительное соглашение предусматривающее продление срока окончания выполнения работ до 30.06.2025 </t>
  </si>
  <si>
    <t>Приобретение уровнемера УЛМ-31А1-HF-LC с 2-х проводным подключением Владивостокская ТЭЦ-2,   15 шт</t>
  </si>
  <si>
    <t>O_505-ВТЭЦ2-3</t>
  </si>
  <si>
    <t>Новый проект включен в ИПР на основании акта №5 от 20.04.2022. Требование промышленной безовасности. Установка дублирующих триборов на баках кислоты и счелочи</t>
  </si>
  <si>
    <t>Модернизация системы принятия решений на оптовом рынке электроэнергии и мощности для ВТЭЦ-2</t>
  </si>
  <si>
    <t>O_505-ВТЭЦ-2-7нма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</si>
  <si>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</si>
  <si>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</si>
  <si>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</si>
  <si>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</si>
  <si>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</si>
  <si>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</si>
  <si>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</si>
  <si>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</si>
  <si>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</si>
  <si>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</si>
  <si>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электронного документооборота для АРТЭЦ в количестве 1 комплекта</t>
  </si>
  <si>
    <t>O_505-АрТЭЦ-20нма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</si>
  <si>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</si>
  <si>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</si>
  <si>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</si>
  <si>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</si>
  <si>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</si>
  <si>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</si>
  <si>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электронного документооборота для ПГРЭС в количестве 1 комплекта</t>
  </si>
  <si>
    <t>O_505-ПГРЭС-26нма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</si>
  <si>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</si>
  <si>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</si>
  <si>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Покупка системы автоматизированного ведения, хранения и анализа оперативной документации дежурной смены для ТЭЦ Восточная в колличестве 1 комплекта</t>
  </si>
  <si>
    <t>O_505-ТЭЦВост-17нма</t>
  </si>
  <si>
    <t>Покупка системы электронного документооборота для ТЭЦ Восточная в количестве 1 комплекта</t>
  </si>
  <si>
    <t>O_505-ТЭЦВост-20нма</t>
  </si>
  <si>
    <t>Покупка системы автоматизированного ведения, хранения и анализа оперативной документации дежурной смены для ВТЭЦ-2 в колличестве 1 комплекта</t>
  </si>
  <si>
    <t>O_505-ВТЭЦ-2-14нма</t>
  </si>
  <si>
    <t>Покупка системы электронного документооборота для ВТЭЦ 2 в колличестве 1 комплекта</t>
  </si>
  <si>
    <t>O_505-ВТЭЦ-2-19нма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</si>
  <si>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</si>
  <si>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</si>
  <si>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Покупка системы электронного документооборота для ПТС в количестве 1 комплекта</t>
  </si>
  <si>
    <t>O_505-ПТС-15нма</t>
  </si>
  <si>
    <t>Разработка системы обнаружения утечек в трубах тепловых сетей, СП Приморские тепловые сети</t>
  </si>
  <si>
    <t>O_505-ПТС-16на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</si>
  <si>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</si>
  <si>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</si>
  <si>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</si>
  <si>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</si>
  <si>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</si>
  <si>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</si>
  <si>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</si>
  <si>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</si>
  <si>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</si>
  <si>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</si>
  <si>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Проект реализован в 2024 году. В 2025 году доработка исполнительной документации подрядчиком с последующей оплатой гарантийных удержаний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</si>
  <si>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</si>
  <si>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</si>
  <si>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</si>
  <si>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</si>
  <si>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</si>
  <si>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</si>
  <si>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</si>
  <si>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</si>
  <si>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Технологическое присоединение объекта капитального строительства индивидуального предпринимателя  к сетям МТС Нерюнгринской ГРЭС (ИП Подабонова)</t>
  </si>
  <si>
    <t>O_505-НГ-142</t>
  </si>
  <si>
    <t>Проект 2024 г., перенесён в связи с изменением сметной стоимости проекта.Оплата по результатам заключения договорных отношений.</t>
  </si>
  <si>
    <t>4.1.3.4</t>
  </si>
  <si>
    <t>4.1.3.5</t>
  </si>
  <si>
    <t xml:space="preserve">Прокладка сетей: водоснабжения и водоотведения от жилого дома № 127, теплоснабжения от внутриквартальных сетей п.Серебряный бор (тепловой узел УТ-626) до индивидуального жилого дома в п. Серебряный бор </t>
  </si>
  <si>
    <t>P_505-НГ-149тп</t>
  </si>
  <si>
    <t> Прокладка тепловой сети от IV очереди Нерюнгринской ГРЭС до объекта капитального строительства «Станция обслуживания автомобилей с моечными постами» в г. Нерюнгри </t>
  </si>
  <si>
    <t>P_505-НГ-150тп</t>
  </si>
  <si>
    <t>4.1.4</t>
  </si>
  <si>
    <t>4.2</t>
  </si>
  <si>
    <t>4.2.1</t>
  </si>
  <si>
    <t>Реконструкция горелочных устройств котлоагрегатов  НГРЭС</t>
  </si>
  <si>
    <t>J_505-НГ-74</t>
  </si>
  <si>
    <t>Перенос сроков реализации</t>
  </si>
  <si>
    <t>4.2.2</t>
  </si>
  <si>
    <t>4.2.3</t>
  </si>
  <si>
    <t>Реконструкция  II очереди МТС г. Нерюнгри" НГРЭС</t>
  </si>
  <si>
    <t>J_505-НГ-84</t>
  </si>
  <si>
    <t>Перенос материалов на другие проекты в связи с отсутвием потребности материалов</t>
  </si>
  <si>
    <t>Реконструкция  III очереди МТС г. Нерюнгри" НГРЭС</t>
  </si>
  <si>
    <t>N_505-НГ-113</t>
  </si>
  <si>
    <t>4.2.4</t>
  </si>
  <si>
    <t>Наращивание дамбы шлакозолоотвала №1 НГРЭС</t>
  </si>
  <si>
    <t>J_505-НГ-75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</si>
  <si>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</si>
  <si>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</si>
  <si>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</si>
  <si>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</si>
  <si>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</si>
  <si>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</si>
  <si>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КЗ 2024. Финансирование проекта предусмотрено из средств Займа, оплата за проектные и шеф-монтажные работы.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</si>
  <si>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</si>
  <si>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</si>
  <si>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Изменение сроков и состава работ</t>
  </si>
  <si>
    <t>Установка системы автоматического регулирования мощности энергоблоков № 1, 2, 3 Нерюнгринской ГРЭС</t>
  </si>
  <si>
    <t>F_505-НГ-16</t>
  </si>
  <si>
    <t>Проект реализован в 2024 году. В 2025 оплата гарантийных удержаний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</si>
  <si>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</si>
  <si>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</si>
  <si>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Перераспределение прочих затрат по Агентскому договору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</si>
  <si>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</si>
  <si>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</si>
  <si>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</si>
  <si>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</si>
  <si>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</si>
  <si>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</si>
  <si>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4.3.2</t>
  </si>
  <si>
    <t>4.3.3</t>
  </si>
  <si>
    <t>4.3.4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</si>
  <si>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</si>
  <si>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</si>
  <si>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Оплата за фактически выполненные СМР, опережение графика выполнения работ. Выплата ГУ за 2024г.</t>
  </si>
  <si>
    <t xml:space="preserve">Монтаж электролизной установки НГРЭС, 1 шт. </t>
  </si>
  <si>
    <t>H_505-НГ-53</t>
  </si>
  <si>
    <t>Перераспределение прочих затрат на содержание ОКС СП НГРЭС</t>
  </si>
  <si>
    <t>Установка локальной системы оповещения НГРЭС</t>
  </si>
  <si>
    <t>J_505-НГ-76</t>
  </si>
  <si>
    <t>Проект исключен из ИПР  2025 в связи с изменением класса ГТС, снятием предписания РосТехНадзора.</t>
  </si>
  <si>
    <t xml:space="preserve">Модернизация релейной защиты и автоматики (РЗА) НГРЭС </t>
  </si>
  <si>
    <t>L_505-НГ-102</t>
  </si>
  <si>
    <t xml:space="preserve">Изменение сроков реаизации проекта в результате изменения технических решений. Изменение стоимости и объемов инвестиций по результатам полученной рабочей документации
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</si>
  <si>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</si>
  <si>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</si>
  <si>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 xml:space="preserve"> Проектно-сметная документация отсутствует, планируется увеличение стоимости проекта</t>
  </si>
  <si>
    <t>Реконструкция ленточного конвейера ЛК-4/1Б Нерюнгринской ГРЭС</t>
  </si>
  <si>
    <t>N_505-НГ-121</t>
  </si>
  <si>
    <t>Замена электродвигателей напряжением 6кВ КЭН, КЭНб блок № 1,2,3 Нерюнгринской ГРЭС</t>
  </si>
  <si>
    <t>O_505-НГ-132</t>
  </si>
  <si>
    <t>Аванс за поставку МТР Заказчика</t>
  </si>
  <si>
    <t xml:space="preserve">Установка автомобильных весов НГРЭС, 1 шт. </t>
  </si>
  <si>
    <t>I_505-НГ-64</t>
  </si>
  <si>
    <t>Изменение стоимости проекта по результатам проведенных закупочных процедур и заключенных договоров. Изменение объемов инвестиций по годам в связи с неисполнением плана 2023 года</t>
  </si>
  <si>
    <t>Техперевооружение комплекса инженерно-технических средств физической защиты ЧТЭЦ</t>
  </si>
  <si>
    <t>F_505-НГ-12</t>
  </si>
  <si>
    <t>Выполнение обязательств, перенесенных с 2024г, выплата ГУ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</si>
  <si>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</si>
  <si>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</si>
  <si>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Установка исполнительных механизмов МЭО, НГРЭС, 6 шт.</t>
  </si>
  <si>
    <t>O_505-НГ-133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</si>
  <si>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</si>
  <si>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</si>
  <si>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</si>
  <si>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</si>
  <si>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</si>
  <si>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</si>
  <si>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</si>
  <si>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</si>
  <si>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</si>
  <si>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</si>
  <si>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</si>
  <si>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</si>
  <si>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</si>
  <si>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</si>
  <si>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Разработка ПИР на системы освещения и вентиляции ММХ Нерюнгринской ГРЭС</t>
  </si>
  <si>
    <t>O_505-НГ-146</t>
  </si>
  <si>
    <t>Пкеренос сроков преализации проекта, оплата за фиктически выполненные работы.</t>
  </si>
  <si>
    <t>Покупка маневрового тепловоза  серии ТЭМ18ДМ,  НГРЭС  1 шт.</t>
  </si>
  <si>
    <t>L_505-НГ-24-105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</si>
  <si>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</si>
  <si>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</si>
  <si>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</si>
  <si>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</si>
  <si>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</si>
  <si>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</si>
  <si>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</si>
  <si>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</si>
  <si>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</si>
  <si>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</si>
  <si>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</si>
  <si>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</si>
  <si>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</si>
  <si>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</si>
  <si>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</si>
  <si>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</si>
  <si>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</si>
  <si>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</si>
  <si>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</si>
  <si>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</si>
  <si>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</si>
  <si>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</si>
  <si>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видеоэндоскопа jProbe GX, НГРЭС, 1 шт.</t>
  </si>
  <si>
    <t>N_505-НГ-24-99</t>
  </si>
  <si>
    <t>Покупка промышленного пылесоса НГРЭС, 3 шт. (2024г-1шт, 2025г.-2шт.)</t>
  </si>
  <si>
    <t>N_505-НГ-24-120</t>
  </si>
  <si>
    <t>Покупка фасадного подъемника, НГРЭС, 1шт.</t>
  </si>
  <si>
    <t>N_505-НГ-24-136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</si>
  <si>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</si>
  <si>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</si>
  <si>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</si>
  <si>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</si>
  <si>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</si>
  <si>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</si>
  <si>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</si>
  <si>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</si>
  <si>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</si>
  <si>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</si>
  <si>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</si>
  <si>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</si>
  <si>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</si>
  <si>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</si>
  <si>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</si>
  <si>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</si>
  <si>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</si>
  <si>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</si>
  <si>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</si>
  <si>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</si>
  <si>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</si>
  <si>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</si>
  <si>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</si>
  <si>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</si>
  <si>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</si>
  <si>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</si>
  <si>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</si>
  <si>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</si>
  <si>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трассопоискового комплекса в комплекте с генератором, НГРЭС,1 шт.</t>
  </si>
  <si>
    <t>O_505-НГ-24-177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</si>
  <si>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</si>
  <si>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</si>
  <si>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</si>
  <si>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</si>
  <si>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вилочного мини погрузчика, НГРЭС, 1 шт.</t>
  </si>
  <si>
    <t>N_505-НГ-24-148</t>
  </si>
  <si>
    <t>Проект 2024 г, поздняя поставка оборудования</t>
  </si>
  <si>
    <t>Разработка ПИР на модернизацию технологических защит энергоблоков №1, 2, 3 Нерюнгринской ГРЭС</t>
  </si>
  <si>
    <t>O_505-НГ-144</t>
  </si>
  <si>
    <t>Проект 2024г. Перенос сроков выполнения работ, в связи с заключенным дополнительным соглашением.</t>
  </si>
  <si>
    <t>Покупка термохимического газоанализатора, НГРЭС,1 шт.</t>
  </si>
  <si>
    <t>O_505-НГ-24-164</t>
  </si>
  <si>
    <t>Покупка центробежного насосного агрегата, 1шт, НГРЭС</t>
  </si>
  <si>
    <t>P_505-НГ-24-183</t>
  </si>
  <si>
    <t>Модернизация системы виртуализации для НГРЭС</t>
  </si>
  <si>
    <t>P_505-НГРЭС-1нма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</si>
  <si>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</si>
  <si>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</si>
  <si>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</si>
  <si>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</si>
  <si>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Покупка системы электронного документооборота для НГРЭС в количестве 1 комплекта</t>
  </si>
  <si>
    <t>O_505-НГРЭС-29нма</t>
  </si>
  <si>
    <t>Покупка бульдозера Т-11, НГРЭС, 1 шт.</t>
  </si>
  <si>
    <t>O_505-НГ-24-160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</si>
  <si>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</si>
  <si>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</si>
  <si>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</si>
  <si>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</si>
  <si>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</si>
  <si>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</si>
  <si>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</si>
  <si>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</si>
  <si>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</si>
  <si>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</si>
  <si>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</si>
  <si>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</si>
  <si>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</si>
  <si>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</si>
  <si>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</si>
  <si>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</si>
  <si>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</si>
  <si>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Перенос реализации проекта с 2024 на 2025 в связи с расторжением договора в 2024г., по причине не выполнения обязательств контрагентом</t>
  </si>
  <si>
    <t>5.1.4</t>
  </si>
  <si>
    <t>5.2</t>
  </si>
  <si>
    <t>5.2.1</t>
  </si>
  <si>
    <t>5.2.2</t>
  </si>
  <si>
    <t>5.2.3</t>
  </si>
  <si>
    <t>5.2.4</t>
  </si>
  <si>
    <t>Реконструкция системы ТВС (технического водоснабжения) СП БТЭЦ</t>
  </si>
  <si>
    <t>F_505-ХТСКб-10</t>
  </si>
  <si>
    <t>Перенос остатка материалов в связи с окончанием проекта и невостребованностью материалов.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</si>
  <si>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</si>
  <si>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</si>
  <si>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</si>
  <si>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</si>
  <si>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</si>
  <si>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</si>
  <si>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</si>
  <si>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Перераспределение затрат на содержание ГКСиР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</si>
  <si>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</si>
  <si>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</si>
  <si>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</si>
  <si>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</si>
  <si>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</si>
  <si>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</si>
  <si>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</si>
  <si>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</si>
  <si>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</si>
  <si>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</si>
  <si>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</si>
  <si>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</si>
  <si>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</si>
  <si>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</si>
  <si>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</si>
  <si>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</si>
  <si>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третьей очереди золоотвала БТЭЦ (емкость - 1,266 млн. м3)</t>
  </si>
  <si>
    <t>H_505-ХТСКб-13</t>
  </si>
  <si>
    <t>Перенос начала реализации проекта на 2026г.</t>
  </si>
  <si>
    <t>5.6</t>
  </si>
  <si>
    <t>5.7</t>
  </si>
  <si>
    <t>Покупка системы  электронного документооборота для БирТЭЦ в колличестве 1 комплекта</t>
  </si>
  <si>
    <t>O_505-БирТЭЦ-12нма</t>
  </si>
  <si>
    <t>Покупка серверного шасси ThinkSystem 7X22CTO1WW (2025г. - 2шт.) Бир. ТЭЦ</t>
  </si>
  <si>
    <t>N_505-БирТЭЦ-8-29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</si>
  <si>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</si>
  <si>
    <t>Техперевооружение резервуаров вертикальных стальных РВС 5000 ст.№1,2 (Расходный склад мазута) СП Николаевская ТЭЦ.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</si>
</sst>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0.000000000000000000000000000"/>
    <numFmt numFmtId="165" formatCode="0.000000000"/>
    <numFmt numFmtId="166" formatCode="0.0000000000000"/>
    <numFmt numFmtId="167" formatCode="0.0000000"/>
    <numFmt numFmtId="168" formatCode="0.00000"/>
    <numFmt numFmtId="169" formatCode="0.00000000000000000000"/>
    <numFmt numFmtId="170" formatCode="0.000000000000000000000"/>
    <numFmt numFmtId="171" formatCode="0.000000000000000"/>
    <numFmt numFmtId="172" formatCode="0.00000000"/>
    <numFmt numFmtId="173" formatCode="#,##0.00000"/>
    <numFmt numFmtId="174" formatCode="#,##0.0"/>
    <numFmt numFmtId="175" formatCode="_-* #,##0.00_р_._-;\-* #,##0.00_р_._-;_-* &quot;-&quot;??_р_._-;_-@_-"/>
    <numFmt numFmtId="176" formatCode="0.00000000000000000"/>
    <numFmt numFmtId="177" formatCode="0.000"/>
  </numFmts>
  <fonts count="16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2"/>
      <name val="Times New Roman CYR"/>
      <charset val="1"/>
    </font>
    <font>
      <sz val="12"/>
      <name val="Times New Roman CYR"/>
      <charset val="204"/>
    </font>
    <font>
      <sz val="12"/>
      <color rgb="FF000000"/>
      <name val="Times New Roman CYR"/>
    </font>
    <font>
      <sz val="11"/>
      <color indexed="64"/>
      <name val="SimSu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2" fillId="0" borderId="0"/>
    <xf numFmtId="0" fontId="7" fillId="0" borderId="0"/>
    <xf numFmtId="0" fontId="8" fillId="0" borderId="0"/>
    <xf numFmtId="0" fontId="3" fillId="0" borderId="0"/>
    <xf numFmtId="0" fontId="8" fillId="0" borderId="0"/>
    <xf numFmtId="0" fontId="1" fillId="0" borderId="0"/>
    <xf numFmtId="0" fontId="3" fillId="0" borderId="0"/>
    <xf numFmtId="0" fontId="14" fillId="0" borderId="0"/>
  </cellStyleXfs>
  <cellXfs count="128">
    <xf numFmtId="0" fontId="0" fillId="0" borderId="0" xfId="0"/>
    <xf numFmtId="2" fontId="3" fillId="0" borderId="0" xfId="1" applyNumberFormat="1" applyFont="1" applyFill="1"/>
    <xf numFmtId="1" fontId="3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>
      <alignment horizontal="center"/>
    </xf>
    <xf numFmtId="4" fontId="3" fillId="0" borderId="0" xfId="1" applyNumberFormat="1" applyFont="1" applyFill="1"/>
    <xf numFmtId="0" fontId="5" fillId="0" borderId="0" xfId="1" applyFont="1" applyFill="1" applyAlignment="1">
      <alignment horizontal="right"/>
    </xf>
    <xf numFmtId="2" fontId="4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6" fillId="0" borderId="1" xfId="1" applyNumberFormat="1" applyFont="1" applyFill="1" applyBorder="1" applyAlignment="1">
      <alignment horizontal="center" vertical="center" wrapText="1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 wrapText="1"/>
    </xf>
    <xf numFmtId="10" fontId="6" fillId="0" borderId="3" xfId="1" applyNumberFormat="1" applyFont="1" applyFill="1" applyBorder="1" applyAlignment="1">
      <alignment horizontal="center" vertical="center" wrapText="1"/>
    </xf>
    <xf numFmtId="2" fontId="9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5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74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175" fontId="6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7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3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17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4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75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4" fontId="6" fillId="0" borderId="1" xfId="6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10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3" fillId="0" borderId="5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3" fillId="0" borderId="1" xfId="8" applyNumberFormat="1" applyFont="1" applyFill="1" applyBorder="1" applyAlignment="1">
      <alignment horizontal="center" vertical="center"/>
    </xf>
    <xf numFmtId="2" fontId="10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 wrapText="1"/>
    </xf>
    <xf numFmtId="17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8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" fontId="9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174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0" fontId="6" fillId="0" borderId="5" xfId="1" applyNumberFormat="1" applyFont="1" applyFill="1" applyBorder="1" applyAlignment="1">
      <alignment horizontal="center" vertical="center" wrapText="1"/>
    </xf>
    <xf numFmtId="2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3" fillId="0" borderId="1" xfId="8" applyNumberFormat="1" applyFont="1" applyFill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9" fillId="0" borderId="3" xfId="6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right" wrapText="1"/>
    </xf>
    <xf numFmtId="165" fontId="4" fillId="0" borderId="0" xfId="1" applyNumberFormat="1" applyFont="1" applyFill="1"/>
    <xf numFmtId="166" fontId="4" fillId="0" borderId="0" xfId="1" applyNumberFormat="1" applyFont="1" applyFill="1"/>
    <xf numFmtId="2" fontId="4" fillId="0" borderId="0" xfId="1" applyNumberFormat="1" applyFont="1" applyFill="1"/>
    <xf numFmtId="167" fontId="4" fillId="0" borderId="0" xfId="1" applyNumberFormat="1" applyFont="1" applyFill="1"/>
    <xf numFmtId="168" fontId="4" fillId="0" borderId="0" xfId="1" applyNumberFormat="1" applyFont="1" applyFill="1"/>
    <xf numFmtId="169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167" fontId="4" fillId="0" borderId="0" xfId="1" applyNumberFormat="1" applyFont="1" applyFill="1" applyAlignment="1">
      <alignment horizontal="center" wrapText="1"/>
    </xf>
    <xf numFmtId="170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/>
    </xf>
    <xf numFmtId="171" fontId="4" fillId="0" borderId="0" xfId="0" applyNumberFormat="1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17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73" fontId="3" fillId="0" borderId="0" xfId="2" applyNumberFormat="1" applyFont="1" applyFill="1" applyAlignment="1">
      <alignment horizontal="center" vertical="center"/>
    </xf>
    <xf numFmtId="3" fontId="6" fillId="0" borderId="2" xfId="1" applyNumberFormat="1" applyFont="1" applyFill="1" applyBorder="1" applyAlignment="1">
      <alignment horizontal="center" vertical="center" wrapText="1"/>
    </xf>
    <xf numFmtId="176" fontId="3" fillId="0" borderId="0" xfId="1" applyNumberFormat="1" applyFont="1" applyFill="1"/>
    <xf numFmtId="164" fontId="3" fillId="0" borderId="0" xfId="1" applyNumberFormat="1" applyFont="1" applyFill="1"/>
    <xf numFmtId="2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Fill="1" applyBorder="1" applyAlignment="1">
      <alignment horizontal="center" vertical="center" wrapText="1"/>
    </xf>
    <xf numFmtId="2" fontId="3" fillId="0" borderId="1" xfId="9" applyNumberFormat="1" applyFont="1" applyFill="1" applyBorder="1" applyAlignment="1" applyProtection="1">
      <alignment horizontal="center" vertical="center" wrapText="1"/>
    </xf>
    <xf numFmtId="173" fontId="5" fillId="0" borderId="1" xfId="4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77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3" fillId="0" borderId="0" xfId="1" applyNumberFormat="1" applyFont="1" applyFill="1"/>
    <xf numFmtId="172" fontId="3" fillId="0" borderId="0" xfId="1" applyNumberFormat="1" applyFont="1" applyFill="1"/>
    <xf numFmtId="2" fontId="3" fillId="0" borderId="0" xfId="1" applyNumberFormat="1" applyFont="1" applyFill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" xfId="5"/>
    <cellStyle name="Обычный 11" xfId="8"/>
    <cellStyle name="Обычный 3" xfId="1"/>
    <cellStyle name="Обычный 5" xfId="9"/>
    <cellStyle name="Обычный 6 3 2 2 3 2 2" xfId="7"/>
    <cellStyle name="Обычный 7" xfId="2"/>
    <cellStyle name="Обычный 7 4" xfId="3"/>
    <cellStyle name="Стиль 1" xfId="4"/>
    <cellStyle name="Стиль 1 2" xfId="6"/>
  </cellStyles>
  <dxfs count="543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ont>
        <b val="0"/>
        <i val="0"/>
        <strike val="0"/>
        <u val="none"/>
        <sz val="12"/>
        <name val="Times New Roman"/>
      </font>
      <numFmt numFmtId="0" formatCode="General"/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792"/>
  <sheetViews>
    <sheetView tabSelected="1" zoomScale="60" zoomScaleNormal="60" workbookViewId="0">
      <selection activeCell="A10" sqref="A10:T10"/>
    </sheetView>
  </sheetViews>
  <sheetFormatPr defaultColWidth="9" defaultRowHeight="15.75"/>
  <cols>
    <col min="1" max="1" width="9.75" style="1" customWidth="1"/>
    <col min="2" max="2" width="55.375" style="1" customWidth="1"/>
    <col min="3" max="3" width="28.125" style="1" customWidth="1"/>
    <col min="4" max="4" width="23.75" style="1" customWidth="1"/>
    <col min="5" max="5" width="23.875" style="1" customWidth="1"/>
    <col min="6" max="6" width="24" style="1" customWidth="1"/>
    <col min="7" max="7" width="27.875" style="1" customWidth="1" collapsed="1"/>
    <col min="8" max="8" width="26.375" style="112" customWidth="1"/>
    <col min="9" max="9" width="19.5" style="1" customWidth="1"/>
    <col min="10" max="10" width="24.375" style="1" customWidth="1"/>
    <col min="11" max="11" width="19.5" style="1" customWidth="1" collapsed="1"/>
    <col min="12" max="12" width="16.75" style="1" customWidth="1"/>
    <col min="13" max="13" width="19.5" style="1" customWidth="1"/>
    <col min="14" max="14" width="17.125" style="1" customWidth="1"/>
    <col min="15" max="15" width="19.5" style="1" customWidth="1"/>
    <col min="16" max="16" width="14.5" style="1" customWidth="1"/>
    <col min="17" max="17" width="32.625" style="1" customWidth="1"/>
    <col min="18" max="18" width="24" style="4" customWidth="1"/>
    <col min="19" max="19" width="23" style="4" customWidth="1"/>
    <col min="20" max="20" width="49.875" style="114" customWidth="1"/>
    <col min="21" max="21" width="9" style="1"/>
    <col min="22" max="22" width="13.875" style="1" customWidth="1"/>
    <col min="23" max="16384" width="9" style="1"/>
  </cols>
  <sheetData>
    <row r="1" spans="1:20" ht="20.25" customHeight="1"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2"/>
      <c r="Q1" s="2"/>
      <c r="R1" s="2"/>
      <c r="S1" s="2"/>
      <c r="T1" s="83" t="s">
        <v>0</v>
      </c>
    </row>
    <row r="2" spans="1:20" ht="20.25" customHeight="1">
      <c r="G2" s="84"/>
      <c r="H2" s="85"/>
      <c r="I2" s="86"/>
      <c r="J2" s="87"/>
      <c r="K2" s="86"/>
      <c r="L2" s="87"/>
      <c r="M2" s="86"/>
      <c r="N2" s="88"/>
      <c r="O2" s="86"/>
      <c r="T2" s="83" t="s">
        <v>1</v>
      </c>
    </row>
    <row r="3" spans="1:20" s="4" customFormat="1" ht="20.25" customHeight="1">
      <c r="T3" s="5" t="s">
        <v>2</v>
      </c>
    </row>
    <row r="4" spans="1:20" ht="20.25" customHeight="1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8"/>
      <c r="T4" s="117"/>
    </row>
    <row r="5" spans="1:20" ht="20.25" customHeight="1">
      <c r="A5" s="119" t="s">
        <v>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20"/>
      <c r="T5" s="119"/>
    </row>
    <row r="6" spans="1:20" ht="20.25" customHeight="1">
      <c r="A6" s="6"/>
      <c r="B6" s="6"/>
      <c r="C6" s="6"/>
      <c r="D6" s="6"/>
      <c r="E6" s="6"/>
      <c r="F6" s="6"/>
      <c r="G6" s="89"/>
      <c r="H6" s="6"/>
      <c r="I6" s="6"/>
      <c r="J6" s="6"/>
      <c r="K6" s="6"/>
      <c r="L6" s="6"/>
      <c r="M6" s="6"/>
      <c r="N6" s="6"/>
      <c r="O6" s="6"/>
      <c r="P6" s="6"/>
      <c r="Q6" s="6"/>
      <c r="R6" s="90"/>
      <c r="S6" s="90"/>
      <c r="T6" s="91"/>
    </row>
    <row r="7" spans="1:20" ht="20.25" customHeight="1">
      <c r="A7" s="119" t="s">
        <v>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20"/>
      <c r="T7" s="119"/>
    </row>
    <row r="8" spans="1:20" ht="20.25" customHeight="1">
      <c r="A8" s="121" t="s">
        <v>6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2"/>
      <c r="T8" s="121"/>
    </row>
    <row r="9" spans="1:20" ht="20.25" customHeight="1">
      <c r="A9" s="7"/>
      <c r="B9" s="7"/>
      <c r="C9" s="7"/>
      <c r="D9" s="7"/>
      <c r="E9" s="7"/>
      <c r="F9" s="7"/>
      <c r="G9" s="92"/>
      <c r="H9" s="7"/>
      <c r="I9" s="7"/>
      <c r="J9" s="7"/>
      <c r="K9" s="7"/>
      <c r="L9" s="7"/>
      <c r="M9" s="7"/>
      <c r="N9" s="7"/>
      <c r="O9" s="7"/>
      <c r="P9" s="7"/>
      <c r="Q9" s="7"/>
      <c r="R9" s="93"/>
      <c r="S9" s="93"/>
      <c r="T9" s="94"/>
    </row>
    <row r="10" spans="1:20" ht="20.25" customHeight="1">
      <c r="A10" s="123" t="s">
        <v>7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4"/>
      <c r="T10" s="123"/>
    </row>
    <row r="11" spans="1:20" ht="20.25" customHeight="1">
      <c r="A11" s="8"/>
      <c r="B11" s="8"/>
      <c r="C11" s="8"/>
      <c r="D11" s="8"/>
      <c r="E11" s="8"/>
      <c r="F11" s="95"/>
      <c r="G11" s="96"/>
      <c r="H11" s="97"/>
      <c r="I11" s="8"/>
      <c r="J11" s="98"/>
      <c r="K11" s="8"/>
      <c r="L11" s="8"/>
      <c r="M11" s="8"/>
      <c r="N11" s="8"/>
      <c r="O11" s="8"/>
      <c r="P11" s="8"/>
      <c r="Q11" s="8"/>
      <c r="R11" s="99"/>
      <c r="S11" s="100"/>
      <c r="T11" s="8"/>
    </row>
    <row r="12" spans="1:20" ht="20.25" customHeight="1">
      <c r="A12" s="115" t="s">
        <v>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6"/>
      <c r="T12" s="115"/>
    </row>
    <row r="13" spans="1:20" ht="20.25" customHeight="1">
      <c r="A13" s="121" t="s">
        <v>9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2"/>
      <c r="T13" s="121"/>
    </row>
    <row r="14" spans="1:20" ht="20.25" customHeight="1">
      <c r="A14" s="117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8"/>
      <c r="T14" s="117"/>
    </row>
    <row r="15" spans="1:20" ht="55.5" customHeight="1">
      <c r="A15" s="125" t="s">
        <v>10</v>
      </c>
      <c r="B15" s="125" t="s">
        <v>11</v>
      </c>
      <c r="C15" s="125" t="s">
        <v>12</v>
      </c>
      <c r="D15" s="125" t="s">
        <v>13</v>
      </c>
      <c r="E15" s="125" t="s">
        <v>14</v>
      </c>
      <c r="F15" s="125" t="s">
        <v>15</v>
      </c>
      <c r="G15" s="125" t="s">
        <v>16</v>
      </c>
      <c r="H15" s="126"/>
      <c r="I15" s="125"/>
      <c r="J15" s="125"/>
      <c r="K15" s="125"/>
      <c r="L15" s="125"/>
      <c r="M15" s="125"/>
      <c r="N15" s="125"/>
      <c r="O15" s="125"/>
      <c r="P15" s="125"/>
      <c r="Q15" s="125" t="s">
        <v>17</v>
      </c>
      <c r="R15" s="125" t="s">
        <v>18</v>
      </c>
      <c r="S15" s="127"/>
      <c r="T15" s="125" t="s">
        <v>19</v>
      </c>
    </row>
    <row r="16" spans="1:20" ht="50.25" customHeight="1">
      <c r="A16" s="125"/>
      <c r="B16" s="125"/>
      <c r="C16" s="125"/>
      <c r="D16" s="125"/>
      <c r="E16" s="125"/>
      <c r="F16" s="125"/>
      <c r="G16" s="125" t="s">
        <v>20</v>
      </c>
      <c r="H16" s="126"/>
      <c r="I16" s="125" t="s">
        <v>21</v>
      </c>
      <c r="J16" s="125"/>
      <c r="K16" s="125" t="s">
        <v>22</v>
      </c>
      <c r="L16" s="125"/>
      <c r="M16" s="125" t="s">
        <v>23</v>
      </c>
      <c r="N16" s="125"/>
      <c r="O16" s="125" t="s">
        <v>24</v>
      </c>
      <c r="P16" s="125"/>
      <c r="Q16" s="125"/>
      <c r="R16" s="127" t="s">
        <v>25</v>
      </c>
      <c r="S16" s="127" t="s">
        <v>26</v>
      </c>
      <c r="T16" s="125"/>
    </row>
    <row r="17" spans="1:20" ht="43.5" customHeight="1">
      <c r="A17" s="125"/>
      <c r="B17" s="125"/>
      <c r="C17" s="125"/>
      <c r="D17" s="125"/>
      <c r="E17" s="125"/>
      <c r="F17" s="125"/>
      <c r="G17" s="9" t="s">
        <v>27</v>
      </c>
      <c r="H17" s="10" t="s">
        <v>28</v>
      </c>
      <c r="I17" s="9" t="s">
        <v>27</v>
      </c>
      <c r="J17" s="9" t="s">
        <v>28</v>
      </c>
      <c r="K17" s="9" t="s">
        <v>27</v>
      </c>
      <c r="L17" s="9" t="s">
        <v>28</v>
      </c>
      <c r="M17" s="9" t="s">
        <v>27</v>
      </c>
      <c r="N17" s="9" t="s">
        <v>28</v>
      </c>
      <c r="O17" s="9" t="s">
        <v>27</v>
      </c>
      <c r="P17" s="9" t="s">
        <v>28</v>
      </c>
      <c r="Q17" s="125"/>
      <c r="R17" s="127"/>
      <c r="S17" s="127"/>
      <c r="T17" s="125"/>
    </row>
    <row r="18" spans="1:20" ht="29.45" customHeight="1">
      <c r="A18" s="11">
        <v>1</v>
      </c>
      <c r="B18" s="11">
        <f t="shared" ref="B18:G18" si="0">A18+1</f>
        <v>2</v>
      </c>
      <c r="C18" s="11">
        <f t="shared" si="0"/>
        <v>3</v>
      </c>
      <c r="D18" s="101">
        <f t="shared" si="0"/>
        <v>4</v>
      </c>
      <c r="E18" s="101">
        <f t="shared" si="0"/>
        <v>5</v>
      </c>
      <c r="F18" s="101">
        <f t="shared" si="0"/>
        <v>6</v>
      </c>
      <c r="G18" s="101">
        <f t="shared" si="0"/>
        <v>7</v>
      </c>
      <c r="H18" s="101">
        <v>8</v>
      </c>
      <c r="I18" s="101">
        <f t="shared" ref="I18:T18" si="1">H18+1</f>
        <v>9</v>
      </c>
      <c r="J18" s="101">
        <f t="shared" si="1"/>
        <v>10</v>
      </c>
      <c r="K18" s="101">
        <f t="shared" si="1"/>
        <v>11</v>
      </c>
      <c r="L18" s="101">
        <f t="shared" si="1"/>
        <v>12</v>
      </c>
      <c r="M18" s="101">
        <f t="shared" si="1"/>
        <v>13</v>
      </c>
      <c r="N18" s="101">
        <f t="shared" si="1"/>
        <v>14</v>
      </c>
      <c r="O18" s="101">
        <f t="shared" si="1"/>
        <v>15</v>
      </c>
      <c r="P18" s="101">
        <f t="shared" si="1"/>
        <v>16</v>
      </c>
      <c r="Q18" s="101">
        <f t="shared" si="1"/>
        <v>17</v>
      </c>
      <c r="R18" s="101">
        <f t="shared" si="1"/>
        <v>18</v>
      </c>
      <c r="S18" s="11">
        <f t="shared" si="1"/>
        <v>19</v>
      </c>
      <c r="T18" s="11">
        <f t="shared" si="1"/>
        <v>20</v>
      </c>
    </row>
    <row r="19" spans="1:20" ht="27.75" customHeight="1">
      <c r="A19" s="12" t="s">
        <v>29</v>
      </c>
      <c r="B19" s="13" t="s">
        <v>30</v>
      </c>
      <c r="C19" s="14" t="s">
        <v>31</v>
      </c>
      <c r="D19" s="15">
        <f t="shared" ref="D19:Q19" si="2">SUM(D20,D21,D22,D23,D24,D25,D26)</f>
        <v>93687.027683538865</v>
      </c>
      <c r="E19" s="16">
        <f t="shared" si="2"/>
        <v>30607.289349398001</v>
      </c>
      <c r="F19" s="16">
        <f t="shared" si="2"/>
        <v>63301.132030480876</v>
      </c>
      <c r="G19" s="17">
        <f t="shared" si="2"/>
        <v>12969.33570932134</v>
      </c>
      <c r="H19" s="17">
        <f t="shared" si="2"/>
        <v>2113.4839583399998</v>
      </c>
      <c r="I19" s="16">
        <f t="shared" si="2"/>
        <v>1152.9395034163103</v>
      </c>
      <c r="J19" s="16">
        <f t="shared" si="2"/>
        <v>2113.4839583399998</v>
      </c>
      <c r="K19" s="16">
        <f t="shared" si="2"/>
        <v>2374.8295342942001</v>
      </c>
      <c r="L19" s="17">
        <f t="shared" si="2"/>
        <v>0</v>
      </c>
      <c r="M19" s="16">
        <f t="shared" si="2"/>
        <v>4348.9605335446004</v>
      </c>
      <c r="N19" s="17">
        <f t="shared" si="2"/>
        <v>0</v>
      </c>
      <c r="O19" s="17">
        <f t="shared" si="2"/>
        <v>5092.6061380662268</v>
      </c>
      <c r="P19" s="17">
        <f t="shared" si="2"/>
        <v>0</v>
      </c>
      <c r="Q19" s="17">
        <f t="shared" si="2"/>
        <v>61309.056849120861</v>
      </c>
      <c r="R19" s="17">
        <f>SUM(R20,R21,R22,R23,R24,R25,R26)</f>
        <v>440.64899383368999</v>
      </c>
      <c r="S19" s="18">
        <f>R19/(I19)</f>
        <v>0.38219611048800867</v>
      </c>
      <c r="T19" s="19" t="s">
        <v>32</v>
      </c>
    </row>
    <row r="20" spans="1:20">
      <c r="A20" s="20" t="s">
        <v>33</v>
      </c>
      <c r="B20" s="21" t="s">
        <v>34</v>
      </c>
      <c r="C20" s="22" t="s">
        <v>31</v>
      </c>
      <c r="D20" s="23">
        <f t="shared" ref="D20:R20" si="3">SUM(D28,D325,D464,D637,D745)</f>
        <v>6927.0998129602231</v>
      </c>
      <c r="E20" s="24">
        <f t="shared" si="3"/>
        <v>3789.4968438600004</v>
      </c>
      <c r="F20" s="24">
        <f t="shared" si="3"/>
        <v>3219.0035382202223</v>
      </c>
      <c r="G20" s="23">
        <f t="shared" si="3"/>
        <v>1257.3238715858929</v>
      </c>
      <c r="H20" s="23">
        <f t="shared" si="3"/>
        <v>364.07789607000001</v>
      </c>
      <c r="I20" s="24">
        <f t="shared" si="3"/>
        <v>105.14998265</v>
      </c>
      <c r="J20" s="24">
        <f t="shared" si="3"/>
        <v>364.07789607000001</v>
      </c>
      <c r="K20" s="24">
        <f t="shared" si="3"/>
        <v>380.61509758199998</v>
      </c>
      <c r="L20" s="23">
        <f t="shared" si="3"/>
        <v>0</v>
      </c>
      <c r="M20" s="24">
        <f t="shared" si="3"/>
        <v>389.10175579000003</v>
      </c>
      <c r="N20" s="23">
        <f t="shared" si="3"/>
        <v>0</v>
      </c>
      <c r="O20" s="23">
        <f t="shared" si="3"/>
        <v>382.45703556389304</v>
      </c>
      <c r="P20" s="23">
        <f t="shared" si="3"/>
        <v>0</v>
      </c>
      <c r="Q20" s="25">
        <f t="shared" si="3"/>
        <v>2875.3807605502225</v>
      </c>
      <c r="R20" s="25">
        <f t="shared" si="3"/>
        <v>121.27259956999998</v>
      </c>
      <c r="S20" s="26">
        <f t="shared" ref="S20:S39" si="4">R20/(I20)</f>
        <v>1.1533297154566862</v>
      </c>
      <c r="T20" s="27" t="s">
        <v>32</v>
      </c>
    </row>
    <row r="21" spans="1:20">
      <c r="A21" s="12" t="s">
        <v>35</v>
      </c>
      <c r="B21" s="13" t="s">
        <v>36</v>
      </c>
      <c r="C21" s="14" t="s">
        <v>31</v>
      </c>
      <c r="D21" s="15">
        <f t="shared" ref="D21:R21" si="5">SUM(D50,D352,D495,D655,D760)</f>
        <v>15716.93809909937</v>
      </c>
      <c r="E21" s="16">
        <f t="shared" si="5"/>
        <v>3144.4604029800003</v>
      </c>
      <c r="F21" s="16">
        <f t="shared" si="5"/>
        <v>12572.477696119369</v>
      </c>
      <c r="G21" s="15">
        <f t="shared" si="5"/>
        <v>1285.6690724759999</v>
      </c>
      <c r="H21" s="15">
        <f t="shared" si="5"/>
        <v>145.96463527000003</v>
      </c>
      <c r="I21" s="16">
        <f t="shared" si="5"/>
        <v>133.90507062340001</v>
      </c>
      <c r="J21" s="16">
        <f t="shared" si="5"/>
        <v>145.96463527000003</v>
      </c>
      <c r="K21" s="16">
        <f t="shared" si="5"/>
        <v>350.29086921779998</v>
      </c>
      <c r="L21" s="15">
        <f t="shared" si="5"/>
        <v>0</v>
      </c>
      <c r="M21" s="16">
        <f t="shared" si="5"/>
        <v>428.41648685719997</v>
      </c>
      <c r="N21" s="15">
        <f t="shared" si="5"/>
        <v>0</v>
      </c>
      <c r="O21" s="15">
        <f t="shared" si="5"/>
        <v>373.05664577759995</v>
      </c>
      <c r="P21" s="15">
        <f t="shared" si="5"/>
        <v>0</v>
      </c>
      <c r="Q21" s="15">
        <f t="shared" si="5"/>
        <v>12426.513060849371</v>
      </c>
      <c r="R21" s="15">
        <f t="shared" si="5"/>
        <v>12.226332256600003</v>
      </c>
      <c r="S21" s="18">
        <f t="shared" si="4"/>
        <v>9.1305969218938909E-2</v>
      </c>
      <c r="T21" s="19" t="s">
        <v>32</v>
      </c>
    </row>
    <row r="22" spans="1:20">
      <c r="A22" s="12" t="s">
        <v>37</v>
      </c>
      <c r="B22" s="13" t="s">
        <v>38</v>
      </c>
      <c r="C22" s="14" t="s">
        <v>31</v>
      </c>
      <c r="D22" s="15">
        <f t="shared" ref="D22:R22" si="6">SUM(D68,D367,D503,D664,D766)</f>
        <v>51402.369256647537</v>
      </c>
      <c r="E22" s="16">
        <f t="shared" si="6"/>
        <v>19201.933250978003</v>
      </c>
      <c r="F22" s="16">
        <f t="shared" si="6"/>
        <v>32203.996078789547</v>
      </c>
      <c r="G22" s="15">
        <f t="shared" si="6"/>
        <v>8269.6718636244259</v>
      </c>
      <c r="H22" s="15">
        <f t="shared" si="6"/>
        <v>1302.7666840999998</v>
      </c>
      <c r="I22" s="16">
        <f t="shared" si="6"/>
        <v>831.05617224451021</v>
      </c>
      <c r="J22" s="16">
        <f t="shared" si="6"/>
        <v>1302.7666840999998</v>
      </c>
      <c r="K22" s="16">
        <f t="shared" si="6"/>
        <v>1447.3433653700004</v>
      </c>
      <c r="L22" s="15">
        <f t="shared" si="6"/>
        <v>0</v>
      </c>
      <c r="M22" s="16">
        <f t="shared" si="6"/>
        <v>3037.3909460134</v>
      </c>
      <c r="N22" s="15">
        <f t="shared" si="6"/>
        <v>0</v>
      </c>
      <c r="O22" s="15">
        <f t="shared" si="6"/>
        <v>2953.8813799965133</v>
      </c>
      <c r="P22" s="15">
        <f t="shared" si="6"/>
        <v>0</v>
      </c>
      <c r="Q22" s="15">
        <f t="shared" si="6"/>
        <v>30913.039040509539</v>
      </c>
      <c r="R22" s="15">
        <f t="shared" si="6"/>
        <v>254.36571104549</v>
      </c>
      <c r="S22" s="18">
        <f t="shared" si="4"/>
        <v>0.30607523238591805</v>
      </c>
      <c r="T22" s="19" t="s">
        <v>32</v>
      </c>
    </row>
    <row r="23" spans="1:20" ht="31.5">
      <c r="A23" s="12" t="s">
        <v>39</v>
      </c>
      <c r="B23" s="13" t="s">
        <v>40</v>
      </c>
      <c r="C23" s="14" t="s">
        <v>31</v>
      </c>
      <c r="D23" s="15">
        <f t="shared" ref="D23:Q23" si="7">SUM(D179,D400,D560,D688,D774)</f>
        <v>2036.757909916</v>
      </c>
      <c r="E23" s="16">
        <f t="shared" si="7"/>
        <v>225.48675452000001</v>
      </c>
      <c r="F23" s="16">
        <f t="shared" si="7"/>
        <v>1811.2711553960003</v>
      </c>
      <c r="G23" s="15">
        <f t="shared" si="7"/>
        <v>290.30168037999999</v>
      </c>
      <c r="H23" s="15">
        <f t="shared" si="7"/>
        <v>4.4866221999999993</v>
      </c>
      <c r="I23" s="16">
        <f t="shared" si="7"/>
        <v>3.27</v>
      </c>
      <c r="J23" s="16">
        <f t="shared" si="7"/>
        <v>4.4866221999999993</v>
      </c>
      <c r="K23" s="16">
        <f t="shared" si="7"/>
        <v>43.858104929999996</v>
      </c>
      <c r="L23" s="15">
        <f t="shared" si="7"/>
        <v>0</v>
      </c>
      <c r="M23" s="16">
        <f t="shared" si="7"/>
        <v>99.951999999999998</v>
      </c>
      <c r="N23" s="15">
        <f t="shared" si="7"/>
        <v>0</v>
      </c>
      <c r="O23" s="15">
        <f t="shared" si="7"/>
        <v>143.22157544999999</v>
      </c>
      <c r="P23" s="15">
        <f t="shared" si="7"/>
        <v>0</v>
      </c>
      <c r="Q23" s="15">
        <f t="shared" si="7"/>
        <v>1806.7845331960002</v>
      </c>
      <c r="R23" s="15">
        <f>SUM(R179,R400,R560,R688,R774)</f>
        <v>1.2166221999999998</v>
      </c>
      <c r="S23" s="18">
        <f t="shared" si="4"/>
        <v>0.37205571865443415</v>
      </c>
      <c r="T23" s="19" t="s">
        <v>32</v>
      </c>
    </row>
    <row r="24" spans="1:20">
      <c r="A24" s="12" t="s">
        <v>41</v>
      </c>
      <c r="B24" s="13" t="s">
        <v>42</v>
      </c>
      <c r="C24" s="14" t="s">
        <v>31</v>
      </c>
      <c r="D24" s="15">
        <f t="shared" ref="D24:R24" si="8">SUM(D186,D415,D567,D695,D781)</f>
        <v>13867.211972349198</v>
      </c>
      <c r="E24" s="16">
        <f t="shared" si="8"/>
        <v>3230.0472991000006</v>
      </c>
      <c r="F24" s="16">
        <f t="shared" si="8"/>
        <v>10637.164673249199</v>
      </c>
      <c r="G24" s="15">
        <f t="shared" si="8"/>
        <v>445.92167078848706</v>
      </c>
      <c r="H24" s="15">
        <f t="shared" si="8"/>
        <v>22.799715710000001</v>
      </c>
      <c r="I24" s="16">
        <f t="shared" si="8"/>
        <v>13.780023074399997</v>
      </c>
      <c r="J24" s="16">
        <f t="shared" si="8"/>
        <v>22.799715710000001</v>
      </c>
      <c r="K24" s="16">
        <f t="shared" si="8"/>
        <v>33.887281214400005</v>
      </c>
      <c r="L24" s="15">
        <f t="shared" si="8"/>
        <v>0</v>
      </c>
      <c r="M24" s="16">
        <f t="shared" si="8"/>
        <v>108.46314774240001</v>
      </c>
      <c r="N24" s="15">
        <f t="shared" si="8"/>
        <v>0</v>
      </c>
      <c r="O24" s="15">
        <f t="shared" si="8"/>
        <v>289.79121875728703</v>
      </c>
      <c r="P24" s="15">
        <f t="shared" si="8"/>
        <v>0</v>
      </c>
      <c r="Q24" s="15">
        <f t="shared" si="8"/>
        <v>10614.364957539197</v>
      </c>
      <c r="R24" s="15">
        <f t="shared" si="8"/>
        <v>4.7677120656000032</v>
      </c>
      <c r="S24" s="18">
        <f t="shared" si="4"/>
        <v>0.34598723382816954</v>
      </c>
      <c r="T24" s="19" t="s">
        <v>32</v>
      </c>
    </row>
    <row r="25" spans="1:20" ht="31.5">
      <c r="A25" s="12" t="s">
        <v>43</v>
      </c>
      <c r="B25" s="13" t="s">
        <v>44</v>
      </c>
      <c r="C25" s="14" t="s">
        <v>31</v>
      </c>
      <c r="D25" s="15">
        <f t="shared" ref="D25:R26" si="9">SUM(D199,D422,D575,D700,D787)</f>
        <v>0</v>
      </c>
      <c r="E25" s="16">
        <f t="shared" si="9"/>
        <v>0</v>
      </c>
      <c r="F25" s="16">
        <f t="shared" si="9"/>
        <v>0</v>
      </c>
      <c r="G25" s="15">
        <f t="shared" si="9"/>
        <v>0</v>
      </c>
      <c r="H25" s="15">
        <f t="shared" si="9"/>
        <v>0</v>
      </c>
      <c r="I25" s="16">
        <f t="shared" si="9"/>
        <v>0</v>
      </c>
      <c r="J25" s="16">
        <f t="shared" si="9"/>
        <v>0</v>
      </c>
      <c r="K25" s="16">
        <f t="shared" si="9"/>
        <v>0</v>
      </c>
      <c r="L25" s="15">
        <f t="shared" si="9"/>
        <v>0</v>
      </c>
      <c r="M25" s="16">
        <f t="shared" si="9"/>
        <v>0</v>
      </c>
      <c r="N25" s="15">
        <f t="shared" si="9"/>
        <v>0</v>
      </c>
      <c r="O25" s="15">
        <f t="shared" si="9"/>
        <v>0</v>
      </c>
      <c r="P25" s="15">
        <f t="shared" si="9"/>
        <v>0</v>
      </c>
      <c r="Q25" s="15">
        <f t="shared" si="9"/>
        <v>0</v>
      </c>
      <c r="R25" s="15">
        <f t="shared" si="9"/>
        <v>0</v>
      </c>
      <c r="S25" s="18">
        <v>0</v>
      </c>
      <c r="T25" s="19" t="s">
        <v>32</v>
      </c>
    </row>
    <row r="26" spans="1:20">
      <c r="A26" s="12" t="s">
        <v>45</v>
      </c>
      <c r="B26" s="13" t="s">
        <v>46</v>
      </c>
      <c r="C26" s="14" t="s">
        <v>31</v>
      </c>
      <c r="D26" s="15">
        <f t="shared" si="9"/>
        <v>3736.6506325665341</v>
      </c>
      <c r="E26" s="16">
        <f t="shared" si="9"/>
        <v>1015.8647979599999</v>
      </c>
      <c r="F26" s="16">
        <f t="shared" si="9"/>
        <v>2857.218888706534</v>
      </c>
      <c r="G26" s="15">
        <f t="shared" si="9"/>
        <v>1420.4475504665338</v>
      </c>
      <c r="H26" s="15">
        <f t="shared" si="9"/>
        <v>273.38840499000003</v>
      </c>
      <c r="I26" s="16">
        <f t="shared" si="9"/>
        <v>65.778254824000015</v>
      </c>
      <c r="J26" s="16">
        <f t="shared" si="9"/>
        <v>273.38840499000003</v>
      </c>
      <c r="K26" s="16">
        <f t="shared" si="9"/>
        <v>118.83481598</v>
      </c>
      <c r="L26" s="15">
        <f t="shared" si="9"/>
        <v>0</v>
      </c>
      <c r="M26" s="16">
        <f t="shared" si="9"/>
        <v>285.63619714159995</v>
      </c>
      <c r="N26" s="15">
        <f t="shared" si="9"/>
        <v>0</v>
      </c>
      <c r="O26" s="15">
        <f t="shared" si="9"/>
        <v>950.19828252093384</v>
      </c>
      <c r="P26" s="15">
        <f t="shared" si="9"/>
        <v>0</v>
      </c>
      <c r="Q26" s="15">
        <f t="shared" si="9"/>
        <v>2672.9744964765341</v>
      </c>
      <c r="R26" s="15">
        <f>SUM(R200,R423,R576,R701,R788)</f>
        <v>46.800016696</v>
      </c>
      <c r="S26" s="18">
        <f t="shared" si="4"/>
        <v>0.71148158036756592</v>
      </c>
      <c r="T26" s="19" t="s">
        <v>32</v>
      </c>
    </row>
    <row r="27" spans="1:20">
      <c r="A27" s="12" t="s">
        <v>47</v>
      </c>
      <c r="B27" s="13" t="s">
        <v>48</v>
      </c>
      <c r="C27" s="14" t="s">
        <v>31</v>
      </c>
      <c r="D27" s="15">
        <f t="shared" ref="D27:R27" si="10">SUM(D28,D50,D68,D179,D186,D199,D200)</f>
        <v>53590.483364483051</v>
      </c>
      <c r="E27" s="16">
        <f t="shared" si="10"/>
        <v>17869.510350320001</v>
      </c>
      <c r="F27" s="16">
        <f t="shared" si="10"/>
        <v>35774.922841213047</v>
      </c>
      <c r="G27" s="15">
        <f t="shared" si="10"/>
        <v>7600.2344428889392</v>
      </c>
      <c r="H27" s="15">
        <f t="shared" si="10"/>
        <v>1445.7192209399998</v>
      </c>
      <c r="I27" s="16">
        <f t="shared" si="10"/>
        <v>822.66145533211011</v>
      </c>
      <c r="J27" s="16">
        <f t="shared" si="10"/>
        <v>1445.7192209399998</v>
      </c>
      <c r="K27" s="16">
        <f t="shared" si="10"/>
        <v>1748.1503575163999</v>
      </c>
      <c r="L27" s="15">
        <f t="shared" si="10"/>
        <v>0</v>
      </c>
      <c r="M27" s="16">
        <f t="shared" si="10"/>
        <v>2279.7968000846004</v>
      </c>
      <c r="N27" s="15">
        <f t="shared" si="10"/>
        <v>0</v>
      </c>
      <c r="O27" s="15">
        <f t="shared" si="10"/>
        <v>2749.6258299558272</v>
      </c>
      <c r="P27" s="15">
        <f t="shared" si="10"/>
        <v>0</v>
      </c>
      <c r="Q27" s="15">
        <f t="shared" si="10"/>
        <v>34387.905838203049</v>
      </c>
      <c r="R27" s="15">
        <f t="shared" si="10"/>
        <v>478.46894803788996</v>
      </c>
      <c r="S27" s="18">
        <f t="shared" si="4"/>
        <v>0.58161099555190787</v>
      </c>
      <c r="T27" s="19" t="s">
        <v>32</v>
      </c>
    </row>
    <row r="28" spans="1:20" ht="31.5">
      <c r="A28" s="12" t="s">
        <v>49</v>
      </c>
      <c r="B28" s="13" t="s">
        <v>50</v>
      </c>
      <c r="C28" s="14" t="s">
        <v>31</v>
      </c>
      <c r="D28" s="15">
        <f t="shared" ref="D28:P28" si="11">D29+D32+D35+D49</f>
        <v>4752.8658091400002</v>
      </c>
      <c r="E28" s="16">
        <f t="shared" si="11"/>
        <v>2238.4114310499999</v>
      </c>
      <c r="F28" s="16">
        <f t="shared" si="11"/>
        <v>2514.4543780900003</v>
      </c>
      <c r="G28" s="15">
        <f t="shared" si="11"/>
        <v>1170.541105769893</v>
      </c>
      <c r="H28" s="15">
        <f t="shared" si="11"/>
        <v>201.7982174</v>
      </c>
      <c r="I28" s="16">
        <f t="shared" si="11"/>
        <v>86.238511950000003</v>
      </c>
      <c r="J28" s="16">
        <f t="shared" si="11"/>
        <v>201.7982174</v>
      </c>
      <c r="K28" s="16">
        <f t="shared" si="11"/>
        <v>373.82796807</v>
      </c>
      <c r="L28" s="15">
        <f t="shared" si="11"/>
        <v>0</v>
      </c>
      <c r="M28" s="16">
        <f t="shared" si="11"/>
        <v>378.30175579000002</v>
      </c>
      <c r="N28" s="15">
        <f t="shared" si="11"/>
        <v>0</v>
      </c>
      <c r="O28" s="15">
        <f t="shared" si="11"/>
        <v>332.17286995989309</v>
      </c>
      <c r="P28" s="15">
        <f t="shared" si="11"/>
        <v>0</v>
      </c>
      <c r="Q28" s="15">
        <f>Q29+Q32+Q35+Q49</f>
        <v>2312.6561606900004</v>
      </c>
      <c r="R28" s="15">
        <f>R29+R32+R35+R49</f>
        <v>109.59273834999998</v>
      </c>
      <c r="S28" s="18">
        <f t="shared" si="4"/>
        <v>1.2708097098607227</v>
      </c>
      <c r="T28" s="19" t="s">
        <v>32</v>
      </c>
    </row>
    <row r="29" spans="1:20" ht="78.75">
      <c r="A29" s="12" t="s">
        <v>51</v>
      </c>
      <c r="B29" s="13" t="s">
        <v>52</v>
      </c>
      <c r="C29" s="14" t="s">
        <v>31</v>
      </c>
      <c r="D29" s="15">
        <f t="shared" ref="D29:R29" si="12">D30</f>
        <v>0</v>
      </c>
      <c r="E29" s="16">
        <f t="shared" si="12"/>
        <v>0</v>
      </c>
      <c r="F29" s="16">
        <f t="shared" si="12"/>
        <v>0</v>
      </c>
      <c r="G29" s="15">
        <f t="shared" si="12"/>
        <v>0</v>
      </c>
      <c r="H29" s="15">
        <f t="shared" si="12"/>
        <v>0</v>
      </c>
      <c r="I29" s="16">
        <f t="shared" si="12"/>
        <v>0</v>
      </c>
      <c r="J29" s="16">
        <f t="shared" si="12"/>
        <v>0</v>
      </c>
      <c r="K29" s="16">
        <f t="shared" si="12"/>
        <v>0</v>
      </c>
      <c r="L29" s="15">
        <f t="shared" si="12"/>
        <v>0</v>
      </c>
      <c r="M29" s="16">
        <f t="shared" si="12"/>
        <v>0</v>
      </c>
      <c r="N29" s="15">
        <f t="shared" si="12"/>
        <v>0</v>
      </c>
      <c r="O29" s="15">
        <f t="shared" si="12"/>
        <v>0</v>
      </c>
      <c r="P29" s="15">
        <f t="shared" si="12"/>
        <v>0</v>
      </c>
      <c r="Q29" s="15">
        <f t="shared" si="12"/>
        <v>0</v>
      </c>
      <c r="R29" s="15">
        <f t="shared" si="12"/>
        <v>0</v>
      </c>
      <c r="S29" s="18">
        <v>0</v>
      </c>
      <c r="T29" s="19" t="s">
        <v>32</v>
      </c>
    </row>
    <row r="30" spans="1:20">
      <c r="A30" s="12" t="s">
        <v>53</v>
      </c>
      <c r="B30" s="13" t="s">
        <v>54</v>
      </c>
      <c r="C30" s="14" t="s">
        <v>31</v>
      </c>
      <c r="D30" s="15">
        <v>0</v>
      </c>
      <c r="E30" s="16">
        <v>0</v>
      </c>
      <c r="F30" s="16">
        <v>0</v>
      </c>
      <c r="G30" s="15">
        <v>0</v>
      </c>
      <c r="H30" s="15">
        <v>0</v>
      </c>
      <c r="I30" s="16">
        <v>0</v>
      </c>
      <c r="J30" s="16">
        <v>0</v>
      </c>
      <c r="K30" s="16">
        <v>0</v>
      </c>
      <c r="L30" s="15">
        <v>0</v>
      </c>
      <c r="M30" s="16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8">
        <v>0</v>
      </c>
      <c r="T30" s="19" t="s">
        <v>32</v>
      </c>
    </row>
    <row r="31" spans="1:20" ht="41.25" customHeight="1">
      <c r="A31" s="12" t="s">
        <v>55</v>
      </c>
      <c r="B31" s="13" t="s">
        <v>56</v>
      </c>
      <c r="C31" s="14" t="s">
        <v>31</v>
      </c>
      <c r="D31" s="15">
        <v>0</v>
      </c>
      <c r="E31" s="16">
        <v>0</v>
      </c>
      <c r="F31" s="16">
        <v>0</v>
      </c>
      <c r="G31" s="15">
        <v>0</v>
      </c>
      <c r="H31" s="15">
        <v>0</v>
      </c>
      <c r="I31" s="16">
        <v>0</v>
      </c>
      <c r="J31" s="16">
        <v>0</v>
      </c>
      <c r="K31" s="16">
        <v>0</v>
      </c>
      <c r="L31" s="15">
        <v>0</v>
      </c>
      <c r="M31" s="16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8">
        <v>0</v>
      </c>
      <c r="T31" s="19" t="s">
        <v>32</v>
      </c>
    </row>
    <row r="32" spans="1:20" ht="58.5" customHeight="1">
      <c r="A32" s="12" t="s">
        <v>57</v>
      </c>
      <c r="B32" s="13" t="s">
        <v>58</v>
      </c>
      <c r="C32" s="14" t="s">
        <v>31</v>
      </c>
      <c r="D32" s="15">
        <v>0</v>
      </c>
      <c r="E32" s="16">
        <v>0</v>
      </c>
      <c r="F32" s="16">
        <v>0</v>
      </c>
      <c r="G32" s="15">
        <v>0</v>
      </c>
      <c r="H32" s="15">
        <v>0</v>
      </c>
      <c r="I32" s="16">
        <v>0</v>
      </c>
      <c r="J32" s="16">
        <v>0</v>
      </c>
      <c r="K32" s="16">
        <v>0</v>
      </c>
      <c r="L32" s="15">
        <v>0</v>
      </c>
      <c r="M32" s="16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8">
        <v>0</v>
      </c>
      <c r="T32" s="19" t="s">
        <v>32</v>
      </c>
    </row>
    <row r="33" spans="1:22" ht="31.5">
      <c r="A33" s="12" t="s">
        <v>59</v>
      </c>
      <c r="B33" s="13" t="s">
        <v>56</v>
      </c>
      <c r="C33" s="14" t="s">
        <v>31</v>
      </c>
      <c r="D33" s="15">
        <v>0</v>
      </c>
      <c r="E33" s="16">
        <v>0</v>
      </c>
      <c r="F33" s="16">
        <v>0</v>
      </c>
      <c r="G33" s="15">
        <v>0</v>
      </c>
      <c r="H33" s="15">
        <v>0</v>
      </c>
      <c r="I33" s="16">
        <v>0</v>
      </c>
      <c r="J33" s="16">
        <v>0</v>
      </c>
      <c r="K33" s="16">
        <v>0</v>
      </c>
      <c r="L33" s="15">
        <v>0</v>
      </c>
      <c r="M33" s="16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8">
        <v>0</v>
      </c>
      <c r="T33" s="19" t="s">
        <v>32</v>
      </c>
    </row>
    <row r="34" spans="1:22" ht="31.5">
      <c r="A34" s="12" t="s">
        <v>60</v>
      </c>
      <c r="B34" s="13" t="s">
        <v>56</v>
      </c>
      <c r="C34" s="14" t="s">
        <v>31</v>
      </c>
      <c r="D34" s="15">
        <v>0</v>
      </c>
      <c r="E34" s="16">
        <v>0</v>
      </c>
      <c r="F34" s="16">
        <v>0</v>
      </c>
      <c r="G34" s="15">
        <v>0</v>
      </c>
      <c r="H34" s="15">
        <v>0</v>
      </c>
      <c r="I34" s="16">
        <v>0</v>
      </c>
      <c r="J34" s="16">
        <v>0</v>
      </c>
      <c r="K34" s="16">
        <v>0</v>
      </c>
      <c r="L34" s="15">
        <v>0</v>
      </c>
      <c r="M34" s="16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8">
        <v>0</v>
      </c>
      <c r="T34" s="19" t="s">
        <v>32</v>
      </c>
    </row>
    <row r="35" spans="1:22" ht="57" customHeight="1">
      <c r="A35" s="12" t="s">
        <v>61</v>
      </c>
      <c r="B35" s="13" t="s">
        <v>62</v>
      </c>
      <c r="C35" s="14" t="s">
        <v>31</v>
      </c>
      <c r="D35" s="15">
        <f t="shared" ref="D35:Q35" si="13">D36+D37+D38+D39+D41</f>
        <v>4752.8658091400002</v>
      </c>
      <c r="E35" s="16">
        <f t="shared" si="13"/>
        <v>2238.4114310499999</v>
      </c>
      <c r="F35" s="16">
        <f t="shared" si="13"/>
        <v>2514.4543780900003</v>
      </c>
      <c r="G35" s="15">
        <f t="shared" si="13"/>
        <v>1170.541105769893</v>
      </c>
      <c r="H35" s="28">
        <f t="shared" si="13"/>
        <v>201.7982174</v>
      </c>
      <c r="I35" s="16">
        <f>I36+I37+I38+I39+I41</f>
        <v>86.238511950000003</v>
      </c>
      <c r="J35" s="16">
        <f t="shared" si="13"/>
        <v>201.7982174</v>
      </c>
      <c r="K35" s="16">
        <f t="shared" si="13"/>
        <v>373.82796807</v>
      </c>
      <c r="L35" s="15">
        <f t="shared" si="13"/>
        <v>0</v>
      </c>
      <c r="M35" s="16">
        <f t="shared" si="13"/>
        <v>378.30175579000002</v>
      </c>
      <c r="N35" s="15">
        <f t="shared" si="13"/>
        <v>0</v>
      </c>
      <c r="O35" s="15">
        <f t="shared" si="13"/>
        <v>332.17286995989309</v>
      </c>
      <c r="P35" s="15">
        <f t="shared" si="13"/>
        <v>0</v>
      </c>
      <c r="Q35" s="15">
        <f t="shared" si="13"/>
        <v>2312.6561606900004</v>
      </c>
      <c r="R35" s="15">
        <f>R36+R37+R38+R39+R41</f>
        <v>109.59273834999998</v>
      </c>
      <c r="S35" s="18">
        <f t="shared" si="4"/>
        <v>1.2708097098607227</v>
      </c>
      <c r="T35" s="19" t="s">
        <v>32</v>
      </c>
    </row>
    <row r="36" spans="1:22" ht="89.25" customHeight="1">
      <c r="A36" s="12" t="s">
        <v>63</v>
      </c>
      <c r="B36" s="13" t="s">
        <v>64</v>
      </c>
      <c r="C36" s="14" t="s">
        <v>31</v>
      </c>
      <c r="D36" s="15">
        <v>0</v>
      </c>
      <c r="E36" s="16">
        <v>0</v>
      </c>
      <c r="F36" s="16">
        <v>0</v>
      </c>
      <c r="G36" s="15">
        <v>0</v>
      </c>
      <c r="H36" s="15">
        <v>0</v>
      </c>
      <c r="I36" s="16">
        <v>0</v>
      </c>
      <c r="J36" s="16">
        <v>0</v>
      </c>
      <c r="K36" s="16">
        <v>0</v>
      </c>
      <c r="L36" s="15">
        <v>0</v>
      </c>
      <c r="M36" s="16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8">
        <v>0</v>
      </c>
      <c r="T36" s="19" t="s">
        <v>32</v>
      </c>
    </row>
    <row r="37" spans="1:22" ht="86.25" customHeight="1">
      <c r="A37" s="12" t="s">
        <v>65</v>
      </c>
      <c r="B37" s="13" t="s">
        <v>66</v>
      </c>
      <c r="C37" s="14" t="s">
        <v>31</v>
      </c>
      <c r="D37" s="15">
        <v>0</v>
      </c>
      <c r="E37" s="16">
        <v>0</v>
      </c>
      <c r="F37" s="16">
        <v>0</v>
      </c>
      <c r="G37" s="15">
        <v>0</v>
      </c>
      <c r="H37" s="15">
        <v>0</v>
      </c>
      <c r="I37" s="16">
        <v>0</v>
      </c>
      <c r="J37" s="16">
        <v>0</v>
      </c>
      <c r="K37" s="16">
        <v>0</v>
      </c>
      <c r="L37" s="15">
        <v>0</v>
      </c>
      <c r="M37" s="16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8">
        <v>0</v>
      </c>
      <c r="T37" s="19" t="s">
        <v>32</v>
      </c>
    </row>
    <row r="38" spans="1:22" ht="72" customHeight="1">
      <c r="A38" s="29" t="s">
        <v>67</v>
      </c>
      <c r="B38" s="30" t="s">
        <v>68</v>
      </c>
      <c r="C38" s="31" t="s">
        <v>31</v>
      </c>
      <c r="D38" s="15">
        <v>0</v>
      </c>
      <c r="E38" s="16">
        <v>0</v>
      </c>
      <c r="F38" s="16">
        <v>0</v>
      </c>
      <c r="G38" s="15">
        <v>0</v>
      </c>
      <c r="H38" s="15">
        <v>0</v>
      </c>
      <c r="I38" s="16">
        <v>0</v>
      </c>
      <c r="J38" s="16">
        <v>0</v>
      </c>
      <c r="K38" s="16">
        <v>0</v>
      </c>
      <c r="L38" s="15">
        <v>0</v>
      </c>
      <c r="M38" s="16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8">
        <v>0</v>
      </c>
      <c r="T38" s="19" t="s">
        <v>32</v>
      </c>
    </row>
    <row r="39" spans="1:22" ht="99.75" customHeight="1">
      <c r="A39" s="29" t="s">
        <v>69</v>
      </c>
      <c r="B39" s="30" t="s">
        <v>70</v>
      </c>
      <c r="C39" s="31" t="s">
        <v>31</v>
      </c>
      <c r="D39" s="15">
        <f>SUM(D40)</f>
        <v>1971.362828086</v>
      </c>
      <c r="E39" s="16">
        <f t="shared" ref="E39:Q39" si="14">SUM(E40)</f>
        <v>1184.3817354899998</v>
      </c>
      <c r="F39" s="16">
        <f t="shared" si="14"/>
        <v>786.98109259600028</v>
      </c>
      <c r="G39" s="15">
        <f t="shared" si="14"/>
        <v>769.06885625389316</v>
      </c>
      <c r="H39" s="15">
        <f t="shared" si="14"/>
        <v>170.17571372999998</v>
      </c>
      <c r="I39" s="15">
        <f t="shared" si="14"/>
        <v>86.238511950000003</v>
      </c>
      <c r="J39" s="16">
        <f t="shared" si="14"/>
        <v>170.17571372999998</v>
      </c>
      <c r="K39" s="16">
        <f t="shared" si="14"/>
        <v>183.29431353000001</v>
      </c>
      <c r="L39" s="15">
        <f t="shared" si="14"/>
        <v>0</v>
      </c>
      <c r="M39" s="15">
        <f t="shared" si="14"/>
        <v>210.26258633</v>
      </c>
      <c r="N39" s="15">
        <f t="shared" si="14"/>
        <v>0</v>
      </c>
      <c r="O39" s="15">
        <f t="shared" si="14"/>
        <v>289.27344444389314</v>
      </c>
      <c r="P39" s="15">
        <f t="shared" si="14"/>
        <v>0</v>
      </c>
      <c r="Q39" s="15">
        <f t="shared" si="14"/>
        <v>616.8053788660003</v>
      </c>
      <c r="R39" s="15">
        <f>SUM(R40)</f>
        <v>83.937201779999981</v>
      </c>
      <c r="S39" s="18">
        <f t="shared" si="4"/>
        <v>0.97331458859895115</v>
      </c>
      <c r="T39" s="19" t="s">
        <v>32</v>
      </c>
    </row>
    <row r="40" spans="1:22" ht="46.5" customHeight="1">
      <c r="A40" s="32" t="s">
        <v>69</v>
      </c>
      <c r="B40" s="33" t="s">
        <v>71</v>
      </c>
      <c r="C40" s="34" t="s">
        <v>72</v>
      </c>
      <c r="D40" s="35">
        <v>1971.362828086</v>
      </c>
      <c r="E40" s="36">
        <v>1184.3817354899998</v>
      </c>
      <c r="F40" s="36">
        <f>D40-E40</f>
        <v>786.98109259600028</v>
      </c>
      <c r="G40" s="35">
        <f>I40+K40+M40+O40</f>
        <v>769.06885625389316</v>
      </c>
      <c r="H40" s="35">
        <f>J40+L40+N40+P40</f>
        <v>170.17571372999998</v>
      </c>
      <c r="I40" s="36">
        <v>86.238511950000003</v>
      </c>
      <c r="J40" s="36">
        <v>170.17571372999998</v>
      </c>
      <c r="K40" s="36">
        <v>183.29431353000001</v>
      </c>
      <c r="L40" s="35">
        <v>0</v>
      </c>
      <c r="M40" s="36">
        <v>210.26258633</v>
      </c>
      <c r="N40" s="35">
        <v>0</v>
      </c>
      <c r="O40" s="35">
        <v>289.27344444389314</v>
      </c>
      <c r="P40" s="35">
        <v>0</v>
      </c>
      <c r="Q40" s="35">
        <f>F40-H40</f>
        <v>616.8053788660003</v>
      </c>
      <c r="R40" s="35">
        <f>H40-(I40)</f>
        <v>83.937201779999981</v>
      </c>
      <c r="S40" s="37">
        <f>R40/(I40)</f>
        <v>0.97331458859895115</v>
      </c>
      <c r="T40" s="38" t="s">
        <v>73</v>
      </c>
      <c r="V40" s="102"/>
    </row>
    <row r="41" spans="1:22" ht="91.5" customHeight="1">
      <c r="A41" s="29" t="s">
        <v>74</v>
      </c>
      <c r="B41" s="30" t="s">
        <v>75</v>
      </c>
      <c r="C41" s="31" t="s">
        <v>31</v>
      </c>
      <c r="D41" s="15">
        <f t="shared" ref="D41:Q41" si="15">SUM(D42:D48)</f>
        <v>2781.502981054</v>
      </c>
      <c r="E41" s="15">
        <f t="shared" si="15"/>
        <v>1054.0296955599999</v>
      </c>
      <c r="F41" s="15">
        <f t="shared" si="15"/>
        <v>1727.4732854940003</v>
      </c>
      <c r="G41" s="15">
        <f t="shared" si="15"/>
        <v>401.47224951599992</v>
      </c>
      <c r="H41" s="15">
        <f t="shared" si="15"/>
        <v>31.62250367</v>
      </c>
      <c r="I41" s="15">
        <f t="shared" si="15"/>
        <v>0</v>
      </c>
      <c r="J41" s="15">
        <f>SUM(J42:J48)</f>
        <v>31.62250367</v>
      </c>
      <c r="K41" s="15">
        <f t="shared" si="15"/>
        <v>190.53365454000001</v>
      </c>
      <c r="L41" s="15">
        <f t="shared" si="15"/>
        <v>0</v>
      </c>
      <c r="M41" s="15">
        <f t="shared" si="15"/>
        <v>168.03916945999998</v>
      </c>
      <c r="N41" s="15">
        <f t="shared" si="15"/>
        <v>0</v>
      </c>
      <c r="O41" s="15">
        <f t="shared" si="15"/>
        <v>42.899425515999944</v>
      </c>
      <c r="P41" s="15">
        <f t="shared" si="15"/>
        <v>0</v>
      </c>
      <c r="Q41" s="15">
        <f t="shared" si="15"/>
        <v>1695.850781824</v>
      </c>
      <c r="R41" s="15">
        <f>SUM(R42:R48)</f>
        <v>25.655536569999999</v>
      </c>
      <c r="S41" s="18">
        <v>1</v>
      </c>
      <c r="T41" s="19" t="s">
        <v>32</v>
      </c>
    </row>
    <row r="42" spans="1:22" ht="44.25" customHeight="1">
      <c r="A42" s="39" t="s">
        <v>74</v>
      </c>
      <c r="B42" s="33" t="s">
        <v>76</v>
      </c>
      <c r="C42" s="34" t="s">
        <v>77</v>
      </c>
      <c r="D42" s="35">
        <v>1151.71151317</v>
      </c>
      <c r="E42" s="36">
        <v>848.23001416999989</v>
      </c>
      <c r="F42" s="36">
        <f t="shared" ref="F42:F48" si="16">D42-E42</f>
        <v>303.4814990000001</v>
      </c>
      <c r="G42" s="35">
        <f t="shared" ref="G42:H48" si="17">I42+K42+M42+O42</f>
        <v>93.59999999999998</v>
      </c>
      <c r="H42" s="35">
        <f t="shared" si="17"/>
        <v>4.2260806000000004</v>
      </c>
      <c r="I42" s="36">
        <v>0</v>
      </c>
      <c r="J42" s="36">
        <v>4.2260806000000004</v>
      </c>
      <c r="K42" s="36">
        <v>41.000102439999999</v>
      </c>
      <c r="L42" s="35">
        <v>0</v>
      </c>
      <c r="M42" s="36">
        <v>44.718501910000001</v>
      </c>
      <c r="N42" s="35">
        <v>0</v>
      </c>
      <c r="O42" s="35">
        <v>7.8813956499999911</v>
      </c>
      <c r="P42" s="35">
        <v>0</v>
      </c>
      <c r="Q42" s="35">
        <f t="shared" ref="Q42:Q48" si="18">F42-H42</f>
        <v>299.25541840000011</v>
      </c>
      <c r="R42" s="35">
        <f>H42-(I42)</f>
        <v>4.2260806000000004</v>
      </c>
      <c r="S42" s="37">
        <v>1</v>
      </c>
      <c r="T42" s="40" t="s">
        <v>78</v>
      </c>
      <c r="V42" s="103"/>
    </row>
    <row r="43" spans="1:22" ht="47.25">
      <c r="A43" s="39" t="s">
        <v>74</v>
      </c>
      <c r="B43" s="33" t="s">
        <v>79</v>
      </c>
      <c r="C43" s="41" t="s">
        <v>80</v>
      </c>
      <c r="D43" s="35">
        <v>91.77394799999999</v>
      </c>
      <c r="E43" s="36">
        <v>30.589774800000001</v>
      </c>
      <c r="F43" s="36">
        <f t="shared" si="16"/>
        <v>61.184173199999989</v>
      </c>
      <c r="G43" s="35">
        <f t="shared" si="17"/>
        <v>50.131271999999996</v>
      </c>
      <c r="H43" s="35">
        <f t="shared" si="17"/>
        <v>0</v>
      </c>
      <c r="I43" s="36">
        <v>0</v>
      </c>
      <c r="J43" s="36">
        <v>0</v>
      </c>
      <c r="K43" s="36">
        <v>19.57093824</v>
      </c>
      <c r="L43" s="35">
        <v>0</v>
      </c>
      <c r="M43" s="36">
        <v>25.57145628</v>
      </c>
      <c r="N43" s="35">
        <v>0</v>
      </c>
      <c r="O43" s="35">
        <v>4.9888774799999958</v>
      </c>
      <c r="P43" s="35">
        <v>0</v>
      </c>
      <c r="Q43" s="35">
        <f t="shared" si="18"/>
        <v>61.184173199999989</v>
      </c>
      <c r="R43" s="35">
        <f>H43-(I43)</f>
        <v>0</v>
      </c>
      <c r="S43" s="37">
        <v>0</v>
      </c>
      <c r="T43" s="38" t="s">
        <v>32</v>
      </c>
      <c r="V43" s="103"/>
    </row>
    <row r="44" spans="1:22" ht="58.5" customHeight="1">
      <c r="A44" s="39" t="s">
        <v>74</v>
      </c>
      <c r="B44" s="33" t="s">
        <v>81</v>
      </c>
      <c r="C44" s="41" t="s">
        <v>82</v>
      </c>
      <c r="D44" s="35">
        <v>76.794552011999997</v>
      </c>
      <c r="E44" s="36">
        <v>1.73173668</v>
      </c>
      <c r="F44" s="36">
        <f t="shared" si="16"/>
        <v>75.062815332</v>
      </c>
      <c r="G44" s="35">
        <f t="shared" si="17"/>
        <v>75.062815331999985</v>
      </c>
      <c r="H44" s="35">
        <f t="shared" si="17"/>
        <v>0</v>
      </c>
      <c r="I44" s="36">
        <v>0</v>
      </c>
      <c r="J44" s="36">
        <v>0</v>
      </c>
      <c r="K44" s="36">
        <v>34.664021900000002</v>
      </c>
      <c r="L44" s="35">
        <v>0</v>
      </c>
      <c r="M44" s="36">
        <v>34.651667029999999</v>
      </c>
      <c r="N44" s="35">
        <v>0</v>
      </c>
      <c r="O44" s="35">
        <v>5.7471264019999992</v>
      </c>
      <c r="P44" s="35">
        <v>0</v>
      </c>
      <c r="Q44" s="35">
        <f t="shared" si="18"/>
        <v>75.062815332</v>
      </c>
      <c r="R44" s="35">
        <f>H44-(I44)</f>
        <v>0</v>
      </c>
      <c r="S44" s="37">
        <v>0</v>
      </c>
      <c r="T44" s="38" t="s">
        <v>32</v>
      </c>
      <c r="V44" s="103"/>
    </row>
    <row r="45" spans="1:22" ht="53.25" customHeight="1">
      <c r="A45" s="39" t="s">
        <v>74</v>
      </c>
      <c r="B45" s="33" t="s">
        <v>83</v>
      </c>
      <c r="C45" s="41" t="s">
        <v>84</v>
      </c>
      <c r="D45" s="35">
        <v>43.458827460000002</v>
      </c>
      <c r="E45" s="36">
        <v>11.080545099999998</v>
      </c>
      <c r="F45" s="36">
        <f t="shared" si="16"/>
        <v>32.37828236</v>
      </c>
      <c r="G45" s="35" t="s">
        <v>32</v>
      </c>
      <c r="H45" s="35">
        <f t="shared" si="17"/>
        <v>0.68276327999999997</v>
      </c>
      <c r="I45" s="36" t="s">
        <v>32</v>
      </c>
      <c r="J45" s="36">
        <v>0.68276327999999997</v>
      </c>
      <c r="K45" s="36">
        <v>0</v>
      </c>
      <c r="L45" s="35">
        <v>0</v>
      </c>
      <c r="M45" s="36">
        <v>0</v>
      </c>
      <c r="N45" s="35">
        <v>0</v>
      </c>
      <c r="O45" s="35">
        <v>0</v>
      </c>
      <c r="P45" s="35">
        <v>0</v>
      </c>
      <c r="Q45" s="35">
        <f t="shared" si="18"/>
        <v>31.69551908</v>
      </c>
      <c r="R45" s="35" t="s">
        <v>32</v>
      </c>
      <c r="S45" s="37" t="s">
        <v>32</v>
      </c>
      <c r="T45" s="38" t="s">
        <v>85</v>
      </c>
      <c r="V45" s="103"/>
    </row>
    <row r="46" spans="1:22" ht="58.5" customHeight="1">
      <c r="A46" s="39" t="s">
        <v>74</v>
      </c>
      <c r="B46" s="33" t="s">
        <v>86</v>
      </c>
      <c r="C46" s="41" t="s">
        <v>87</v>
      </c>
      <c r="D46" s="35">
        <v>454.94587319999999</v>
      </c>
      <c r="E46" s="36">
        <v>91.332841509999994</v>
      </c>
      <c r="F46" s="36">
        <f>D46-E46</f>
        <v>363.61303169000001</v>
      </c>
      <c r="G46" s="35" t="s">
        <v>32</v>
      </c>
      <c r="H46" s="35">
        <f t="shared" si="17"/>
        <v>3.5638237000000004</v>
      </c>
      <c r="I46" s="36" t="s">
        <v>32</v>
      </c>
      <c r="J46" s="36">
        <v>3.5638237000000004</v>
      </c>
      <c r="K46" s="36">
        <v>0</v>
      </c>
      <c r="L46" s="35">
        <v>0</v>
      </c>
      <c r="M46" s="36">
        <v>0</v>
      </c>
      <c r="N46" s="35">
        <v>0</v>
      </c>
      <c r="O46" s="35">
        <v>0</v>
      </c>
      <c r="P46" s="35">
        <v>0</v>
      </c>
      <c r="Q46" s="35">
        <f t="shared" si="18"/>
        <v>360.04920799000001</v>
      </c>
      <c r="R46" s="35" t="s">
        <v>32</v>
      </c>
      <c r="S46" s="37" t="s">
        <v>32</v>
      </c>
      <c r="T46" s="38" t="s">
        <v>85</v>
      </c>
      <c r="V46" s="103"/>
    </row>
    <row r="47" spans="1:22" ht="75.75" customHeight="1">
      <c r="A47" s="39" t="s">
        <v>74</v>
      </c>
      <c r="B47" s="33" t="s">
        <v>88</v>
      </c>
      <c r="C47" s="41" t="s">
        <v>89</v>
      </c>
      <c r="D47" s="35">
        <v>54.552240011999992</v>
      </c>
      <c r="E47" s="36">
        <v>54.563895300000013</v>
      </c>
      <c r="F47" s="36">
        <f>D47-E47</f>
        <v>-1.1655288000021358E-2</v>
      </c>
      <c r="G47" s="35" t="s">
        <v>32</v>
      </c>
      <c r="H47" s="35">
        <f t="shared" si="17"/>
        <v>1.72038012</v>
      </c>
      <c r="I47" s="36" t="s">
        <v>32</v>
      </c>
      <c r="J47" s="36">
        <v>1.72038012</v>
      </c>
      <c r="K47" s="36">
        <v>0</v>
      </c>
      <c r="L47" s="35">
        <v>0</v>
      </c>
      <c r="M47" s="36">
        <v>0</v>
      </c>
      <c r="N47" s="35">
        <v>0</v>
      </c>
      <c r="O47" s="35">
        <v>0</v>
      </c>
      <c r="P47" s="35">
        <v>0</v>
      </c>
      <c r="Q47" s="35">
        <f t="shared" si="18"/>
        <v>-1.7320354080000213</v>
      </c>
      <c r="R47" s="35" t="s">
        <v>32</v>
      </c>
      <c r="S47" s="37" t="s">
        <v>32</v>
      </c>
      <c r="T47" s="38" t="s">
        <v>85</v>
      </c>
      <c r="V47" s="103"/>
    </row>
    <row r="48" spans="1:22" ht="164.25" customHeight="1">
      <c r="A48" s="39" t="s">
        <v>74</v>
      </c>
      <c r="B48" s="33" t="s">
        <v>90</v>
      </c>
      <c r="C48" s="41" t="s">
        <v>91</v>
      </c>
      <c r="D48" s="35">
        <v>908.26602720000005</v>
      </c>
      <c r="E48" s="36">
        <v>16.500888</v>
      </c>
      <c r="F48" s="36">
        <f t="shared" si="16"/>
        <v>891.76513920000002</v>
      </c>
      <c r="G48" s="35">
        <f t="shared" si="17"/>
        <v>182.67816218399997</v>
      </c>
      <c r="H48" s="35">
        <f t="shared" si="17"/>
        <v>21.429455969999999</v>
      </c>
      <c r="I48" s="36">
        <v>0</v>
      </c>
      <c r="J48" s="36">
        <v>21.429455969999999</v>
      </c>
      <c r="K48" s="36">
        <v>95.29859196000001</v>
      </c>
      <c r="L48" s="35">
        <v>0</v>
      </c>
      <c r="M48" s="36">
        <v>63.097544240000005</v>
      </c>
      <c r="N48" s="35">
        <v>0</v>
      </c>
      <c r="O48" s="35">
        <v>24.282025983999958</v>
      </c>
      <c r="P48" s="35">
        <v>0</v>
      </c>
      <c r="Q48" s="35">
        <f t="shared" si="18"/>
        <v>870.33568322999997</v>
      </c>
      <c r="R48" s="35">
        <f>H48-(I48)</f>
        <v>21.429455969999999</v>
      </c>
      <c r="S48" s="37">
        <v>1</v>
      </c>
      <c r="T48" s="40" t="s">
        <v>92</v>
      </c>
      <c r="V48" s="103"/>
    </row>
    <row r="49" spans="1:22" ht="39" customHeight="1">
      <c r="A49" s="12" t="s">
        <v>93</v>
      </c>
      <c r="B49" s="13" t="s">
        <v>94</v>
      </c>
      <c r="C49" s="14" t="s">
        <v>31</v>
      </c>
      <c r="D49" s="15">
        <v>0</v>
      </c>
      <c r="E49" s="16">
        <v>0</v>
      </c>
      <c r="F49" s="16">
        <v>0</v>
      </c>
      <c r="G49" s="15">
        <v>0</v>
      </c>
      <c r="H49" s="15">
        <v>0</v>
      </c>
      <c r="I49" s="16">
        <v>0</v>
      </c>
      <c r="J49" s="16">
        <v>0</v>
      </c>
      <c r="K49" s="16">
        <v>0</v>
      </c>
      <c r="L49" s="15">
        <v>0</v>
      </c>
      <c r="M49" s="16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8">
        <v>0</v>
      </c>
      <c r="T49" s="19" t="s">
        <v>32</v>
      </c>
    </row>
    <row r="50" spans="1:22" ht="53.25" customHeight="1">
      <c r="A50" s="12" t="s">
        <v>95</v>
      </c>
      <c r="B50" s="13" t="s">
        <v>96</v>
      </c>
      <c r="C50" s="14" t="s">
        <v>31</v>
      </c>
      <c r="D50" s="15">
        <f t="shared" ref="D50:R50" si="19">SUM(D51,D54,D58,D60)</f>
        <v>3151.9652529483701</v>
      </c>
      <c r="E50" s="16">
        <f t="shared" si="19"/>
        <v>819.41699589000007</v>
      </c>
      <c r="F50" s="16">
        <f t="shared" si="19"/>
        <v>2332.5482570583699</v>
      </c>
      <c r="G50" s="15">
        <f t="shared" si="19"/>
        <v>790.44106194400001</v>
      </c>
      <c r="H50" s="15">
        <f t="shared" si="19"/>
        <v>89.561130640000016</v>
      </c>
      <c r="I50" s="16">
        <f t="shared" si="19"/>
        <v>65.4204411284</v>
      </c>
      <c r="J50" s="16">
        <f t="shared" si="19"/>
        <v>89.561130640000016</v>
      </c>
      <c r="K50" s="16">
        <f t="shared" si="19"/>
        <v>224.96288348759998</v>
      </c>
      <c r="L50" s="15">
        <f t="shared" si="19"/>
        <v>0</v>
      </c>
      <c r="M50" s="16">
        <f t="shared" si="19"/>
        <v>250.2301773504</v>
      </c>
      <c r="N50" s="15">
        <f t="shared" si="19"/>
        <v>0</v>
      </c>
      <c r="O50" s="15">
        <f t="shared" si="19"/>
        <v>249.82755997759995</v>
      </c>
      <c r="P50" s="15">
        <f t="shared" si="19"/>
        <v>0</v>
      </c>
      <c r="Q50" s="15">
        <f t="shared" si="19"/>
        <v>2242.9871264183703</v>
      </c>
      <c r="R50" s="15">
        <f t="shared" si="19"/>
        <v>24.140689511600002</v>
      </c>
      <c r="S50" s="18">
        <f t="shared" ref="S50:S69" si="20">R50/(I50)</f>
        <v>0.36900835725364994</v>
      </c>
      <c r="T50" s="19" t="s">
        <v>32</v>
      </c>
    </row>
    <row r="51" spans="1:22" ht="44.25" customHeight="1">
      <c r="A51" s="12" t="s">
        <v>97</v>
      </c>
      <c r="B51" s="13" t="s">
        <v>98</v>
      </c>
      <c r="C51" s="14" t="s">
        <v>31</v>
      </c>
      <c r="D51" s="15">
        <f>SUM(D52:D53)</f>
        <v>561.80358035999996</v>
      </c>
      <c r="E51" s="15">
        <f t="shared" ref="E51:P51" si="21">SUM(E52:E53)</f>
        <v>208.38825986000001</v>
      </c>
      <c r="F51" s="15">
        <f t="shared" si="21"/>
        <v>353.41532049999995</v>
      </c>
      <c r="G51" s="15">
        <f t="shared" si="21"/>
        <v>376.38095878199999</v>
      </c>
      <c r="H51" s="15">
        <f t="shared" si="21"/>
        <v>61.491673960000007</v>
      </c>
      <c r="I51" s="15">
        <f t="shared" si="21"/>
        <v>36.215123871200007</v>
      </c>
      <c r="J51" s="15">
        <f t="shared" si="21"/>
        <v>61.491673960000007</v>
      </c>
      <c r="K51" s="15">
        <f t="shared" si="21"/>
        <v>132.15127307</v>
      </c>
      <c r="L51" s="15">
        <f t="shared" si="21"/>
        <v>0</v>
      </c>
      <c r="M51" s="15">
        <f t="shared" si="21"/>
        <v>111.75127307</v>
      </c>
      <c r="N51" s="15">
        <f t="shared" si="21"/>
        <v>0</v>
      </c>
      <c r="O51" s="15">
        <f t="shared" si="21"/>
        <v>96.263288770799988</v>
      </c>
      <c r="P51" s="15">
        <f t="shared" si="21"/>
        <v>0</v>
      </c>
      <c r="Q51" s="15">
        <f>SUM(Q52:Q53)</f>
        <v>291.92364653999994</v>
      </c>
      <c r="R51" s="15">
        <f>SUM(R52:R53)</f>
        <v>25.276550088800004</v>
      </c>
      <c r="S51" s="18">
        <f t="shared" si="20"/>
        <v>0.69795564357854156</v>
      </c>
      <c r="T51" s="19" t="s">
        <v>32</v>
      </c>
    </row>
    <row r="52" spans="1:22" ht="31.5">
      <c r="A52" s="39" t="s">
        <v>97</v>
      </c>
      <c r="B52" s="42" t="s">
        <v>99</v>
      </c>
      <c r="C52" s="43" t="s">
        <v>100</v>
      </c>
      <c r="D52" s="35">
        <v>304.74480145999996</v>
      </c>
      <c r="E52" s="36">
        <v>202.86825985999999</v>
      </c>
      <c r="F52" s="36">
        <f>D52-E52</f>
        <v>101.87654159999997</v>
      </c>
      <c r="G52" s="35">
        <f>I52+K52+M52+O52</f>
        <v>128.92217988199999</v>
      </c>
      <c r="H52" s="35">
        <f>J52+L52+N52+P52</f>
        <v>61.491673960000007</v>
      </c>
      <c r="I52" s="36">
        <v>10.09018253</v>
      </c>
      <c r="J52" s="36">
        <v>61.491673960000007</v>
      </c>
      <c r="K52" s="36">
        <v>60</v>
      </c>
      <c r="L52" s="35">
        <v>0</v>
      </c>
      <c r="M52" s="36">
        <v>39.6</v>
      </c>
      <c r="N52" s="35">
        <v>0</v>
      </c>
      <c r="O52" s="35">
        <v>19.231997352000004</v>
      </c>
      <c r="P52" s="35">
        <v>0</v>
      </c>
      <c r="Q52" s="35">
        <f>F52-H52</f>
        <v>40.38486763999996</v>
      </c>
      <c r="R52" s="35">
        <f>H52-(I52)</f>
        <v>51.401491430000007</v>
      </c>
      <c r="S52" s="37">
        <f t="shared" si="20"/>
        <v>5.0942082838614429</v>
      </c>
      <c r="T52" s="38" t="s">
        <v>101</v>
      </c>
      <c r="V52" s="103"/>
    </row>
    <row r="53" spans="1:22" ht="32.25" customHeight="1">
      <c r="A53" s="39" t="s">
        <v>97</v>
      </c>
      <c r="B53" s="33" t="s">
        <v>102</v>
      </c>
      <c r="C53" s="34" t="s">
        <v>103</v>
      </c>
      <c r="D53" s="35">
        <v>257.05877889999999</v>
      </c>
      <c r="E53" s="36">
        <v>5.52</v>
      </c>
      <c r="F53" s="36">
        <f>D53-E53</f>
        <v>251.53877889999998</v>
      </c>
      <c r="G53" s="35">
        <f>I53+K53+M53+O53</f>
        <v>247.45877889999997</v>
      </c>
      <c r="H53" s="35">
        <f>J53+L53+N53+P53</f>
        <v>0</v>
      </c>
      <c r="I53" s="36">
        <v>26.124941341200003</v>
      </c>
      <c r="J53" s="36">
        <v>0</v>
      </c>
      <c r="K53" s="36">
        <v>72.151273070000002</v>
      </c>
      <c r="L53" s="35">
        <v>0</v>
      </c>
      <c r="M53" s="36">
        <v>72.151273070000002</v>
      </c>
      <c r="N53" s="35">
        <v>0</v>
      </c>
      <c r="O53" s="35">
        <v>77.031291418799981</v>
      </c>
      <c r="P53" s="35">
        <v>0</v>
      </c>
      <c r="Q53" s="35">
        <f>F53-H53</f>
        <v>251.53877889999998</v>
      </c>
      <c r="R53" s="35">
        <f>H53-(I53)</f>
        <v>-26.124941341200003</v>
      </c>
      <c r="S53" s="37">
        <f t="shared" si="20"/>
        <v>-1</v>
      </c>
      <c r="T53" s="38" t="s">
        <v>104</v>
      </c>
      <c r="V53" s="103"/>
    </row>
    <row r="54" spans="1:22" ht="21.75" customHeight="1">
      <c r="A54" s="29" t="s">
        <v>105</v>
      </c>
      <c r="B54" s="30" t="s">
        <v>106</v>
      </c>
      <c r="C54" s="31" t="s">
        <v>31</v>
      </c>
      <c r="D54" s="15">
        <f>SUM(D55:D57)</f>
        <v>208.84644532200002</v>
      </c>
      <c r="E54" s="16">
        <f t="shared" ref="E54:R54" si="22">SUM(E55:E57)</f>
        <v>161.38994828999998</v>
      </c>
      <c r="F54" s="16">
        <f t="shared" si="22"/>
        <v>47.456497032000037</v>
      </c>
      <c r="G54" s="15">
        <f t="shared" si="22"/>
        <v>35.831752978000004</v>
      </c>
      <c r="H54" s="15">
        <f t="shared" si="22"/>
        <v>13.70909838</v>
      </c>
      <c r="I54" s="16">
        <f t="shared" si="22"/>
        <v>9.8812006272000019</v>
      </c>
      <c r="J54" s="16">
        <f t="shared" si="22"/>
        <v>13.70909838</v>
      </c>
      <c r="K54" s="16">
        <f t="shared" si="22"/>
        <v>4.9061096399999995</v>
      </c>
      <c r="L54" s="15">
        <f t="shared" si="22"/>
        <v>0</v>
      </c>
      <c r="M54" s="16">
        <f t="shared" si="22"/>
        <v>16.786109639999999</v>
      </c>
      <c r="N54" s="15">
        <f t="shared" si="22"/>
        <v>0</v>
      </c>
      <c r="O54" s="15">
        <f t="shared" si="22"/>
        <v>4.2583330708000053</v>
      </c>
      <c r="P54" s="15">
        <f t="shared" si="22"/>
        <v>0</v>
      </c>
      <c r="Q54" s="15">
        <f t="shared" si="22"/>
        <v>33.747398652000044</v>
      </c>
      <c r="R54" s="15">
        <f t="shared" si="22"/>
        <v>3.8278977527999998</v>
      </c>
      <c r="S54" s="18">
        <f t="shared" si="20"/>
        <v>0.38739196755735711</v>
      </c>
      <c r="T54" s="19" t="s">
        <v>32</v>
      </c>
    </row>
    <row r="55" spans="1:22" ht="155.25" customHeight="1">
      <c r="A55" s="39" t="s">
        <v>105</v>
      </c>
      <c r="B55" s="42" t="s">
        <v>107</v>
      </c>
      <c r="C55" s="44" t="s">
        <v>108</v>
      </c>
      <c r="D55" s="35">
        <v>80.322226378000011</v>
      </c>
      <c r="E55" s="36">
        <v>37.416980219999992</v>
      </c>
      <c r="F55" s="36">
        <f>D55-E55</f>
        <v>42.905246158000018</v>
      </c>
      <c r="G55" s="35">
        <f t="shared" ref="G55:H57" si="23">I55+K55+M55+O55</f>
        <v>29.873180904000002</v>
      </c>
      <c r="H55" s="35">
        <f t="shared" si="23"/>
        <v>4.6864226799999997</v>
      </c>
      <c r="I55" s="36">
        <v>3.9226285572000004</v>
      </c>
      <c r="J55" s="36">
        <v>4.6864226799999997</v>
      </c>
      <c r="K55" s="36">
        <v>4.9061096399999995</v>
      </c>
      <c r="L55" s="35">
        <v>0</v>
      </c>
      <c r="M55" s="36">
        <v>16.786109639999999</v>
      </c>
      <c r="N55" s="35">
        <v>0</v>
      </c>
      <c r="O55" s="35">
        <v>4.2583330668000023</v>
      </c>
      <c r="P55" s="35">
        <v>0</v>
      </c>
      <c r="Q55" s="35">
        <f>F55-H55</f>
        <v>38.218823478000019</v>
      </c>
      <c r="R55" s="35">
        <f>H55-(I55)</f>
        <v>0.76379412279999936</v>
      </c>
      <c r="S55" s="37">
        <f t="shared" si="20"/>
        <v>0.19471487337184964</v>
      </c>
      <c r="T55" s="38" t="s">
        <v>109</v>
      </c>
      <c r="V55" s="103"/>
    </row>
    <row r="56" spans="1:22" ht="60.75" customHeight="1">
      <c r="A56" s="39" t="s">
        <v>105</v>
      </c>
      <c r="B56" s="42" t="s">
        <v>110</v>
      </c>
      <c r="C56" s="44" t="s">
        <v>111</v>
      </c>
      <c r="D56" s="35">
        <v>63.143321314000005</v>
      </c>
      <c r="E56" s="36">
        <v>57.535807869999999</v>
      </c>
      <c r="F56" s="36">
        <f>D56-E56</f>
        <v>5.6075134440000056</v>
      </c>
      <c r="G56" s="35">
        <f t="shared" si="23"/>
        <v>3.9573139540000031</v>
      </c>
      <c r="H56" s="35">
        <f t="shared" si="23"/>
        <v>4.8618533600000013</v>
      </c>
      <c r="I56" s="36">
        <v>3.9573139500000001</v>
      </c>
      <c r="J56" s="36">
        <v>4.8618533600000013</v>
      </c>
      <c r="K56" s="36">
        <v>0</v>
      </c>
      <c r="L56" s="35">
        <v>0</v>
      </c>
      <c r="M56" s="36">
        <v>0</v>
      </c>
      <c r="N56" s="35">
        <v>0</v>
      </c>
      <c r="O56" s="35">
        <v>4.0000029954967431E-9</v>
      </c>
      <c r="P56" s="35">
        <v>0</v>
      </c>
      <c r="Q56" s="35">
        <f>F56-H56</f>
        <v>0.74566008400000428</v>
      </c>
      <c r="R56" s="35">
        <f>H56-(I56)</f>
        <v>0.90453941000000126</v>
      </c>
      <c r="S56" s="37">
        <f t="shared" si="20"/>
        <v>0.22857408369128793</v>
      </c>
      <c r="T56" s="38" t="s">
        <v>112</v>
      </c>
      <c r="V56" s="103"/>
    </row>
    <row r="57" spans="1:22" ht="54.75" customHeight="1">
      <c r="A57" s="39" t="s">
        <v>105</v>
      </c>
      <c r="B57" s="42" t="s">
        <v>113</v>
      </c>
      <c r="C57" s="44" t="s">
        <v>114</v>
      </c>
      <c r="D57" s="35">
        <v>65.380897630000007</v>
      </c>
      <c r="E57" s="36">
        <v>66.437160199999994</v>
      </c>
      <c r="F57" s="36">
        <f>D57-E57</f>
        <v>-1.056262569999987</v>
      </c>
      <c r="G57" s="35">
        <f t="shared" si="23"/>
        <v>2.0012581200000001</v>
      </c>
      <c r="H57" s="35">
        <f t="shared" si="23"/>
        <v>4.1608223399999993</v>
      </c>
      <c r="I57" s="36">
        <v>2.0012581200000001</v>
      </c>
      <c r="J57" s="36">
        <v>4.1608223399999993</v>
      </c>
      <c r="K57" s="36">
        <v>0</v>
      </c>
      <c r="L57" s="35">
        <v>0</v>
      </c>
      <c r="M57" s="36">
        <v>0</v>
      </c>
      <c r="N57" s="35">
        <v>0</v>
      </c>
      <c r="O57" s="35">
        <v>0</v>
      </c>
      <c r="P57" s="35">
        <v>0</v>
      </c>
      <c r="Q57" s="35">
        <f>F57-H57</f>
        <v>-5.2170849099999863</v>
      </c>
      <c r="R57" s="35">
        <f>H57-(I57)</f>
        <v>2.1595642199999991</v>
      </c>
      <c r="S57" s="37">
        <f t="shared" si="20"/>
        <v>1.079103289284842</v>
      </c>
      <c r="T57" s="38" t="s">
        <v>32</v>
      </c>
      <c r="V57" s="103"/>
    </row>
    <row r="58" spans="1:22">
      <c r="A58" s="29" t="s">
        <v>115</v>
      </c>
      <c r="B58" s="30" t="s">
        <v>116</v>
      </c>
      <c r="C58" s="31" t="s">
        <v>31</v>
      </c>
      <c r="D58" s="15">
        <f>SUM(D59)</f>
        <v>458.18355451999992</v>
      </c>
      <c r="E58" s="16">
        <f t="shared" ref="E58:R58" si="24">SUM(E59)</f>
        <v>302.86140584000003</v>
      </c>
      <c r="F58" s="16">
        <f t="shared" si="24"/>
        <v>155.32214867999988</v>
      </c>
      <c r="G58" s="23">
        <f t="shared" si="24"/>
        <v>136.42915842000002</v>
      </c>
      <c r="H58" s="23">
        <f t="shared" si="24"/>
        <v>4.4453137400000005</v>
      </c>
      <c r="I58" s="16">
        <f t="shared" si="24"/>
        <v>1.25</v>
      </c>
      <c r="J58" s="16">
        <f t="shared" si="24"/>
        <v>4.4453137400000005</v>
      </c>
      <c r="K58" s="16">
        <f t="shared" si="24"/>
        <v>39.783225039999998</v>
      </c>
      <c r="L58" s="23">
        <f t="shared" si="24"/>
        <v>0</v>
      </c>
      <c r="M58" s="16">
        <f t="shared" si="24"/>
        <v>49.405700920000001</v>
      </c>
      <c r="N58" s="23">
        <f t="shared" si="24"/>
        <v>0</v>
      </c>
      <c r="O58" s="23">
        <f t="shared" si="24"/>
        <v>45.990232460000001</v>
      </c>
      <c r="P58" s="23">
        <f t="shared" si="24"/>
        <v>0</v>
      </c>
      <c r="Q58" s="23">
        <f t="shared" si="24"/>
        <v>150.8768349399999</v>
      </c>
      <c r="R58" s="23">
        <f t="shared" si="24"/>
        <v>3.1953137400000005</v>
      </c>
      <c r="S58" s="18">
        <f t="shared" si="20"/>
        <v>2.5562509920000003</v>
      </c>
      <c r="T58" s="19" t="s">
        <v>32</v>
      </c>
    </row>
    <row r="59" spans="1:22" ht="47.25">
      <c r="A59" s="32" t="s">
        <v>115</v>
      </c>
      <c r="B59" s="33" t="s">
        <v>117</v>
      </c>
      <c r="C59" s="34" t="s">
        <v>118</v>
      </c>
      <c r="D59" s="35">
        <v>458.18355451999992</v>
      </c>
      <c r="E59" s="36">
        <v>302.86140584000003</v>
      </c>
      <c r="F59" s="36">
        <f>D59-E59</f>
        <v>155.32214867999988</v>
      </c>
      <c r="G59" s="35">
        <f>I59+K59+M59+O59</f>
        <v>136.42915842000002</v>
      </c>
      <c r="H59" s="35">
        <f>J59+L59+N59+P59</f>
        <v>4.4453137400000005</v>
      </c>
      <c r="I59" s="36">
        <v>1.25</v>
      </c>
      <c r="J59" s="36">
        <v>4.4453137400000005</v>
      </c>
      <c r="K59" s="36">
        <v>39.783225039999998</v>
      </c>
      <c r="L59" s="35">
        <v>0</v>
      </c>
      <c r="M59" s="36">
        <v>49.405700920000001</v>
      </c>
      <c r="N59" s="35">
        <v>0</v>
      </c>
      <c r="O59" s="35">
        <v>45.990232460000001</v>
      </c>
      <c r="P59" s="35">
        <v>0</v>
      </c>
      <c r="Q59" s="35">
        <f>F59-H59</f>
        <v>150.8768349399999</v>
      </c>
      <c r="R59" s="35">
        <f>H59-(I59)</f>
        <v>3.1953137400000005</v>
      </c>
      <c r="S59" s="37">
        <f t="shared" si="20"/>
        <v>2.5562509920000003</v>
      </c>
      <c r="T59" s="38" t="s">
        <v>119</v>
      </c>
      <c r="V59" s="103"/>
    </row>
    <row r="60" spans="1:22" ht="31.5">
      <c r="A60" s="12" t="s">
        <v>120</v>
      </c>
      <c r="B60" s="13" t="s">
        <v>121</v>
      </c>
      <c r="C60" s="14" t="s">
        <v>31</v>
      </c>
      <c r="D60" s="15">
        <f t="shared" ref="D60:P60" si="25">SUM(D61:D67)</f>
        <v>1923.1316727463702</v>
      </c>
      <c r="E60" s="15">
        <f t="shared" si="25"/>
        <v>146.77738190000002</v>
      </c>
      <c r="F60" s="15">
        <f t="shared" si="25"/>
        <v>1776.3542908463701</v>
      </c>
      <c r="G60" s="15">
        <f t="shared" si="25"/>
        <v>241.79919176399997</v>
      </c>
      <c r="H60" s="15">
        <f t="shared" si="25"/>
        <v>9.9150445600000001</v>
      </c>
      <c r="I60" s="15">
        <f t="shared" si="25"/>
        <v>18.074116629999999</v>
      </c>
      <c r="J60" s="15">
        <f t="shared" si="25"/>
        <v>9.9150445600000001</v>
      </c>
      <c r="K60" s="15">
        <f t="shared" si="25"/>
        <v>48.122275737599992</v>
      </c>
      <c r="L60" s="15">
        <f t="shared" si="25"/>
        <v>0</v>
      </c>
      <c r="M60" s="15">
        <f t="shared" si="25"/>
        <v>72.287093720400009</v>
      </c>
      <c r="N60" s="15">
        <f t="shared" si="25"/>
        <v>0</v>
      </c>
      <c r="O60" s="45">
        <f t="shared" si="25"/>
        <v>103.31570567599995</v>
      </c>
      <c r="P60" s="15">
        <f t="shared" si="25"/>
        <v>0</v>
      </c>
      <c r="Q60" s="15">
        <f>SUM(Q61:Q67)</f>
        <v>1766.4392462863702</v>
      </c>
      <c r="R60" s="15">
        <f>SUM(R61:R67)</f>
        <v>-8.1590720700000006</v>
      </c>
      <c r="S60" s="18">
        <f t="shared" si="20"/>
        <v>-0.45142300655830175</v>
      </c>
      <c r="T60" s="19" t="s">
        <v>32</v>
      </c>
    </row>
    <row r="61" spans="1:22" ht="47.25">
      <c r="A61" s="39" t="s">
        <v>120</v>
      </c>
      <c r="B61" s="42" t="s">
        <v>122</v>
      </c>
      <c r="C61" s="41" t="s">
        <v>123</v>
      </c>
      <c r="D61" s="35">
        <v>104.98709631999999</v>
      </c>
      <c r="E61" s="36">
        <v>68.690665760000002</v>
      </c>
      <c r="F61" s="36">
        <f t="shared" ref="F61:F67" si="26">D61-E61</f>
        <v>36.29643055999999</v>
      </c>
      <c r="G61" s="35">
        <f t="shared" ref="G61:H67" si="27">I61+K61+M61+O61</f>
        <v>8.008405799999986</v>
      </c>
      <c r="H61" s="35">
        <f t="shared" si="27"/>
        <v>6.1878892800000003</v>
      </c>
      <c r="I61" s="36">
        <v>8.0084058000000002</v>
      </c>
      <c r="J61" s="36">
        <v>6.1878892800000003</v>
      </c>
      <c r="K61" s="36">
        <v>0</v>
      </c>
      <c r="L61" s="46">
        <v>0</v>
      </c>
      <c r="M61" s="36">
        <v>0</v>
      </c>
      <c r="N61" s="46">
        <v>0</v>
      </c>
      <c r="O61" s="46">
        <v>-1.4210854715202004E-14</v>
      </c>
      <c r="P61" s="46">
        <v>0</v>
      </c>
      <c r="Q61" s="35">
        <f t="shared" ref="Q61:Q67" si="28">F61-H61</f>
        <v>30.10854127999999</v>
      </c>
      <c r="R61" s="35">
        <f t="shared" ref="R61:R67" si="29">H61-(I61)</f>
        <v>-1.82051652</v>
      </c>
      <c r="S61" s="37">
        <f t="shared" si="20"/>
        <v>-0.22732570819525652</v>
      </c>
      <c r="T61" s="38" t="s">
        <v>124</v>
      </c>
      <c r="V61" s="103"/>
    </row>
    <row r="62" spans="1:22" ht="31.5">
      <c r="A62" s="39" t="s">
        <v>120</v>
      </c>
      <c r="B62" s="42" t="s">
        <v>125</v>
      </c>
      <c r="C62" s="41" t="s">
        <v>126</v>
      </c>
      <c r="D62" s="35">
        <v>1433.82833466637</v>
      </c>
      <c r="E62" s="36">
        <v>16.301283179999999</v>
      </c>
      <c r="F62" s="36">
        <f t="shared" si="26"/>
        <v>1417.5270514863701</v>
      </c>
      <c r="G62" s="35">
        <f t="shared" si="27"/>
        <v>53.704499995999996</v>
      </c>
      <c r="H62" s="35">
        <f t="shared" si="27"/>
        <v>0</v>
      </c>
      <c r="I62" s="36">
        <v>0.3</v>
      </c>
      <c r="J62" s="36">
        <v>0</v>
      </c>
      <c r="K62" s="36">
        <v>0.4</v>
      </c>
      <c r="L62" s="35">
        <v>0</v>
      </c>
      <c r="M62" s="36">
        <v>15.565387000000001</v>
      </c>
      <c r="N62" s="35">
        <v>0</v>
      </c>
      <c r="O62" s="47">
        <v>37.439112995999999</v>
      </c>
      <c r="P62" s="35">
        <v>0</v>
      </c>
      <c r="Q62" s="35">
        <f t="shared" si="28"/>
        <v>1417.5270514863701</v>
      </c>
      <c r="R62" s="35">
        <f t="shared" si="29"/>
        <v>-0.3</v>
      </c>
      <c r="S62" s="37">
        <f t="shared" si="20"/>
        <v>-1</v>
      </c>
      <c r="T62" s="38" t="s">
        <v>127</v>
      </c>
      <c r="V62" s="103"/>
    </row>
    <row r="63" spans="1:22" ht="44.25" customHeight="1">
      <c r="A63" s="39" t="s">
        <v>120</v>
      </c>
      <c r="B63" s="42" t="s">
        <v>128</v>
      </c>
      <c r="C63" s="41" t="s">
        <v>129</v>
      </c>
      <c r="D63" s="35">
        <v>4.0859136959999995</v>
      </c>
      <c r="E63" s="36">
        <v>0.41799999999999998</v>
      </c>
      <c r="F63" s="36">
        <f t="shared" si="26"/>
        <v>3.6679136959999994</v>
      </c>
      <c r="G63" s="35">
        <f t="shared" si="27"/>
        <v>3.6679136960000003</v>
      </c>
      <c r="H63" s="35">
        <f t="shared" si="27"/>
        <v>0.14428736</v>
      </c>
      <c r="I63" s="36">
        <v>2.6049320000000001E-2</v>
      </c>
      <c r="J63" s="36">
        <v>0.14428736</v>
      </c>
      <c r="K63" s="36">
        <v>0.3824209616</v>
      </c>
      <c r="L63" s="46">
        <v>0</v>
      </c>
      <c r="M63" s="36">
        <v>2.1533940944000003</v>
      </c>
      <c r="N63" s="46">
        <v>0</v>
      </c>
      <c r="O63" s="46">
        <v>1.1060493200000001</v>
      </c>
      <c r="P63" s="46">
        <v>0</v>
      </c>
      <c r="Q63" s="35">
        <f t="shared" si="28"/>
        <v>3.5236263359999995</v>
      </c>
      <c r="R63" s="35">
        <f t="shared" si="29"/>
        <v>0.11823804</v>
      </c>
      <c r="S63" s="37">
        <f t="shared" si="20"/>
        <v>4.5390067763765041</v>
      </c>
      <c r="T63" s="38" t="s">
        <v>130</v>
      </c>
      <c r="V63" s="103"/>
    </row>
    <row r="64" spans="1:22" ht="63">
      <c r="A64" s="39" t="s">
        <v>120</v>
      </c>
      <c r="B64" s="42" t="s">
        <v>131</v>
      </c>
      <c r="C64" s="41" t="s">
        <v>132</v>
      </c>
      <c r="D64" s="35">
        <v>188.008425198</v>
      </c>
      <c r="E64" s="36">
        <v>46.604205060000012</v>
      </c>
      <c r="F64" s="36">
        <f t="shared" si="26"/>
        <v>141.40422013799997</v>
      </c>
      <c r="G64" s="35">
        <f t="shared" si="27"/>
        <v>46.2</v>
      </c>
      <c r="H64" s="35">
        <f t="shared" si="27"/>
        <v>2.9177753899999996</v>
      </c>
      <c r="I64" s="36">
        <v>0</v>
      </c>
      <c r="J64" s="36">
        <v>2.9177753899999996</v>
      </c>
      <c r="K64" s="36">
        <v>18.479855999999998</v>
      </c>
      <c r="L64" s="35">
        <v>0</v>
      </c>
      <c r="M64" s="36">
        <v>13.860072000000001</v>
      </c>
      <c r="N64" s="35">
        <v>0</v>
      </c>
      <c r="O64" s="35">
        <v>13.860072000000001</v>
      </c>
      <c r="P64" s="35">
        <v>0</v>
      </c>
      <c r="Q64" s="35">
        <f t="shared" si="28"/>
        <v>138.48644474799997</v>
      </c>
      <c r="R64" s="35">
        <f t="shared" si="29"/>
        <v>2.9177753899999996</v>
      </c>
      <c r="S64" s="37">
        <v>1</v>
      </c>
      <c r="T64" s="38" t="s">
        <v>133</v>
      </c>
      <c r="V64" s="103"/>
    </row>
    <row r="65" spans="1:22" ht="37.5" customHeight="1">
      <c r="A65" s="39" t="s">
        <v>120</v>
      </c>
      <c r="B65" s="42" t="s">
        <v>134</v>
      </c>
      <c r="C65" s="41" t="s">
        <v>135</v>
      </c>
      <c r="D65" s="35">
        <v>81.380373269999993</v>
      </c>
      <c r="E65" s="36">
        <v>7.3853401400000003</v>
      </c>
      <c r="F65" s="36">
        <f t="shared" si="26"/>
        <v>73.995033129999996</v>
      </c>
      <c r="G65" s="35">
        <f t="shared" si="27"/>
        <v>35.880020059999993</v>
      </c>
      <c r="H65" s="35">
        <f t="shared" si="27"/>
        <v>0.66509253000000002</v>
      </c>
      <c r="I65" s="36">
        <v>0.62518362000000005</v>
      </c>
      <c r="J65" s="36">
        <v>0.66509253000000002</v>
      </c>
      <c r="K65" s="36">
        <v>1.516569576</v>
      </c>
      <c r="L65" s="35">
        <v>0</v>
      </c>
      <c r="M65" s="36">
        <v>13.364811426000001</v>
      </c>
      <c r="N65" s="35">
        <v>0</v>
      </c>
      <c r="O65" s="47">
        <v>20.373455437999993</v>
      </c>
      <c r="P65" s="35">
        <v>0</v>
      </c>
      <c r="Q65" s="35">
        <f t="shared" si="28"/>
        <v>73.3299406</v>
      </c>
      <c r="R65" s="35">
        <f t="shared" si="29"/>
        <v>3.9908909999999964E-2</v>
      </c>
      <c r="S65" s="37">
        <f t="shared" si="20"/>
        <v>6.3835501640302036E-2</v>
      </c>
      <c r="T65" s="38" t="s">
        <v>32</v>
      </c>
      <c r="V65" s="103"/>
    </row>
    <row r="66" spans="1:22" ht="41.25" customHeight="1">
      <c r="A66" s="39" t="s">
        <v>120</v>
      </c>
      <c r="B66" s="42" t="s">
        <v>136</v>
      </c>
      <c r="C66" s="41" t="s">
        <v>137</v>
      </c>
      <c r="D66" s="35">
        <v>3.1935732959999998</v>
      </c>
      <c r="E66" s="36">
        <v>0</v>
      </c>
      <c r="F66" s="36">
        <f t="shared" si="26"/>
        <v>3.1935732959999998</v>
      </c>
      <c r="G66" s="35">
        <f t="shared" si="27"/>
        <v>3.1935732959999998</v>
      </c>
      <c r="H66" s="35">
        <f t="shared" si="27"/>
        <v>0</v>
      </c>
      <c r="I66" s="36">
        <v>0</v>
      </c>
      <c r="J66" s="36">
        <v>0</v>
      </c>
      <c r="K66" s="36">
        <v>0</v>
      </c>
      <c r="L66" s="35">
        <v>0</v>
      </c>
      <c r="M66" s="36">
        <v>0</v>
      </c>
      <c r="N66" s="35">
        <v>0</v>
      </c>
      <c r="O66" s="35">
        <v>3.1935732959999998</v>
      </c>
      <c r="P66" s="35">
        <v>0</v>
      </c>
      <c r="Q66" s="35">
        <f t="shared" si="28"/>
        <v>3.1935732959999998</v>
      </c>
      <c r="R66" s="35">
        <f t="shared" si="29"/>
        <v>0</v>
      </c>
      <c r="S66" s="37">
        <v>0</v>
      </c>
      <c r="T66" s="38" t="s">
        <v>32</v>
      </c>
      <c r="V66" s="103"/>
    </row>
    <row r="67" spans="1:22" ht="31.5">
      <c r="A67" s="39" t="s">
        <v>120</v>
      </c>
      <c r="B67" s="33" t="s">
        <v>138</v>
      </c>
      <c r="C67" s="34" t="s">
        <v>139</v>
      </c>
      <c r="D67" s="35">
        <v>107.64795629999999</v>
      </c>
      <c r="E67" s="36">
        <v>7.3778877599999992</v>
      </c>
      <c r="F67" s="36">
        <f t="shared" si="26"/>
        <v>100.27006854</v>
      </c>
      <c r="G67" s="35">
        <f t="shared" si="27"/>
        <v>91.144778915999979</v>
      </c>
      <c r="H67" s="35">
        <f t="shared" si="27"/>
        <v>0</v>
      </c>
      <c r="I67" s="36">
        <v>9.1144778899999999</v>
      </c>
      <c r="J67" s="36">
        <v>0</v>
      </c>
      <c r="K67" s="36">
        <v>27.343429199999999</v>
      </c>
      <c r="L67" s="35">
        <v>0</v>
      </c>
      <c r="M67" s="36">
        <v>27.343429199999999</v>
      </c>
      <c r="N67" s="35">
        <v>0</v>
      </c>
      <c r="O67" s="35">
        <v>27.343442625999987</v>
      </c>
      <c r="P67" s="35">
        <v>0</v>
      </c>
      <c r="Q67" s="35">
        <f t="shared" si="28"/>
        <v>100.27006854</v>
      </c>
      <c r="R67" s="35">
        <f t="shared" si="29"/>
        <v>-9.1144778899999999</v>
      </c>
      <c r="S67" s="37">
        <f t="shared" si="20"/>
        <v>-1</v>
      </c>
      <c r="T67" s="38" t="s">
        <v>140</v>
      </c>
      <c r="V67" s="103"/>
    </row>
    <row r="68" spans="1:22" ht="31.5">
      <c r="A68" s="12" t="s">
        <v>141</v>
      </c>
      <c r="B68" s="13" t="s">
        <v>142</v>
      </c>
      <c r="C68" s="16" t="s">
        <v>31</v>
      </c>
      <c r="D68" s="15">
        <f t="shared" ref="D68:R68" si="30">D69+D77+D78+D101</f>
        <v>38634.51173407134</v>
      </c>
      <c r="E68" s="16">
        <f t="shared" si="30"/>
        <v>12472.719210650001</v>
      </c>
      <c r="F68" s="16">
        <f t="shared" si="30"/>
        <v>26161.792523421344</v>
      </c>
      <c r="G68" s="15">
        <f t="shared" si="30"/>
        <v>4499.225070612425</v>
      </c>
      <c r="H68" s="15">
        <f t="shared" si="30"/>
        <v>956.55080517999988</v>
      </c>
      <c r="I68" s="16">
        <f t="shared" si="30"/>
        <v>620.82970806371009</v>
      </c>
      <c r="J68" s="16">
        <f t="shared" si="30"/>
        <v>956.55080517999988</v>
      </c>
      <c r="K68" s="16">
        <f t="shared" si="30"/>
        <v>1033.5883328068001</v>
      </c>
      <c r="L68" s="15">
        <f t="shared" si="30"/>
        <v>0</v>
      </c>
      <c r="M68" s="16">
        <f t="shared" si="30"/>
        <v>1320.9828939374001</v>
      </c>
      <c r="N68" s="15">
        <f t="shared" si="30"/>
        <v>0</v>
      </c>
      <c r="O68" s="15">
        <f t="shared" si="30"/>
        <v>1523.8241358045134</v>
      </c>
      <c r="P68" s="15">
        <f t="shared" si="30"/>
        <v>0</v>
      </c>
      <c r="Q68" s="15">
        <f t="shared" si="30"/>
        <v>25216.655800381341</v>
      </c>
      <c r="R68" s="15">
        <f t="shared" si="30"/>
        <v>296.06742913629</v>
      </c>
      <c r="S68" s="18">
        <f t="shared" si="20"/>
        <v>0.47688991891139865</v>
      </c>
      <c r="T68" s="19" t="s">
        <v>32</v>
      </c>
    </row>
    <row r="69" spans="1:22" ht="47.25">
      <c r="A69" s="12" t="s">
        <v>143</v>
      </c>
      <c r="B69" s="13" t="s">
        <v>144</v>
      </c>
      <c r="C69" s="16" t="s">
        <v>31</v>
      </c>
      <c r="D69" s="15">
        <f t="shared" ref="D69:Q69" si="31">SUM(D70:D76)</f>
        <v>2492.7076793081133</v>
      </c>
      <c r="E69" s="15">
        <f t="shared" si="31"/>
        <v>1936.1266242500001</v>
      </c>
      <c r="F69" s="15">
        <f t="shared" si="31"/>
        <v>556.58105505811307</v>
      </c>
      <c r="G69" s="15">
        <f t="shared" si="31"/>
        <v>532.16146456199999</v>
      </c>
      <c r="H69" s="15">
        <f t="shared" si="31"/>
        <v>144.43352376999999</v>
      </c>
      <c r="I69" s="15">
        <f t="shared" si="31"/>
        <v>317.45591605999999</v>
      </c>
      <c r="J69" s="15">
        <f t="shared" si="31"/>
        <v>144.43352376999999</v>
      </c>
      <c r="K69" s="15">
        <f t="shared" si="31"/>
        <v>71.431301879999992</v>
      </c>
      <c r="L69" s="15">
        <f t="shared" si="31"/>
        <v>0</v>
      </c>
      <c r="M69" s="15">
        <f t="shared" si="31"/>
        <v>114.11668423599994</v>
      </c>
      <c r="N69" s="15">
        <f t="shared" si="31"/>
        <v>0</v>
      </c>
      <c r="O69" s="15">
        <f t="shared" si="31"/>
        <v>29.157562385999999</v>
      </c>
      <c r="P69" s="15">
        <f t="shared" si="31"/>
        <v>0</v>
      </c>
      <c r="Q69" s="15">
        <f t="shared" si="31"/>
        <v>422.16386842811306</v>
      </c>
      <c r="R69" s="15">
        <f>SUM(R70:R76)</f>
        <v>-185.12025172000003</v>
      </c>
      <c r="S69" s="18">
        <f t="shared" si="20"/>
        <v>-0.58313687776734269</v>
      </c>
      <c r="T69" s="19" t="s">
        <v>32</v>
      </c>
    </row>
    <row r="70" spans="1:22" ht="50.25" customHeight="1">
      <c r="A70" s="39" t="s">
        <v>143</v>
      </c>
      <c r="B70" s="33" t="s">
        <v>145</v>
      </c>
      <c r="C70" s="34" t="s">
        <v>146</v>
      </c>
      <c r="D70" s="35">
        <v>890.38016950211306</v>
      </c>
      <c r="E70" s="36">
        <v>831.82369596000012</v>
      </c>
      <c r="F70" s="36">
        <f t="shared" ref="F70:F76" si="32">D70-E70</f>
        <v>58.55647354211294</v>
      </c>
      <c r="G70" s="35">
        <f t="shared" ref="G70:H76" si="33">I70+K70+M70+O70</f>
        <v>63.894592320000001</v>
      </c>
      <c r="H70" s="35">
        <f t="shared" si="33"/>
        <v>2.2434477099999999</v>
      </c>
      <c r="I70" s="36">
        <v>63.894592320000001</v>
      </c>
      <c r="J70" s="36">
        <v>2.2434477099999999</v>
      </c>
      <c r="K70" s="36">
        <v>0</v>
      </c>
      <c r="L70" s="46">
        <v>0</v>
      </c>
      <c r="M70" s="36">
        <v>0</v>
      </c>
      <c r="N70" s="46">
        <v>0</v>
      </c>
      <c r="O70" s="46">
        <v>0</v>
      </c>
      <c r="P70" s="46">
        <v>0</v>
      </c>
      <c r="Q70" s="35">
        <f t="shared" ref="Q70:Q76" si="34">F70-H70</f>
        <v>56.313025832112942</v>
      </c>
      <c r="R70" s="35">
        <f>H70-(I70)</f>
        <v>-61.651144610000003</v>
      </c>
      <c r="S70" s="37">
        <f>R70/(I70)</f>
        <v>-0.96488830073812426</v>
      </c>
      <c r="T70" s="38" t="s">
        <v>147</v>
      </c>
      <c r="V70" s="103"/>
    </row>
    <row r="71" spans="1:22" ht="50.25" customHeight="1">
      <c r="A71" s="39" t="s">
        <v>143</v>
      </c>
      <c r="B71" s="42" t="s">
        <v>148</v>
      </c>
      <c r="C71" s="41" t="s">
        <v>149</v>
      </c>
      <c r="D71" s="35">
        <v>994.47749359600004</v>
      </c>
      <c r="E71" s="36">
        <v>619.94192163000002</v>
      </c>
      <c r="F71" s="36">
        <f t="shared" si="32"/>
        <v>374.53557196600002</v>
      </c>
      <c r="G71" s="35">
        <f t="shared" si="33"/>
        <v>380.74608644599994</v>
      </c>
      <c r="H71" s="35">
        <f t="shared" si="33"/>
        <v>120.70819607999999</v>
      </c>
      <c r="I71" s="36">
        <v>243.44064374000001</v>
      </c>
      <c r="J71" s="36">
        <v>120.70819607999999</v>
      </c>
      <c r="K71" s="36">
        <v>68.468421879999994</v>
      </c>
      <c r="L71" s="35">
        <v>0</v>
      </c>
      <c r="M71" s="36">
        <v>68.837020825999957</v>
      </c>
      <c r="N71" s="35">
        <v>0</v>
      </c>
      <c r="O71" s="35">
        <v>0</v>
      </c>
      <c r="P71" s="35">
        <v>0</v>
      </c>
      <c r="Q71" s="35">
        <f t="shared" si="34"/>
        <v>253.82737588600003</v>
      </c>
      <c r="R71" s="35">
        <f>H71-(I71)</f>
        <v>-122.73244766000002</v>
      </c>
      <c r="S71" s="37">
        <f>R71/(I71)</f>
        <v>-0.50415758755173601</v>
      </c>
      <c r="T71" s="38" t="s">
        <v>150</v>
      </c>
      <c r="V71" s="103"/>
    </row>
    <row r="72" spans="1:22" ht="50.25" customHeight="1">
      <c r="A72" s="39" t="s">
        <v>143</v>
      </c>
      <c r="B72" s="42" t="s">
        <v>151</v>
      </c>
      <c r="C72" s="41" t="s">
        <v>152</v>
      </c>
      <c r="D72" s="35">
        <v>16.589038376000001</v>
      </c>
      <c r="E72" s="36">
        <v>0</v>
      </c>
      <c r="F72" s="36">
        <f t="shared" si="32"/>
        <v>16.589038376000001</v>
      </c>
      <c r="G72" s="35">
        <f t="shared" si="33"/>
        <v>16.589038375999998</v>
      </c>
      <c r="H72" s="35">
        <f t="shared" si="33"/>
        <v>0</v>
      </c>
      <c r="I72" s="36">
        <v>0</v>
      </c>
      <c r="J72" s="36">
        <v>0</v>
      </c>
      <c r="K72" s="36">
        <v>0</v>
      </c>
      <c r="L72" s="35">
        <v>0</v>
      </c>
      <c r="M72" s="36">
        <v>7.8135166700000003</v>
      </c>
      <c r="N72" s="35">
        <v>0</v>
      </c>
      <c r="O72" s="35">
        <v>8.7755217059999993</v>
      </c>
      <c r="P72" s="35">
        <v>0</v>
      </c>
      <c r="Q72" s="35">
        <f t="shared" si="34"/>
        <v>16.589038376000001</v>
      </c>
      <c r="R72" s="35">
        <f>H72-(I72)</f>
        <v>0</v>
      </c>
      <c r="S72" s="37">
        <v>0</v>
      </c>
      <c r="T72" s="38" t="s">
        <v>32</v>
      </c>
      <c r="V72" s="103"/>
    </row>
    <row r="73" spans="1:22" ht="50.25" customHeight="1">
      <c r="A73" s="39" t="s">
        <v>143</v>
      </c>
      <c r="B73" s="42" t="s">
        <v>153</v>
      </c>
      <c r="C73" s="41" t="s">
        <v>154</v>
      </c>
      <c r="D73" s="35" t="s">
        <v>32</v>
      </c>
      <c r="E73" s="36" t="s">
        <v>32</v>
      </c>
      <c r="F73" s="36" t="s">
        <v>32</v>
      </c>
      <c r="G73" s="35" t="s">
        <v>32</v>
      </c>
      <c r="H73" s="35">
        <f t="shared" si="33"/>
        <v>10.016337139999999</v>
      </c>
      <c r="I73" s="36" t="s">
        <v>32</v>
      </c>
      <c r="J73" s="36">
        <v>10.016337139999999</v>
      </c>
      <c r="K73" s="36" t="s">
        <v>32</v>
      </c>
      <c r="L73" s="35">
        <v>0</v>
      </c>
      <c r="M73" s="36" t="s">
        <v>32</v>
      </c>
      <c r="N73" s="35">
        <v>0</v>
      </c>
      <c r="O73" s="35" t="s">
        <v>32</v>
      </c>
      <c r="P73" s="35">
        <v>0</v>
      </c>
      <c r="Q73" s="35" t="s">
        <v>32</v>
      </c>
      <c r="R73" s="35" t="s">
        <v>32</v>
      </c>
      <c r="S73" s="37" t="s">
        <v>32</v>
      </c>
      <c r="T73" s="38" t="s">
        <v>155</v>
      </c>
      <c r="V73" s="103"/>
    </row>
    <row r="74" spans="1:22" ht="50.25" customHeight="1">
      <c r="A74" s="39" t="s">
        <v>143</v>
      </c>
      <c r="B74" s="42" t="s">
        <v>156</v>
      </c>
      <c r="C74" s="41" t="s">
        <v>157</v>
      </c>
      <c r="D74" s="35">
        <v>424.59556419400008</v>
      </c>
      <c r="E74" s="36">
        <v>462.80317342000001</v>
      </c>
      <c r="F74" s="36">
        <f t="shared" si="32"/>
        <v>-38.207609225999931</v>
      </c>
      <c r="G74" s="35" t="s">
        <v>32</v>
      </c>
      <c r="H74" s="35">
        <f t="shared" si="33"/>
        <v>2.0815222900000006</v>
      </c>
      <c r="I74" s="36" t="s">
        <v>32</v>
      </c>
      <c r="J74" s="36">
        <v>2.0815222900000006</v>
      </c>
      <c r="K74" s="36">
        <v>0</v>
      </c>
      <c r="L74" s="35">
        <v>0</v>
      </c>
      <c r="M74" s="36">
        <v>0</v>
      </c>
      <c r="N74" s="35">
        <v>0</v>
      </c>
      <c r="O74" s="35">
        <v>0</v>
      </c>
      <c r="P74" s="35">
        <v>0</v>
      </c>
      <c r="Q74" s="35">
        <f t="shared" si="34"/>
        <v>-40.289131515999934</v>
      </c>
      <c r="R74" s="35" t="s">
        <v>32</v>
      </c>
      <c r="S74" s="37" t="s">
        <v>32</v>
      </c>
      <c r="T74" s="38" t="s">
        <v>130</v>
      </c>
      <c r="V74" s="103"/>
    </row>
    <row r="75" spans="1:22" ht="50.25" customHeight="1">
      <c r="A75" s="39" t="s">
        <v>143</v>
      </c>
      <c r="B75" s="42" t="s">
        <v>158</v>
      </c>
      <c r="C75" s="41" t="s">
        <v>159</v>
      </c>
      <c r="D75" s="35">
        <v>32.282267419999997</v>
      </c>
      <c r="E75" s="36">
        <v>0</v>
      </c>
      <c r="F75" s="36">
        <f t="shared" si="32"/>
        <v>32.282267419999997</v>
      </c>
      <c r="G75" s="35">
        <f t="shared" si="33"/>
        <v>32.282267419999997</v>
      </c>
      <c r="H75" s="35">
        <f t="shared" si="33"/>
        <v>5.9999791699999996</v>
      </c>
      <c r="I75" s="36">
        <v>0</v>
      </c>
      <c r="J75" s="36">
        <v>5.9999791699999996</v>
      </c>
      <c r="K75" s="36">
        <v>0.11</v>
      </c>
      <c r="L75" s="35">
        <v>0</v>
      </c>
      <c r="M75" s="36">
        <v>11.79022674</v>
      </c>
      <c r="N75" s="35">
        <v>0</v>
      </c>
      <c r="O75" s="35">
        <v>20.382040679999999</v>
      </c>
      <c r="P75" s="35">
        <v>0</v>
      </c>
      <c r="Q75" s="35">
        <f t="shared" si="34"/>
        <v>26.282288249999997</v>
      </c>
      <c r="R75" s="35">
        <f>H75-(I75)</f>
        <v>5.9999791699999996</v>
      </c>
      <c r="S75" s="37">
        <v>1</v>
      </c>
      <c r="T75" s="104" t="s">
        <v>160</v>
      </c>
      <c r="V75" s="103"/>
    </row>
    <row r="76" spans="1:22" ht="50.25" customHeight="1">
      <c r="A76" s="39" t="s">
        <v>143</v>
      </c>
      <c r="B76" s="42" t="s">
        <v>161</v>
      </c>
      <c r="C76" s="41" t="s">
        <v>162</v>
      </c>
      <c r="D76" s="35">
        <v>134.38314621999999</v>
      </c>
      <c r="E76" s="36">
        <v>21.557833239999997</v>
      </c>
      <c r="F76" s="36">
        <f t="shared" si="32"/>
        <v>112.82531297999999</v>
      </c>
      <c r="G76" s="35">
        <f t="shared" si="33"/>
        <v>38.649479999999997</v>
      </c>
      <c r="H76" s="35">
        <f t="shared" si="33"/>
        <v>3.3840413799999998</v>
      </c>
      <c r="I76" s="36">
        <v>10.12068</v>
      </c>
      <c r="J76" s="36">
        <v>3.3840413799999998</v>
      </c>
      <c r="K76" s="36">
        <v>2.8528800000000003</v>
      </c>
      <c r="L76" s="35">
        <v>0</v>
      </c>
      <c r="M76" s="36">
        <v>25.675919999999998</v>
      </c>
      <c r="N76" s="35">
        <v>0</v>
      </c>
      <c r="O76" s="35">
        <v>0</v>
      </c>
      <c r="P76" s="35">
        <v>0</v>
      </c>
      <c r="Q76" s="35">
        <f t="shared" si="34"/>
        <v>109.44127159999999</v>
      </c>
      <c r="R76" s="35">
        <f>H76-(I76)</f>
        <v>-6.7366386200000008</v>
      </c>
      <c r="S76" s="37">
        <f>R76/(I76)</f>
        <v>-0.66563102676895236</v>
      </c>
      <c r="T76" s="38" t="s">
        <v>163</v>
      </c>
      <c r="V76" s="103"/>
    </row>
    <row r="77" spans="1:22" ht="31.5">
      <c r="A77" s="12" t="s">
        <v>164</v>
      </c>
      <c r="B77" s="13" t="s">
        <v>165</v>
      </c>
      <c r="C77" s="14" t="s">
        <v>31</v>
      </c>
      <c r="D77" s="15">
        <v>0</v>
      </c>
      <c r="E77" s="16">
        <v>0</v>
      </c>
      <c r="F77" s="16">
        <v>0</v>
      </c>
      <c r="G77" s="15">
        <v>0</v>
      </c>
      <c r="H77" s="15">
        <v>0</v>
      </c>
      <c r="I77" s="16">
        <v>0</v>
      </c>
      <c r="J77" s="16">
        <v>0</v>
      </c>
      <c r="K77" s="16">
        <v>0</v>
      </c>
      <c r="L77" s="15">
        <v>0</v>
      </c>
      <c r="M77" s="16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8">
        <v>0</v>
      </c>
      <c r="T77" s="19" t="s">
        <v>32</v>
      </c>
    </row>
    <row r="78" spans="1:22" ht="31.5">
      <c r="A78" s="29" t="s">
        <v>166</v>
      </c>
      <c r="B78" s="30" t="s">
        <v>167</v>
      </c>
      <c r="C78" s="31" t="s">
        <v>31</v>
      </c>
      <c r="D78" s="15">
        <f t="shared" ref="D78:R78" si="35">SUM(D79:D100)</f>
        <v>9013.0619717292393</v>
      </c>
      <c r="E78" s="15">
        <f t="shared" si="35"/>
        <v>2764.6623593500003</v>
      </c>
      <c r="F78" s="15">
        <f t="shared" si="35"/>
        <v>6248.3996123792404</v>
      </c>
      <c r="G78" s="15">
        <f t="shared" si="35"/>
        <v>626.28402055599997</v>
      </c>
      <c r="H78" s="15">
        <f t="shared" si="35"/>
        <v>33.164174329999994</v>
      </c>
      <c r="I78" s="15">
        <f t="shared" si="35"/>
        <v>18.623429135999984</v>
      </c>
      <c r="J78" s="15">
        <f t="shared" si="35"/>
        <v>33.164174329999994</v>
      </c>
      <c r="K78" s="15">
        <f t="shared" si="35"/>
        <v>233.61937666</v>
      </c>
      <c r="L78" s="15">
        <f t="shared" si="35"/>
        <v>0</v>
      </c>
      <c r="M78" s="15">
        <f t="shared" si="35"/>
        <v>278.15007298720002</v>
      </c>
      <c r="N78" s="15">
        <f t="shared" si="35"/>
        <v>0</v>
      </c>
      <c r="O78" s="15">
        <f t="shared" si="35"/>
        <v>95.891141772799983</v>
      </c>
      <c r="P78" s="15">
        <f t="shared" si="35"/>
        <v>0</v>
      </c>
      <c r="Q78" s="15">
        <f t="shared" si="35"/>
        <v>6215.2354380492388</v>
      </c>
      <c r="R78" s="15">
        <f t="shared" si="35"/>
        <v>13.373527704000015</v>
      </c>
      <c r="S78" s="18">
        <f>R78/(I78)</f>
        <v>0.71810232188380074</v>
      </c>
      <c r="T78" s="19" t="s">
        <v>32</v>
      </c>
    </row>
    <row r="79" spans="1:22" ht="54.75" customHeight="1">
      <c r="A79" s="39" t="s">
        <v>166</v>
      </c>
      <c r="B79" s="42" t="s">
        <v>168</v>
      </c>
      <c r="C79" s="34" t="s">
        <v>169</v>
      </c>
      <c r="D79" s="35">
        <v>343.02649833800001</v>
      </c>
      <c r="E79" s="36">
        <v>284.58230454</v>
      </c>
      <c r="F79" s="36">
        <f t="shared" ref="F79:F100" si="36">D79-E79</f>
        <v>58.444193798000015</v>
      </c>
      <c r="G79" s="35">
        <f t="shared" ref="G79:H100" si="37">I79+K79+M79+O79</f>
        <v>64.817792457999985</v>
      </c>
      <c r="H79" s="35">
        <f t="shared" si="37"/>
        <v>13.36991647</v>
      </c>
      <c r="I79" s="36">
        <v>0</v>
      </c>
      <c r="J79" s="36">
        <v>13.36991647</v>
      </c>
      <c r="K79" s="36">
        <v>6.8582551</v>
      </c>
      <c r="L79" s="35">
        <v>0</v>
      </c>
      <c r="M79" s="36">
        <v>34.206890077200008</v>
      </c>
      <c r="N79" s="35">
        <v>0</v>
      </c>
      <c r="O79" s="35">
        <v>23.752647280799973</v>
      </c>
      <c r="P79" s="35">
        <v>0</v>
      </c>
      <c r="Q79" s="35">
        <f t="shared" ref="Q79:Q100" si="38">F79-H79</f>
        <v>45.074277328000015</v>
      </c>
      <c r="R79" s="35">
        <f t="shared" ref="R79:R97" si="39">H79-(I79)</f>
        <v>13.36991647</v>
      </c>
      <c r="S79" s="37">
        <v>1</v>
      </c>
      <c r="T79" s="38" t="s">
        <v>170</v>
      </c>
      <c r="V79" s="103"/>
    </row>
    <row r="80" spans="1:22" ht="35.25" customHeight="1">
      <c r="A80" s="39" t="s">
        <v>166</v>
      </c>
      <c r="B80" s="42" t="s">
        <v>171</v>
      </c>
      <c r="C80" s="34" t="s">
        <v>172</v>
      </c>
      <c r="D80" s="35">
        <v>334.7591805838</v>
      </c>
      <c r="E80" s="36">
        <v>251.49418852999997</v>
      </c>
      <c r="F80" s="36">
        <f t="shared" si="36"/>
        <v>83.264992053800029</v>
      </c>
      <c r="G80" s="35">
        <f t="shared" si="37"/>
        <v>28.010753934000014</v>
      </c>
      <c r="H80" s="35">
        <f t="shared" si="37"/>
        <v>0.44903996000000002</v>
      </c>
      <c r="I80" s="36">
        <v>2.2831965100000002</v>
      </c>
      <c r="J80" s="36">
        <v>0.44903996000000002</v>
      </c>
      <c r="K80" s="36">
        <v>7.0442889199999996</v>
      </c>
      <c r="L80" s="35">
        <v>0</v>
      </c>
      <c r="M80" s="36">
        <v>9.9713522699999988</v>
      </c>
      <c r="N80" s="35">
        <v>0</v>
      </c>
      <c r="O80" s="35">
        <v>8.7119162340000127</v>
      </c>
      <c r="P80" s="35">
        <v>0</v>
      </c>
      <c r="Q80" s="35">
        <f t="shared" si="38"/>
        <v>82.815952093800036</v>
      </c>
      <c r="R80" s="35">
        <f t="shared" si="39"/>
        <v>-1.8341565500000003</v>
      </c>
      <c r="S80" s="37">
        <f t="shared" ref="S80:S97" si="40">R80/(I80)</f>
        <v>-0.80332837842328353</v>
      </c>
      <c r="T80" s="38" t="s">
        <v>173</v>
      </c>
      <c r="V80" s="103"/>
    </row>
    <row r="81" spans="1:22" ht="35.25" customHeight="1">
      <c r="A81" s="39" t="s">
        <v>166</v>
      </c>
      <c r="B81" s="42" t="s">
        <v>174</v>
      </c>
      <c r="C81" s="34" t="s">
        <v>175</v>
      </c>
      <c r="D81" s="35">
        <v>218.97371127719998</v>
      </c>
      <c r="E81" s="36">
        <v>116.35133791999998</v>
      </c>
      <c r="F81" s="36">
        <f t="shared" si="36"/>
        <v>102.6223733572</v>
      </c>
      <c r="G81" s="35">
        <f t="shared" si="37"/>
        <v>32.982943249999998</v>
      </c>
      <c r="H81" s="35">
        <f t="shared" si="37"/>
        <v>0.76387053999999988</v>
      </c>
      <c r="I81" s="36">
        <v>0.58739854000000002</v>
      </c>
      <c r="J81" s="36">
        <v>0.76387053999999988</v>
      </c>
      <c r="K81" s="36">
        <v>7.5800574300000001</v>
      </c>
      <c r="L81" s="35">
        <v>0</v>
      </c>
      <c r="M81" s="36">
        <v>11.701827699999999</v>
      </c>
      <c r="N81" s="35">
        <v>0</v>
      </c>
      <c r="O81" s="35">
        <v>13.113659579999997</v>
      </c>
      <c r="P81" s="35">
        <v>0</v>
      </c>
      <c r="Q81" s="35">
        <f t="shared" si="38"/>
        <v>101.85850281720001</v>
      </c>
      <c r="R81" s="35">
        <f t="shared" si="39"/>
        <v>0.17647199999999985</v>
      </c>
      <c r="S81" s="37">
        <f t="shared" si="40"/>
        <v>0.30042975592006044</v>
      </c>
      <c r="T81" s="38" t="s">
        <v>176</v>
      </c>
      <c r="V81" s="103"/>
    </row>
    <row r="82" spans="1:22" ht="35.25" customHeight="1">
      <c r="A82" s="39" t="s">
        <v>166</v>
      </c>
      <c r="B82" s="42" t="s">
        <v>177</v>
      </c>
      <c r="C82" s="34" t="s">
        <v>178</v>
      </c>
      <c r="D82" s="35">
        <v>168.30763618200001</v>
      </c>
      <c r="E82" s="36">
        <v>120.42121483000001</v>
      </c>
      <c r="F82" s="36">
        <f t="shared" si="36"/>
        <v>47.886421351999999</v>
      </c>
      <c r="G82" s="35">
        <f t="shared" si="37"/>
        <v>46.761214401999993</v>
      </c>
      <c r="H82" s="35">
        <f t="shared" si="37"/>
        <v>0.35546308999999998</v>
      </c>
      <c r="I82" s="36">
        <v>0.35546309000000004</v>
      </c>
      <c r="J82" s="36">
        <v>0.35546308999999998</v>
      </c>
      <c r="K82" s="36">
        <v>19.101494890000001</v>
      </c>
      <c r="L82" s="35">
        <v>0</v>
      </c>
      <c r="M82" s="36">
        <v>20.458399880000002</v>
      </c>
      <c r="N82" s="35">
        <v>0</v>
      </c>
      <c r="O82" s="35">
        <v>6.8458565419999964</v>
      </c>
      <c r="P82" s="35">
        <v>0</v>
      </c>
      <c r="Q82" s="35">
        <f t="shared" si="38"/>
        <v>47.530958261999999</v>
      </c>
      <c r="R82" s="35">
        <f t="shared" si="39"/>
        <v>0</v>
      </c>
      <c r="S82" s="37">
        <f t="shared" si="40"/>
        <v>0</v>
      </c>
      <c r="T82" s="38" t="s">
        <v>32</v>
      </c>
      <c r="V82" s="103"/>
    </row>
    <row r="83" spans="1:22" ht="35.25" customHeight="1">
      <c r="A83" s="39" t="s">
        <v>166</v>
      </c>
      <c r="B83" s="42" t="s">
        <v>179</v>
      </c>
      <c r="C83" s="34" t="s">
        <v>180</v>
      </c>
      <c r="D83" s="35">
        <v>175.43498627624001</v>
      </c>
      <c r="E83" s="36">
        <v>53.929328980000015</v>
      </c>
      <c r="F83" s="36">
        <f t="shared" si="36"/>
        <v>121.50565729624</v>
      </c>
      <c r="G83" s="35">
        <f t="shared" si="37"/>
        <v>21.267818076000001</v>
      </c>
      <c r="H83" s="36">
        <f t="shared" si="37"/>
        <v>2.5112628399999997</v>
      </c>
      <c r="I83" s="36">
        <v>0.29799999999999999</v>
      </c>
      <c r="J83" s="36">
        <v>2.5112628399999997</v>
      </c>
      <c r="K83" s="36">
        <v>5.3898753900000003</v>
      </c>
      <c r="L83" s="36">
        <v>0</v>
      </c>
      <c r="M83" s="36">
        <v>7.5917526200000003</v>
      </c>
      <c r="N83" s="36">
        <v>0</v>
      </c>
      <c r="O83" s="36">
        <v>7.9881900660000023</v>
      </c>
      <c r="P83" s="36">
        <v>0</v>
      </c>
      <c r="Q83" s="35">
        <f t="shared" si="38"/>
        <v>118.99439445624</v>
      </c>
      <c r="R83" s="36">
        <f t="shared" si="39"/>
        <v>2.2132628399999996</v>
      </c>
      <c r="S83" s="37">
        <f t="shared" si="40"/>
        <v>7.4270565100671133</v>
      </c>
      <c r="T83" s="38" t="s">
        <v>181</v>
      </c>
      <c r="V83" s="103"/>
    </row>
    <row r="84" spans="1:22" ht="35.25" customHeight="1">
      <c r="A84" s="39" t="s">
        <v>166</v>
      </c>
      <c r="B84" s="42" t="s">
        <v>182</v>
      </c>
      <c r="C84" s="34" t="s">
        <v>183</v>
      </c>
      <c r="D84" s="35">
        <v>236.15519999999998</v>
      </c>
      <c r="E84" s="36">
        <v>0</v>
      </c>
      <c r="F84" s="36">
        <f t="shared" si="36"/>
        <v>236.15519999999998</v>
      </c>
      <c r="G84" s="35">
        <f t="shared" si="37"/>
        <v>8.8657397920000012</v>
      </c>
      <c r="H84" s="36">
        <f t="shared" si="37"/>
        <v>0.12182784999999999</v>
      </c>
      <c r="I84" s="36">
        <v>0.12182785</v>
      </c>
      <c r="J84" s="36">
        <v>0.12182784999999999</v>
      </c>
      <c r="K84" s="36">
        <v>2.8831169700000001</v>
      </c>
      <c r="L84" s="36">
        <v>0</v>
      </c>
      <c r="M84" s="36">
        <v>3.5200208600000003</v>
      </c>
      <c r="N84" s="36">
        <v>0</v>
      </c>
      <c r="O84" s="36">
        <v>2.3407741120000005</v>
      </c>
      <c r="P84" s="36">
        <v>0</v>
      </c>
      <c r="Q84" s="35">
        <f t="shared" si="38"/>
        <v>236.03337214999999</v>
      </c>
      <c r="R84" s="36">
        <f t="shared" si="39"/>
        <v>0</v>
      </c>
      <c r="S84" s="37">
        <f t="shared" si="40"/>
        <v>0</v>
      </c>
      <c r="T84" s="38" t="s">
        <v>32</v>
      </c>
      <c r="V84" s="103"/>
    </row>
    <row r="85" spans="1:22" ht="35.25" customHeight="1">
      <c r="A85" s="39" t="s">
        <v>166</v>
      </c>
      <c r="B85" s="42" t="s">
        <v>184</v>
      </c>
      <c r="C85" s="34" t="s">
        <v>185</v>
      </c>
      <c r="D85" s="35">
        <v>16.438126768000004</v>
      </c>
      <c r="E85" s="36">
        <v>9.9562065700000009</v>
      </c>
      <c r="F85" s="36">
        <f t="shared" si="36"/>
        <v>6.4819201980000027</v>
      </c>
      <c r="G85" s="35">
        <f t="shared" si="37"/>
        <v>6.4841267679999994</v>
      </c>
      <c r="H85" s="35">
        <f t="shared" si="37"/>
        <v>0.11725113</v>
      </c>
      <c r="I85" s="36">
        <v>0.11845142</v>
      </c>
      <c r="J85" s="36">
        <v>0.11725113</v>
      </c>
      <c r="K85" s="36">
        <v>2.4943230600000001</v>
      </c>
      <c r="L85" s="35">
        <v>0</v>
      </c>
      <c r="M85" s="36">
        <v>2.7820362699999999</v>
      </c>
      <c r="N85" s="35">
        <v>0</v>
      </c>
      <c r="O85" s="35">
        <v>1.0893160179999999</v>
      </c>
      <c r="P85" s="35">
        <v>0</v>
      </c>
      <c r="Q85" s="35">
        <f t="shared" si="38"/>
        <v>6.3646690680000031</v>
      </c>
      <c r="R85" s="35">
        <f t="shared" si="39"/>
        <v>-1.2002900000000066E-3</v>
      </c>
      <c r="S85" s="37">
        <f t="shared" si="40"/>
        <v>-1.0133183713627128E-2</v>
      </c>
      <c r="T85" s="38" t="s">
        <v>32</v>
      </c>
      <c r="V85" s="103"/>
    </row>
    <row r="86" spans="1:22" ht="35.25" customHeight="1">
      <c r="A86" s="39" t="s">
        <v>166</v>
      </c>
      <c r="B86" s="42" t="s">
        <v>186</v>
      </c>
      <c r="C86" s="34" t="s">
        <v>187</v>
      </c>
      <c r="D86" s="35">
        <v>160.03267625000001</v>
      </c>
      <c r="E86" s="36">
        <v>120.59546516</v>
      </c>
      <c r="F86" s="36">
        <f t="shared" si="36"/>
        <v>39.437211090000005</v>
      </c>
      <c r="G86" s="35">
        <f t="shared" si="37"/>
        <v>37.199999999999996</v>
      </c>
      <c r="H86" s="35">
        <f t="shared" si="37"/>
        <v>0.28482160000000001</v>
      </c>
      <c r="I86" s="36">
        <v>0</v>
      </c>
      <c r="J86" s="36">
        <v>0.28482160000000001</v>
      </c>
      <c r="K86" s="36">
        <v>20.151714999999999</v>
      </c>
      <c r="L86" s="35">
        <v>0</v>
      </c>
      <c r="M86" s="36">
        <v>15.15562197</v>
      </c>
      <c r="N86" s="35">
        <v>0</v>
      </c>
      <c r="O86" s="35">
        <v>1.892663029999996</v>
      </c>
      <c r="P86" s="35">
        <v>0</v>
      </c>
      <c r="Q86" s="35">
        <f t="shared" si="38"/>
        <v>39.152389490000004</v>
      </c>
      <c r="R86" s="35">
        <f t="shared" si="39"/>
        <v>0.28482160000000001</v>
      </c>
      <c r="S86" s="37">
        <v>1</v>
      </c>
      <c r="T86" s="40" t="s">
        <v>188</v>
      </c>
      <c r="V86" s="103"/>
    </row>
    <row r="87" spans="1:22" ht="35.25" customHeight="1">
      <c r="A87" s="39" t="s">
        <v>166</v>
      </c>
      <c r="B87" s="42" t="s">
        <v>189</v>
      </c>
      <c r="C87" s="34" t="s">
        <v>190</v>
      </c>
      <c r="D87" s="35">
        <v>279.38468403799999</v>
      </c>
      <c r="E87" s="36">
        <v>221.17507320999997</v>
      </c>
      <c r="F87" s="36">
        <f t="shared" si="36"/>
        <v>58.209610828000024</v>
      </c>
      <c r="G87" s="35">
        <f t="shared" si="37"/>
        <v>35.524202142000007</v>
      </c>
      <c r="H87" s="35">
        <f t="shared" si="37"/>
        <v>0</v>
      </c>
      <c r="I87" s="36">
        <v>0.26002343999999999</v>
      </c>
      <c r="J87" s="36">
        <v>0</v>
      </c>
      <c r="K87" s="36">
        <v>16.66858616</v>
      </c>
      <c r="L87" s="35">
        <v>0</v>
      </c>
      <c r="M87" s="36">
        <v>15.850825570000001</v>
      </c>
      <c r="N87" s="35">
        <v>0</v>
      </c>
      <c r="O87" s="35">
        <v>2.7447669720000047</v>
      </c>
      <c r="P87" s="35">
        <v>0</v>
      </c>
      <c r="Q87" s="35">
        <f t="shared" si="38"/>
        <v>58.209610828000024</v>
      </c>
      <c r="R87" s="35">
        <f t="shared" si="39"/>
        <v>-0.26002343999999999</v>
      </c>
      <c r="S87" s="37">
        <f t="shared" si="40"/>
        <v>-1</v>
      </c>
      <c r="T87" s="48" t="s">
        <v>191</v>
      </c>
      <c r="V87" s="103"/>
    </row>
    <row r="88" spans="1:22" ht="35.25" customHeight="1">
      <c r="A88" s="39" t="s">
        <v>166</v>
      </c>
      <c r="B88" s="42" t="s">
        <v>192</v>
      </c>
      <c r="C88" s="34" t="s">
        <v>193</v>
      </c>
      <c r="D88" s="35">
        <v>525.02189225200004</v>
      </c>
      <c r="E88" s="36">
        <v>450.87718421</v>
      </c>
      <c r="F88" s="36">
        <f t="shared" si="36"/>
        <v>74.144708042000047</v>
      </c>
      <c r="G88" s="35">
        <f t="shared" si="37"/>
        <v>67.968478042000001</v>
      </c>
      <c r="H88" s="35">
        <f t="shared" si="37"/>
        <v>0</v>
      </c>
      <c r="I88" s="36">
        <v>0.51263932999999995</v>
      </c>
      <c r="J88" s="36">
        <v>0</v>
      </c>
      <c r="K88" s="36">
        <v>32.676064199999999</v>
      </c>
      <c r="L88" s="35">
        <v>0</v>
      </c>
      <c r="M88" s="36">
        <v>31.232277069999999</v>
      </c>
      <c r="N88" s="35">
        <v>0</v>
      </c>
      <c r="O88" s="35">
        <v>3.5474974420000072</v>
      </c>
      <c r="P88" s="35">
        <v>0</v>
      </c>
      <c r="Q88" s="35">
        <f t="shared" si="38"/>
        <v>74.144708042000047</v>
      </c>
      <c r="R88" s="35">
        <f t="shared" si="39"/>
        <v>-0.51263932999999995</v>
      </c>
      <c r="S88" s="37">
        <f t="shared" si="40"/>
        <v>-1</v>
      </c>
      <c r="T88" s="48" t="s">
        <v>194</v>
      </c>
      <c r="V88" s="103"/>
    </row>
    <row r="89" spans="1:22" ht="35.25" customHeight="1">
      <c r="A89" s="39" t="s">
        <v>166</v>
      </c>
      <c r="B89" s="42" t="s">
        <v>195</v>
      </c>
      <c r="C89" s="34" t="s">
        <v>196</v>
      </c>
      <c r="D89" s="35">
        <v>76.181748948000006</v>
      </c>
      <c r="E89" s="36">
        <v>27.085545740000001</v>
      </c>
      <c r="F89" s="36">
        <f t="shared" si="36"/>
        <v>49.096203208000006</v>
      </c>
      <c r="G89" s="35">
        <f t="shared" si="37"/>
        <v>49.096203208000006</v>
      </c>
      <c r="H89" s="35">
        <f t="shared" si="37"/>
        <v>0</v>
      </c>
      <c r="I89" s="36">
        <v>0.24299619</v>
      </c>
      <c r="J89" s="36">
        <v>0</v>
      </c>
      <c r="K89" s="36">
        <v>24.08106905</v>
      </c>
      <c r="L89" s="35">
        <v>0</v>
      </c>
      <c r="M89" s="36">
        <v>21.363430340000001</v>
      </c>
      <c r="N89" s="35">
        <v>0</v>
      </c>
      <c r="O89" s="35">
        <v>3.4087076279999984</v>
      </c>
      <c r="P89" s="35">
        <v>0</v>
      </c>
      <c r="Q89" s="35">
        <f t="shared" si="38"/>
        <v>49.096203208000006</v>
      </c>
      <c r="R89" s="35">
        <f t="shared" si="39"/>
        <v>-0.24299619</v>
      </c>
      <c r="S89" s="37">
        <f t="shared" si="40"/>
        <v>-1</v>
      </c>
      <c r="T89" s="48" t="s">
        <v>194</v>
      </c>
      <c r="V89" s="103"/>
    </row>
    <row r="90" spans="1:22" ht="31.5">
      <c r="A90" s="39" t="s">
        <v>166</v>
      </c>
      <c r="B90" s="42" t="s">
        <v>197</v>
      </c>
      <c r="C90" s="34" t="s">
        <v>198</v>
      </c>
      <c r="D90" s="35">
        <v>118.30534810399999</v>
      </c>
      <c r="E90" s="36">
        <v>96.448300809999992</v>
      </c>
      <c r="F90" s="36">
        <f t="shared" si="36"/>
        <v>21.857047293999997</v>
      </c>
      <c r="G90" s="35">
        <f t="shared" si="37"/>
        <v>21.778664704000001</v>
      </c>
      <c r="H90" s="35">
        <f t="shared" si="37"/>
        <v>0</v>
      </c>
      <c r="I90" s="36">
        <v>0.29797593999999999</v>
      </c>
      <c r="J90" s="36">
        <v>0</v>
      </c>
      <c r="K90" s="36">
        <v>10.13427652</v>
      </c>
      <c r="L90" s="35">
        <v>0</v>
      </c>
      <c r="M90" s="36">
        <v>9.5780831300000013</v>
      </c>
      <c r="N90" s="35">
        <v>0</v>
      </c>
      <c r="O90" s="47">
        <v>1.7683291139999964</v>
      </c>
      <c r="P90" s="35">
        <v>0</v>
      </c>
      <c r="Q90" s="35">
        <f t="shared" si="38"/>
        <v>21.857047293999997</v>
      </c>
      <c r="R90" s="35">
        <f t="shared" si="39"/>
        <v>-0.29797593999999999</v>
      </c>
      <c r="S90" s="37">
        <f t="shared" si="40"/>
        <v>-1</v>
      </c>
      <c r="T90" s="48" t="s">
        <v>194</v>
      </c>
      <c r="V90" s="103"/>
    </row>
    <row r="91" spans="1:22">
      <c r="A91" s="39" t="s">
        <v>166</v>
      </c>
      <c r="B91" s="42" t="s">
        <v>199</v>
      </c>
      <c r="C91" s="34" t="s">
        <v>200</v>
      </c>
      <c r="D91" s="35">
        <v>308.17955137199999</v>
      </c>
      <c r="E91" s="36">
        <v>211.34138754</v>
      </c>
      <c r="F91" s="36">
        <f t="shared" si="36"/>
        <v>96.838163831999992</v>
      </c>
      <c r="G91" s="35">
        <f t="shared" si="37"/>
        <v>88.722870796000009</v>
      </c>
      <c r="H91" s="35">
        <f t="shared" si="37"/>
        <v>2.7745000000000002E-2</v>
      </c>
      <c r="I91" s="36">
        <v>0.22301204000000002</v>
      </c>
      <c r="J91" s="36">
        <v>2.7745000000000002E-2</v>
      </c>
      <c r="K91" s="36">
        <v>37.893283450000006</v>
      </c>
      <c r="L91" s="35">
        <v>0</v>
      </c>
      <c r="M91" s="36">
        <v>44.62371984</v>
      </c>
      <c r="N91" s="35">
        <v>0</v>
      </c>
      <c r="O91" s="47">
        <v>5.9828554660000082</v>
      </c>
      <c r="P91" s="35">
        <v>0</v>
      </c>
      <c r="Q91" s="35">
        <f t="shared" si="38"/>
        <v>96.810418831999996</v>
      </c>
      <c r="R91" s="35">
        <f t="shared" si="39"/>
        <v>-0.19526704000000003</v>
      </c>
      <c r="S91" s="37">
        <f t="shared" si="40"/>
        <v>-0.87558967668292709</v>
      </c>
      <c r="T91" s="38" t="s">
        <v>201</v>
      </c>
      <c r="V91" s="103"/>
    </row>
    <row r="92" spans="1:22">
      <c r="A92" s="39" t="s">
        <v>166</v>
      </c>
      <c r="B92" s="42" t="s">
        <v>202</v>
      </c>
      <c r="C92" s="34" t="s">
        <v>203</v>
      </c>
      <c r="D92" s="35">
        <v>136.970252192</v>
      </c>
      <c r="E92" s="36">
        <v>122.5495066</v>
      </c>
      <c r="F92" s="36">
        <f t="shared" si="36"/>
        <v>14.420745592000003</v>
      </c>
      <c r="G92" s="35">
        <f t="shared" si="37"/>
        <v>13.892167182000001</v>
      </c>
      <c r="H92" s="35">
        <f t="shared" si="37"/>
        <v>0.22375800000000001</v>
      </c>
      <c r="I92" s="36">
        <v>1.0031640900000001</v>
      </c>
      <c r="J92" s="36">
        <v>0.22375800000000001</v>
      </c>
      <c r="K92" s="36">
        <v>6.0673093500000004</v>
      </c>
      <c r="L92" s="46">
        <v>0</v>
      </c>
      <c r="M92" s="36">
        <v>5.57647241</v>
      </c>
      <c r="N92" s="46">
        <v>0</v>
      </c>
      <c r="O92" s="49">
        <v>1.2452213319999992</v>
      </c>
      <c r="P92" s="46">
        <v>0</v>
      </c>
      <c r="Q92" s="35">
        <f t="shared" si="38"/>
        <v>14.196987592000003</v>
      </c>
      <c r="R92" s="35">
        <f t="shared" si="39"/>
        <v>-0.77940609000000005</v>
      </c>
      <c r="S92" s="37">
        <f t="shared" si="40"/>
        <v>-0.77694775737038191</v>
      </c>
      <c r="T92" s="38" t="s">
        <v>201</v>
      </c>
      <c r="V92" s="103"/>
    </row>
    <row r="93" spans="1:22" ht="31.5">
      <c r="A93" s="39" t="s">
        <v>166</v>
      </c>
      <c r="B93" s="42" t="s">
        <v>204</v>
      </c>
      <c r="C93" s="34" t="s">
        <v>205</v>
      </c>
      <c r="D93" s="35">
        <v>247.08718554799998</v>
      </c>
      <c r="E93" s="36">
        <v>199.16163944999997</v>
      </c>
      <c r="F93" s="36">
        <f t="shared" si="36"/>
        <v>47.925546098000012</v>
      </c>
      <c r="G93" s="35">
        <f t="shared" si="37"/>
        <v>42.394914664000005</v>
      </c>
      <c r="H93" s="35">
        <f t="shared" si="37"/>
        <v>0.64679799999999998</v>
      </c>
      <c r="I93" s="36">
        <v>0.51961068999999993</v>
      </c>
      <c r="J93" s="36">
        <v>0.64679799999999998</v>
      </c>
      <c r="K93" s="36">
        <v>15.96653656</v>
      </c>
      <c r="L93" s="46">
        <v>0</v>
      </c>
      <c r="M93" s="36">
        <v>20.494168079999998</v>
      </c>
      <c r="N93" s="46">
        <v>0</v>
      </c>
      <c r="O93" s="46">
        <v>5.4145993340000063</v>
      </c>
      <c r="P93" s="46">
        <v>0</v>
      </c>
      <c r="Q93" s="35">
        <f t="shared" si="38"/>
        <v>47.278748098000015</v>
      </c>
      <c r="R93" s="35">
        <f t="shared" si="39"/>
        <v>0.12718731000000005</v>
      </c>
      <c r="S93" s="37">
        <f t="shared" si="40"/>
        <v>0.24477423665013526</v>
      </c>
      <c r="T93" s="50" t="s">
        <v>206</v>
      </c>
      <c r="V93" s="103"/>
    </row>
    <row r="94" spans="1:22" ht="42.75" customHeight="1">
      <c r="A94" s="39" t="s">
        <v>166</v>
      </c>
      <c r="B94" s="42" t="s">
        <v>207</v>
      </c>
      <c r="C94" s="34" t="s">
        <v>208</v>
      </c>
      <c r="D94" s="35">
        <v>266.63040000000001</v>
      </c>
      <c r="E94" s="36">
        <v>57.385609919999986</v>
      </c>
      <c r="F94" s="36">
        <f t="shared" si="36"/>
        <v>209.24479008000003</v>
      </c>
      <c r="G94" s="35">
        <f t="shared" si="37"/>
        <v>1.8336699999999984</v>
      </c>
      <c r="H94" s="35">
        <f t="shared" si="37"/>
        <v>0.80876071000000005</v>
      </c>
      <c r="I94" s="36">
        <v>1.8336699999999984</v>
      </c>
      <c r="J94" s="36">
        <v>0.80876071000000005</v>
      </c>
      <c r="K94" s="36">
        <v>0</v>
      </c>
      <c r="L94" s="35">
        <v>0</v>
      </c>
      <c r="M94" s="36">
        <v>0</v>
      </c>
      <c r="N94" s="35">
        <v>0</v>
      </c>
      <c r="O94" s="35">
        <v>0</v>
      </c>
      <c r="P94" s="35">
        <v>0</v>
      </c>
      <c r="Q94" s="35">
        <f t="shared" si="38"/>
        <v>208.43602937000003</v>
      </c>
      <c r="R94" s="35">
        <f t="shared" si="39"/>
        <v>-1.0249092899999983</v>
      </c>
      <c r="S94" s="51">
        <f t="shared" si="40"/>
        <v>-0.55893878942230568</v>
      </c>
      <c r="T94" s="52" t="s">
        <v>209</v>
      </c>
      <c r="V94" s="103"/>
    </row>
    <row r="95" spans="1:22" ht="44.25" customHeight="1">
      <c r="A95" s="39" t="s">
        <v>166</v>
      </c>
      <c r="B95" s="42" t="s">
        <v>210</v>
      </c>
      <c r="C95" s="34" t="s">
        <v>211</v>
      </c>
      <c r="D95" s="35">
        <v>1218.1343999999999</v>
      </c>
      <c r="E95" s="53">
        <v>96.684882550000012</v>
      </c>
      <c r="F95" s="53">
        <f t="shared" si="36"/>
        <v>1121.4495174499998</v>
      </c>
      <c r="G95" s="35">
        <f t="shared" si="37"/>
        <v>2.6390000019999862</v>
      </c>
      <c r="H95" s="53">
        <f t="shared" si="37"/>
        <v>2.7793895600000003</v>
      </c>
      <c r="I95" s="53">
        <v>2.6390000019999862</v>
      </c>
      <c r="J95" s="53">
        <v>2.7793895600000003</v>
      </c>
      <c r="K95" s="53">
        <v>0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35">
        <f t="shared" si="38"/>
        <v>1118.6701278899998</v>
      </c>
      <c r="R95" s="53">
        <f t="shared" si="39"/>
        <v>0.14038955800001407</v>
      </c>
      <c r="S95" s="37">
        <f t="shared" si="40"/>
        <v>5.3198013601219694E-2</v>
      </c>
      <c r="T95" s="54" t="s">
        <v>32</v>
      </c>
      <c r="V95" s="103"/>
    </row>
    <row r="96" spans="1:22" ht="63">
      <c r="A96" s="39" t="s">
        <v>166</v>
      </c>
      <c r="B96" s="42" t="s">
        <v>212</v>
      </c>
      <c r="C96" s="34" t="s">
        <v>213</v>
      </c>
      <c r="D96" s="35">
        <v>1274.8763999999999</v>
      </c>
      <c r="E96" s="53">
        <v>68.401787040000002</v>
      </c>
      <c r="F96" s="36">
        <f t="shared" si="36"/>
        <v>1206.4746129599998</v>
      </c>
      <c r="G96" s="35">
        <f t="shared" si="37"/>
        <v>2.0000000020000006</v>
      </c>
      <c r="H96" s="35">
        <f t="shared" si="37"/>
        <v>2.9154235399999999</v>
      </c>
      <c r="I96" s="36">
        <v>2.0000000020000006</v>
      </c>
      <c r="J96" s="53">
        <v>2.9154235399999999</v>
      </c>
      <c r="K96" s="36">
        <v>0</v>
      </c>
      <c r="L96" s="35">
        <v>0</v>
      </c>
      <c r="M96" s="36">
        <v>0</v>
      </c>
      <c r="N96" s="35">
        <v>0</v>
      </c>
      <c r="O96" s="35">
        <v>0</v>
      </c>
      <c r="P96" s="35">
        <v>0</v>
      </c>
      <c r="Q96" s="35">
        <f t="shared" si="38"/>
        <v>1203.5591894199999</v>
      </c>
      <c r="R96" s="35">
        <f t="shared" si="39"/>
        <v>0.91542353799999931</v>
      </c>
      <c r="S96" s="37">
        <f t="shared" si="40"/>
        <v>0.45771176854228773</v>
      </c>
      <c r="T96" s="55" t="s">
        <v>214</v>
      </c>
      <c r="V96" s="103"/>
    </row>
    <row r="97" spans="1:22" ht="31.5">
      <c r="A97" s="39" t="s">
        <v>166</v>
      </c>
      <c r="B97" s="42" t="s">
        <v>215</v>
      </c>
      <c r="C97" s="34" t="s">
        <v>216</v>
      </c>
      <c r="D97" s="35">
        <v>957.06959999999992</v>
      </c>
      <c r="E97" s="36">
        <v>83.92500665</v>
      </c>
      <c r="F97" s="36">
        <f t="shared" si="36"/>
        <v>873.14459334999992</v>
      </c>
      <c r="G97" s="35">
        <f t="shared" si="37"/>
        <v>50.867461133999996</v>
      </c>
      <c r="H97" s="35">
        <f t="shared" si="37"/>
        <v>3.4925390999999997</v>
      </c>
      <c r="I97" s="53">
        <v>2.1510000020000009</v>
      </c>
      <c r="J97" s="36">
        <v>3.4925390999999997</v>
      </c>
      <c r="K97" s="53">
        <v>18.629124609999998</v>
      </c>
      <c r="L97" s="35">
        <v>0</v>
      </c>
      <c r="M97" s="53">
        <v>24.0431949</v>
      </c>
      <c r="N97" s="35">
        <v>0</v>
      </c>
      <c r="O97" s="35">
        <v>6.0441416219999953</v>
      </c>
      <c r="P97" s="35">
        <v>0</v>
      </c>
      <c r="Q97" s="35">
        <f t="shared" si="38"/>
        <v>869.65205424999988</v>
      </c>
      <c r="R97" s="35">
        <f t="shared" si="39"/>
        <v>1.3415390979999988</v>
      </c>
      <c r="S97" s="37">
        <f t="shared" si="40"/>
        <v>0.62368158844845889</v>
      </c>
      <c r="T97" s="38" t="s">
        <v>217</v>
      </c>
      <c r="V97" s="103"/>
    </row>
    <row r="98" spans="1:22" ht="47.25">
      <c r="A98" s="39" t="s">
        <v>166</v>
      </c>
      <c r="B98" s="42" t="s">
        <v>218</v>
      </c>
      <c r="C98" s="34" t="s">
        <v>219</v>
      </c>
      <c r="D98" s="35">
        <v>579.03480000000002</v>
      </c>
      <c r="E98" s="36">
        <v>38.677116670000004</v>
      </c>
      <c r="F98" s="36">
        <f t="shared" si="36"/>
        <v>540.35768332999999</v>
      </c>
      <c r="G98" s="35" t="s">
        <v>32</v>
      </c>
      <c r="H98" s="35">
        <f t="shared" si="37"/>
        <v>1.3104647299999999</v>
      </c>
      <c r="I98" s="53" t="s">
        <v>32</v>
      </c>
      <c r="J98" s="36">
        <v>1.3104647299999999</v>
      </c>
      <c r="K98" s="53">
        <v>0</v>
      </c>
      <c r="L98" s="35">
        <v>0</v>
      </c>
      <c r="M98" s="53">
        <v>0</v>
      </c>
      <c r="N98" s="35">
        <v>0</v>
      </c>
      <c r="O98" s="35">
        <v>0</v>
      </c>
      <c r="P98" s="35">
        <v>0</v>
      </c>
      <c r="Q98" s="35">
        <f t="shared" si="38"/>
        <v>539.04721859999995</v>
      </c>
      <c r="R98" s="35" t="s">
        <v>32</v>
      </c>
      <c r="S98" s="37" t="s">
        <v>32</v>
      </c>
      <c r="T98" s="56" t="s">
        <v>220</v>
      </c>
      <c r="V98" s="103"/>
    </row>
    <row r="99" spans="1:22" ht="31.5">
      <c r="A99" s="39" t="s">
        <v>166</v>
      </c>
      <c r="B99" s="42" t="s">
        <v>221</v>
      </c>
      <c r="C99" s="34" t="s">
        <v>222</v>
      </c>
      <c r="D99" s="35">
        <v>91.456493600000002</v>
      </c>
      <c r="E99" s="36">
        <v>6.8934642100000003</v>
      </c>
      <c r="F99" s="36">
        <f t="shared" si="36"/>
        <v>84.563029389999997</v>
      </c>
      <c r="G99" s="35" t="s">
        <v>32</v>
      </c>
      <c r="H99" s="35">
        <f t="shared" si="37"/>
        <v>-0.14324723999999997</v>
      </c>
      <c r="I99" s="53" t="s">
        <v>32</v>
      </c>
      <c r="J99" s="36">
        <v>-0.14324723999999997</v>
      </c>
      <c r="K99" s="53">
        <v>0</v>
      </c>
      <c r="L99" s="35">
        <v>0</v>
      </c>
      <c r="M99" s="53">
        <v>0</v>
      </c>
      <c r="N99" s="35">
        <v>0</v>
      </c>
      <c r="O99" s="35">
        <v>0</v>
      </c>
      <c r="P99" s="35">
        <v>0</v>
      </c>
      <c r="Q99" s="35">
        <f t="shared" si="38"/>
        <v>84.706276629999991</v>
      </c>
      <c r="R99" s="35" t="s">
        <v>32</v>
      </c>
      <c r="S99" s="37" t="s">
        <v>32</v>
      </c>
      <c r="T99" s="105" t="s">
        <v>223</v>
      </c>
      <c r="V99" s="103"/>
    </row>
    <row r="100" spans="1:22" ht="31.5">
      <c r="A100" s="39" t="s">
        <v>166</v>
      </c>
      <c r="B100" s="42" t="s">
        <v>224</v>
      </c>
      <c r="C100" s="34" t="s">
        <v>225</v>
      </c>
      <c r="D100" s="35">
        <v>1281.6012000000001</v>
      </c>
      <c r="E100" s="36">
        <v>126.72580822000003</v>
      </c>
      <c r="F100" s="36">
        <f t="shared" si="36"/>
        <v>1154.87539178</v>
      </c>
      <c r="G100" s="35">
        <f t="shared" si="37"/>
        <v>3.1760000000000002</v>
      </c>
      <c r="H100" s="35">
        <f t="shared" si="37"/>
        <v>3.1290894500000004</v>
      </c>
      <c r="I100" s="36">
        <v>3.1760000000000002</v>
      </c>
      <c r="J100" s="36">
        <v>3.1290894500000004</v>
      </c>
      <c r="K100" s="36">
        <v>0</v>
      </c>
      <c r="L100" s="35">
        <v>0</v>
      </c>
      <c r="M100" s="36">
        <v>0</v>
      </c>
      <c r="N100" s="35">
        <v>0</v>
      </c>
      <c r="O100" s="35">
        <v>0</v>
      </c>
      <c r="P100" s="35">
        <v>0</v>
      </c>
      <c r="Q100" s="35">
        <f t="shared" si="38"/>
        <v>1151.7463023299999</v>
      </c>
      <c r="R100" s="35">
        <f>H100-(I100)</f>
        <v>-4.6910549999999773E-2</v>
      </c>
      <c r="S100" s="37">
        <f t="shared" ref="S100:S108" si="41">R100/(I100)</f>
        <v>-1.4770324307304714E-2</v>
      </c>
      <c r="T100" s="38" t="s">
        <v>32</v>
      </c>
      <c r="V100" s="103"/>
    </row>
    <row r="101" spans="1:22" ht="31.5">
      <c r="A101" s="12" t="s">
        <v>226</v>
      </c>
      <c r="B101" s="13" t="s">
        <v>227</v>
      </c>
      <c r="C101" s="14" t="s">
        <v>31</v>
      </c>
      <c r="D101" s="15">
        <f>SUM(D102:D178)</f>
        <v>27128.742083033987</v>
      </c>
      <c r="E101" s="15">
        <f t="shared" ref="E101:P101" si="42">SUM(E102:E178)</f>
        <v>7771.9302270500011</v>
      </c>
      <c r="F101" s="15">
        <f t="shared" si="42"/>
        <v>19356.81185598399</v>
      </c>
      <c r="G101" s="15">
        <f t="shared" si="42"/>
        <v>3340.7795854944252</v>
      </c>
      <c r="H101" s="15">
        <f t="shared" si="42"/>
        <v>778.95310707999988</v>
      </c>
      <c r="I101" s="15">
        <f t="shared" si="42"/>
        <v>284.75036286771007</v>
      </c>
      <c r="J101" s="15">
        <f t="shared" si="42"/>
        <v>778.95310707999988</v>
      </c>
      <c r="K101" s="15">
        <f t="shared" si="42"/>
        <v>728.53765426680013</v>
      </c>
      <c r="L101" s="15">
        <f t="shared" si="42"/>
        <v>0</v>
      </c>
      <c r="M101" s="15">
        <f t="shared" si="42"/>
        <v>928.71613671420027</v>
      </c>
      <c r="N101" s="15">
        <f t="shared" si="42"/>
        <v>0</v>
      </c>
      <c r="O101" s="15">
        <f t="shared" si="42"/>
        <v>1398.7754316457133</v>
      </c>
      <c r="P101" s="15">
        <f t="shared" si="42"/>
        <v>0</v>
      </c>
      <c r="Q101" s="15">
        <f>SUM(Q102:Q178)</f>
        <v>18579.256493903988</v>
      </c>
      <c r="R101" s="15">
        <f>SUM(R102:R178)</f>
        <v>467.81415315229003</v>
      </c>
      <c r="S101" s="18">
        <f t="shared" si="41"/>
        <v>1.6428922107102919</v>
      </c>
      <c r="T101" s="19" t="s">
        <v>32</v>
      </c>
    </row>
    <row r="102" spans="1:22" ht="56.25" customHeight="1">
      <c r="A102" s="39" t="s">
        <v>226</v>
      </c>
      <c r="B102" s="42" t="s">
        <v>228</v>
      </c>
      <c r="C102" s="41" t="s">
        <v>229</v>
      </c>
      <c r="D102" s="35">
        <v>293.55357750220003</v>
      </c>
      <c r="E102" s="36">
        <v>78.070886819999998</v>
      </c>
      <c r="F102" s="36">
        <f t="shared" ref="F102:F165" si="43">D102-E102</f>
        <v>215.48269068220003</v>
      </c>
      <c r="G102" s="35">
        <f t="shared" ref="G102:H133" si="44">I102+K102+M102+O102</f>
        <v>0.35464000000000001</v>
      </c>
      <c r="H102" s="35">
        <f t="shared" si="44"/>
        <v>9.0752139999999995E-2</v>
      </c>
      <c r="I102" s="36">
        <v>8.8660000000000003E-2</v>
      </c>
      <c r="J102" s="36">
        <v>9.0752139999999995E-2</v>
      </c>
      <c r="K102" s="36">
        <v>8.8660000000000003E-2</v>
      </c>
      <c r="L102" s="35">
        <v>0</v>
      </c>
      <c r="M102" s="36">
        <v>8.8660000000000003E-2</v>
      </c>
      <c r="N102" s="35">
        <v>0</v>
      </c>
      <c r="O102" s="35">
        <v>8.8660000000000003E-2</v>
      </c>
      <c r="P102" s="35">
        <v>0</v>
      </c>
      <c r="Q102" s="35">
        <f t="shared" ref="Q102:Q165" si="45">F102-H102</f>
        <v>215.39193854220002</v>
      </c>
      <c r="R102" s="35">
        <f t="shared" ref="R102:R165" si="46">H102-(I102)</f>
        <v>2.0921399999999923E-3</v>
      </c>
      <c r="S102" s="37">
        <f t="shared" si="41"/>
        <v>2.3597338145725157E-2</v>
      </c>
      <c r="T102" s="38" t="s">
        <v>32</v>
      </c>
      <c r="V102" s="103"/>
    </row>
    <row r="103" spans="1:22" ht="121.5" customHeight="1">
      <c r="A103" s="39" t="s">
        <v>226</v>
      </c>
      <c r="B103" s="42" t="s">
        <v>230</v>
      </c>
      <c r="C103" s="41" t="s">
        <v>231</v>
      </c>
      <c r="D103" s="35">
        <v>331.82452080000002</v>
      </c>
      <c r="E103" s="36">
        <v>165.47470711</v>
      </c>
      <c r="F103" s="36">
        <f t="shared" si="43"/>
        <v>166.34981369000002</v>
      </c>
      <c r="G103" s="35">
        <f t="shared" si="44"/>
        <v>7.1793384379999994</v>
      </c>
      <c r="H103" s="35">
        <f t="shared" si="44"/>
        <v>2.3094890500000003</v>
      </c>
      <c r="I103" s="36">
        <v>7.1793384379999994</v>
      </c>
      <c r="J103" s="36">
        <v>2.3094890500000003</v>
      </c>
      <c r="K103" s="36">
        <v>0</v>
      </c>
      <c r="L103" s="35">
        <v>0</v>
      </c>
      <c r="M103" s="36">
        <v>0</v>
      </c>
      <c r="N103" s="35">
        <v>0</v>
      </c>
      <c r="O103" s="35">
        <v>0</v>
      </c>
      <c r="P103" s="35">
        <v>0</v>
      </c>
      <c r="Q103" s="35">
        <f t="shared" si="45"/>
        <v>164.04032464000002</v>
      </c>
      <c r="R103" s="35">
        <f t="shared" si="46"/>
        <v>-4.8698493879999987</v>
      </c>
      <c r="S103" s="37">
        <f t="shared" si="41"/>
        <v>-0.6783145034957605</v>
      </c>
      <c r="T103" s="38" t="s">
        <v>232</v>
      </c>
      <c r="V103" s="103"/>
    </row>
    <row r="104" spans="1:22" ht="94.5">
      <c r="A104" s="39" t="s">
        <v>226</v>
      </c>
      <c r="B104" s="42" t="s">
        <v>233</v>
      </c>
      <c r="C104" s="34" t="s">
        <v>234</v>
      </c>
      <c r="D104" s="35">
        <v>211.87835774800001</v>
      </c>
      <c r="E104" s="36">
        <v>114.43727612999999</v>
      </c>
      <c r="F104" s="36">
        <f t="shared" si="43"/>
        <v>97.441081618000027</v>
      </c>
      <c r="G104" s="35">
        <f t="shared" si="44"/>
        <v>21.216000000000001</v>
      </c>
      <c r="H104" s="35">
        <f t="shared" si="44"/>
        <v>2.9096299099999996</v>
      </c>
      <c r="I104" s="36">
        <v>0.15</v>
      </c>
      <c r="J104" s="36">
        <v>2.9096299099999996</v>
      </c>
      <c r="K104" s="36">
        <v>0.2</v>
      </c>
      <c r="L104" s="35">
        <v>0</v>
      </c>
      <c r="M104" s="36">
        <v>7.8216000000000001</v>
      </c>
      <c r="N104" s="35">
        <v>0</v>
      </c>
      <c r="O104" s="35">
        <v>13.0444</v>
      </c>
      <c r="P104" s="35">
        <v>0</v>
      </c>
      <c r="Q104" s="35">
        <f t="shared" si="45"/>
        <v>94.53145170800002</v>
      </c>
      <c r="R104" s="35">
        <f t="shared" si="46"/>
        <v>2.7596299099999997</v>
      </c>
      <c r="S104" s="37">
        <f t="shared" si="41"/>
        <v>18.397532733333332</v>
      </c>
      <c r="T104" s="104" t="s">
        <v>147</v>
      </c>
      <c r="V104" s="103"/>
    </row>
    <row r="105" spans="1:22" ht="41.25" customHeight="1">
      <c r="A105" s="39" t="s">
        <v>226</v>
      </c>
      <c r="B105" s="33" t="s">
        <v>235</v>
      </c>
      <c r="C105" s="34" t="s">
        <v>236</v>
      </c>
      <c r="D105" s="35">
        <v>191.987737162</v>
      </c>
      <c r="E105" s="36">
        <v>143.64866549000001</v>
      </c>
      <c r="F105" s="36">
        <f t="shared" si="43"/>
        <v>48.339071671999989</v>
      </c>
      <c r="G105" s="35">
        <f t="shared" si="44"/>
        <v>38.268000000000001</v>
      </c>
      <c r="H105" s="35">
        <f t="shared" si="44"/>
        <v>10.426914610000001</v>
      </c>
      <c r="I105" s="36">
        <v>0.15</v>
      </c>
      <c r="J105" s="36">
        <v>10.426914610000001</v>
      </c>
      <c r="K105" s="36">
        <v>0.2</v>
      </c>
      <c r="L105" s="35">
        <v>0</v>
      </c>
      <c r="M105" s="36">
        <v>12.916799999999999</v>
      </c>
      <c r="N105" s="35">
        <v>0</v>
      </c>
      <c r="O105" s="35">
        <v>25.001200000000001</v>
      </c>
      <c r="P105" s="35">
        <v>0</v>
      </c>
      <c r="Q105" s="35">
        <f t="shared" si="45"/>
        <v>37.912157061999991</v>
      </c>
      <c r="R105" s="35">
        <f t="shared" si="46"/>
        <v>10.27691461</v>
      </c>
      <c r="S105" s="37">
        <f t="shared" si="41"/>
        <v>68.512764066666676</v>
      </c>
      <c r="T105" s="104" t="s">
        <v>237</v>
      </c>
      <c r="V105" s="103"/>
    </row>
    <row r="106" spans="1:22" ht="180.75" customHeight="1">
      <c r="A106" s="39" t="s">
        <v>226</v>
      </c>
      <c r="B106" s="33" t="s">
        <v>1589</v>
      </c>
      <c r="C106" s="34" t="s">
        <v>238</v>
      </c>
      <c r="D106" s="35">
        <v>187.78079145359999</v>
      </c>
      <c r="E106" s="36">
        <v>159.08325452</v>
      </c>
      <c r="F106" s="36">
        <f t="shared" si="43"/>
        <v>28.697536933599991</v>
      </c>
      <c r="G106" s="35">
        <f t="shared" si="44"/>
        <v>17.303108390000002</v>
      </c>
      <c r="H106" s="35">
        <f t="shared" si="44"/>
        <v>0.22500000000000001</v>
      </c>
      <c r="I106" s="36">
        <v>17.303108390400013</v>
      </c>
      <c r="J106" s="36">
        <v>0.22500000000000001</v>
      </c>
      <c r="K106" s="36">
        <v>0</v>
      </c>
      <c r="L106" s="35">
        <v>0</v>
      </c>
      <c r="M106" s="36">
        <v>0</v>
      </c>
      <c r="N106" s="35">
        <v>0</v>
      </c>
      <c r="O106" s="35">
        <v>-4.000106912371848E-10</v>
      </c>
      <c r="P106" s="35">
        <v>0</v>
      </c>
      <c r="Q106" s="35">
        <f t="shared" si="45"/>
        <v>28.47253693359999</v>
      </c>
      <c r="R106" s="35">
        <f t="shared" si="46"/>
        <v>-17.078108390400011</v>
      </c>
      <c r="S106" s="37">
        <f t="shared" si="41"/>
        <v>-0.98699655605666581</v>
      </c>
      <c r="T106" s="106" t="s">
        <v>239</v>
      </c>
      <c r="V106" s="103"/>
    </row>
    <row r="107" spans="1:22" ht="78.75">
      <c r="A107" s="39" t="s">
        <v>226</v>
      </c>
      <c r="B107" s="33" t="s">
        <v>240</v>
      </c>
      <c r="C107" s="34" t="s">
        <v>241</v>
      </c>
      <c r="D107" s="35">
        <v>145.88201267600002</v>
      </c>
      <c r="E107" s="36">
        <v>97.008145699999986</v>
      </c>
      <c r="F107" s="36">
        <f t="shared" si="43"/>
        <v>48.873866976000031</v>
      </c>
      <c r="G107" s="35">
        <f t="shared" si="44"/>
        <v>10.621291471600005</v>
      </c>
      <c r="H107" s="35">
        <f t="shared" si="44"/>
        <v>1.3676025999999999</v>
      </c>
      <c r="I107" s="36">
        <v>10.621291470000001</v>
      </c>
      <c r="J107" s="36">
        <v>1.3676025999999999</v>
      </c>
      <c r="K107" s="36">
        <v>0</v>
      </c>
      <c r="L107" s="35">
        <v>0</v>
      </c>
      <c r="M107" s="36">
        <v>0</v>
      </c>
      <c r="N107" s="35">
        <v>0</v>
      </c>
      <c r="O107" s="35">
        <v>1.6000036850982724E-9</v>
      </c>
      <c r="P107" s="35">
        <v>0</v>
      </c>
      <c r="Q107" s="35">
        <f t="shared" si="45"/>
        <v>47.506264376000033</v>
      </c>
      <c r="R107" s="35">
        <f t="shared" si="46"/>
        <v>-9.2536888700000013</v>
      </c>
      <c r="S107" s="37">
        <f t="shared" si="41"/>
        <v>-0.87123951886050632</v>
      </c>
      <c r="T107" s="55" t="s">
        <v>242</v>
      </c>
      <c r="V107" s="103"/>
    </row>
    <row r="108" spans="1:22" ht="112.5" customHeight="1">
      <c r="A108" s="39" t="s">
        <v>226</v>
      </c>
      <c r="B108" s="33" t="s">
        <v>243</v>
      </c>
      <c r="C108" s="34" t="s">
        <v>244</v>
      </c>
      <c r="D108" s="35">
        <v>512.38498398800004</v>
      </c>
      <c r="E108" s="36">
        <v>131.91447277</v>
      </c>
      <c r="F108" s="36">
        <f t="shared" si="43"/>
        <v>380.47051121800007</v>
      </c>
      <c r="G108" s="35">
        <f t="shared" si="44"/>
        <v>95.726460646000021</v>
      </c>
      <c r="H108" s="35">
        <f t="shared" si="44"/>
        <v>0</v>
      </c>
      <c r="I108" s="36">
        <v>16.317553808</v>
      </c>
      <c r="J108" s="36">
        <v>0</v>
      </c>
      <c r="K108" s="36">
        <v>25.818895489999999</v>
      </c>
      <c r="L108" s="35">
        <v>0</v>
      </c>
      <c r="M108" s="36">
        <v>35.656398600000003</v>
      </c>
      <c r="N108" s="35">
        <v>0</v>
      </c>
      <c r="O108" s="35">
        <v>17.933612748000016</v>
      </c>
      <c r="P108" s="35">
        <v>0</v>
      </c>
      <c r="Q108" s="35">
        <f t="shared" si="45"/>
        <v>380.47051121800007</v>
      </c>
      <c r="R108" s="35">
        <f t="shared" si="46"/>
        <v>-16.317553808</v>
      </c>
      <c r="S108" s="37">
        <f t="shared" si="41"/>
        <v>-1</v>
      </c>
      <c r="T108" s="38" t="s">
        <v>245</v>
      </c>
      <c r="V108" s="103"/>
    </row>
    <row r="109" spans="1:22" ht="47.25">
      <c r="A109" s="39" t="s">
        <v>226</v>
      </c>
      <c r="B109" s="33" t="s">
        <v>246</v>
      </c>
      <c r="C109" s="34" t="s">
        <v>247</v>
      </c>
      <c r="D109" s="35">
        <v>63.246604527999992</v>
      </c>
      <c r="E109" s="36">
        <v>1.0999858600000001</v>
      </c>
      <c r="F109" s="36">
        <f t="shared" si="43"/>
        <v>62.146618667999995</v>
      </c>
      <c r="G109" s="35">
        <f t="shared" si="44"/>
        <v>43.502633064000008</v>
      </c>
      <c r="H109" s="35">
        <f t="shared" si="44"/>
        <v>0.5882096</v>
      </c>
      <c r="I109" s="36">
        <v>0</v>
      </c>
      <c r="J109" s="36">
        <v>0.5882096</v>
      </c>
      <c r="K109" s="36">
        <v>4.3502633064000005</v>
      </c>
      <c r="L109" s="35">
        <v>0</v>
      </c>
      <c r="M109" s="36">
        <v>0</v>
      </c>
      <c r="N109" s="35">
        <v>0</v>
      </c>
      <c r="O109" s="35">
        <v>39.152369757600006</v>
      </c>
      <c r="P109" s="35">
        <v>0</v>
      </c>
      <c r="Q109" s="35">
        <f t="shared" si="45"/>
        <v>61.558409067999996</v>
      </c>
      <c r="R109" s="35">
        <f t="shared" si="46"/>
        <v>0.5882096</v>
      </c>
      <c r="S109" s="37">
        <v>1</v>
      </c>
      <c r="T109" s="57" t="s">
        <v>248</v>
      </c>
      <c r="V109" s="103"/>
    </row>
    <row r="110" spans="1:22" ht="47.25">
      <c r="A110" s="39" t="s">
        <v>226</v>
      </c>
      <c r="B110" s="33" t="s">
        <v>249</v>
      </c>
      <c r="C110" s="34" t="s">
        <v>250</v>
      </c>
      <c r="D110" s="35">
        <v>47.774329249999994</v>
      </c>
      <c r="E110" s="36">
        <v>0.47860585000000005</v>
      </c>
      <c r="F110" s="36">
        <f t="shared" si="43"/>
        <v>47.295723399999993</v>
      </c>
      <c r="G110" s="35">
        <f t="shared" si="44"/>
        <v>33.029496039999998</v>
      </c>
      <c r="H110" s="35">
        <f t="shared" si="44"/>
        <v>0.5882096</v>
      </c>
      <c r="I110" s="36">
        <v>0</v>
      </c>
      <c r="J110" s="36">
        <v>0.5882096</v>
      </c>
      <c r="K110" s="36">
        <v>11.411556000000001</v>
      </c>
      <c r="L110" s="35">
        <v>0</v>
      </c>
      <c r="M110" s="36">
        <v>10.717196400000001</v>
      </c>
      <c r="N110" s="35">
        <v>0</v>
      </c>
      <c r="O110" s="35">
        <v>10.900743639999996</v>
      </c>
      <c r="P110" s="35">
        <v>0</v>
      </c>
      <c r="Q110" s="35">
        <f t="shared" si="45"/>
        <v>46.707513799999994</v>
      </c>
      <c r="R110" s="35">
        <f t="shared" si="46"/>
        <v>0.5882096</v>
      </c>
      <c r="S110" s="37">
        <v>1</v>
      </c>
      <c r="T110" s="57" t="s">
        <v>248</v>
      </c>
      <c r="V110" s="103"/>
    </row>
    <row r="111" spans="1:22" ht="47.25">
      <c r="A111" s="39" t="s">
        <v>226</v>
      </c>
      <c r="B111" s="33" t="s">
        <v>251</v>
      </c>
      <c r="C111" s="34" t="s">
        <v>252</v>
      </c>
      <c r="D111" s="35">
        <v>88.046541333999997</v>
      </c>
      <c r="E111" s="36">
        <v>4.6596006299999999</v>
      </c>
      <c r="F111" s="36">
        <f t="shared" si="43"/>
        <v>83.386940703999997</v>
      </c>
      <c r="G111" s="35">
        <f t="shared" si="44"/>
        <v>48.533213495599995</v>
      </c>
      <c r="H111" s="35">
        <f t="shared" si="44"/>
        <v>0.5882096</v>
      </c>
      <c r="I111" s="36">
        <v>15.849971897200001</v>
      </c>
      <c r="J111" s="36">
        <v>0.5882096</v>
      </c>
      <c r="K111" s="36">
        <v>18.099204353600005</v>
      </c>
      <c r="L111" s="35">
        <v>0</v>
      </c>
      <c r="M111" s="36">
        <v>10.033581873999999</v>
      </c>
      <c r="N111" s="35">
        <v>0</v>
      </c>
      <c r="O111" s="35">
        <v>4.5504553707999875</v>
      </c>
      <c r="P111" s="35">
        <v>0</v>
      </c>
      <c r="Q111" s="35">
        <f t="shared" si="45"/>
        <v>82.798731103999998</v>
      </c>
      <c r="R111" s="35">
        <f t="shared" si="46"/>
        <v>-15.261762297200001</v>
      </c>
      <c r="S111" s="37">
        <f>R111/(I111)</f>
        <v>-0.96288891842742563</v>
      </c>
      <c r="T111" s="57" t="s">
        <v>253</v>
      </c>
      <c r="V111" s="103"/>
    </row>
    <row r="112" spans="1:22" ht="47.25">
      <c r="A112" s="39" t="s">
        <v>226</v>
      </c>
      <c r="B112" s="33" t="s">
        <v>254</v>
      </c>
      <c r="C112" s="34" t="s">
        <v>255</v>
      </c>
      <c r="D112" s="35">
        <v>59.055213936000001</v>
      </c>
      <c r="E112" s="36">
        <v>0</v>
      </c>
      <c r="F112" s="36">
        <f t="shared" si="43"/>
        <v>59.055213936000001</v>
      </c>
      <c r="G112" s="35">
        <f t="shared" si="44"/>
        <v>41.704118399999999</v>
      </c>
      <c r="H112" s="35">
        <f t="shared" si="44"/>
        <v>0</v>
      </c>
      <c r="I112" s="36">
        <v>9.9047281199999997</v>
      </c>
      <c r="J112" s="36">
        <v>0</v>
      </c>
      <c r="K112" s="36">
        <v>9.9047281199999997</v>
      </c>
      <c r="L112" s="46">
        <v>0</v>
      </c>
      <c r="M112" s="36">
        <v>9.9047281199999997</v>
      </c>
      <c r="N112" s="46">
        <v>0</v>
      </c>
      <c r="O112" s="46">
        <v>11.98993404</v>
      </c>
      <c r="P112" s="46">
        <v>0</v>
      </c>
      <c r="Q112" s="35">
        <f t="shared" si="45"/>
        <v>59.055213936000001</v>
      </c>
      <c r="R112" s="35">
        <f t="shared" si="46"/>
        <v>-9.9047281199999997</v>
      </c>
      <c r="S112" s="37">
        <f>R112/(I112)</f>
        <v>-1</v>
      </c>
      <c r="T112" s="57" t="s">
        <v>256</v>
      </c>
      <c r="V112" s="103"/>
    </row>
    <row r="113" spans="1:22" ht="47.25">
      <c r="A113" s="39" t="s">
        <v>226</v>
      </c>
      <c r="B113" s="33" t="s">
        <v>257</v>
      </c>
      <c r="C113" s="34" t="s">
        <v>258</v>
      </c>
      <c r="D113" s="35">
        <v>50.564907303999995</v>
      </c>
      <c r="E113" s="36">
        <v>0</v>
      </c>
      <c r="F113" s="36">
        <f t="shared" si="43"/>
        <v>50.564907303999995</v>
      </c>
      <c r="G113" s="35">
        <f t="shared" si="44"/>
        <v>29.028639888000001</v>
      </c>
      <c r="H113" s="35">
        <f t="shared" si="44"/>
        <v>0</v>
      </c>
      <c r="I113" s="36">
        <v>7.3506145100000007</v>
      </c>
      <c r="J113" s="36">
        <v>0</v>
      </c>
      <c r="K113" s="36">
        <v>7.3506145100000007</v>
      </c>
      <c r="L113" s="46">
        <v>0</v>
      </c>
      <c r="M113" s="36">
        <v>7.1637054500000001</v>
      </c>
      <c r="N113" s="46">
        <v>0</v>
      </c>
      <c r="O113" s="46">
        <v>7.163705418000001</v>
      </c>
      <c r="P113" s="46">
        <v>0</v>
      </c>
      <c r="Q113" s="35">
        <f t="shared" si="45"/>
        <v>50.564907303999995</v>
      </c>
      <c r="R113" s="35">
        <f t="shared" si="46"/>
        <v>-7.3506145100000007</v>
      </c>
      <c r="S113" s="37">
        <f>R113/(I113)</f>
        <v>-1</v>
      </c>
      <c r="T113" s="38" t="s">
        <v>259</v>
      </c>
      <c r="V113" s="103"/>
    </row>
    <row r="114" spans="1:22" ht="47.25">
      <c r="A114" s="39" t="s">
        <v>226</v>
      </c>
      <c r="B114" s="33" t="s">
        <v>260</v>
      </c>
      <c r="C114" s="34" t="s">
        <v>261</v>
      </c>
      <c r="D114" s="35">
        <v>50.616317963999997</v>
      </c>
      <c r="E114" s="36">
        <v>0</v>
      </c>
      <c r="F114" s="36">
        <f t="shared" si="43"/>
        <v>50.616317963999997</v>
      </c>
      <c r="G114" s="35">
        <f t="shared" si="44"/>
        <v>35.431422575999996</v>
      </c>
      <c r="H114" s="35">
        <f t="shared" si="44"/>
        <v>0</v>
      </c>
      <c r="I114" s="36">
        <v>0</v>
      </c>
      <c r="J114" s="36">
        <v>0</v>
      </c>
      <c r="K114" s="36">
        <v>3.5431422576</v>
      </c>
      <c r="L114" s="46">
        <v>0</v>
      </c>
      <c r="M114" s="36">
        <v>0</v>
      </c>
      <c r="N114" s="46">
        <v>0</v>
      </c>
      <c r="O114" s="46">
        <v>31.888280318399996</v>
      </c>
      <c r="P114" s="46">
        <v>0</v>
      </c>
      <c r="Q114" s="35">
        <f t="shared" si="45"/>
        <v>50.616317963999997</v>
      </c>
      <c r="R114" s="35">
        <f t="shared" si="46"/>
        <v>0</v>
      </c>
      <c r="S114" s="37">
        <v>0</v>
      </c>
      <c r="T114" s="38" t="s">
        <v>32</v>
      </c>
      <c r="V114" s="103"/>
    </row>
    <row r="115" spans="1:22" ht="31.5">
      <c r="A115" s="39" t="s">
        <v>226</v>
      </c>
      <c r="B115" s="33" t="s">
        <v>262</v>
      </c>
      <c r="C115" s="34" t="s">
        <v>263</v>
      </c>
      <c r="D115" s="35">
        <v>45.727638221999996</v>
      </c>
      <c r="E115" s="36">
        <v>2.2417544</v>
      </c>
      <c r="F115" s="36">
        <f t="shared" si="43"/>
        <v>43.485883821999998</v>
      </c>
      <c r="G115" s="35">
        <f t="shared" si="44"/>
        <v>43.485883822000005</v>
      </c>
      <c r="H115" s="35">
        <f t="shared" si="44"/>
        <v>0</v>
      </c>
      <c r="I115" s="36">
        <v>0.68149886000000004</v>
      </c>
      <c r="J115" s="36">
        <v>0</v>
      </c>
      <c r="K115" s="36">
        <v>0.68149886000000004</v>
      </c>
      <c r="L115" s="46">
        <v>0</v>
      </c>
      <c r="M115" s="36">
        <v>22.070082660000001</v>
      </c>
      <c r="N115" s="46">
        <v>0</v>
      </c>
      <c r="O115" s="46">
        <v>20.052803442000002</v>
      </c>
      <c r="P115" s="46">
        <v>0</v>
      </c>
      <c r="Q115" s="35">
        <f t="shared" si="45"/>
        <v>43.485883821999998</v>
      </c>
      <c r="R115" s="35">
        <f t="shared" si="46"/>
        <v>-0.68149886000000004</v>
      </c>
      <c r="S115" s="37">
        <f>R115/(I115)</f>
        <v>-1</v>
      </c>
      <c r="T115" s="38" t="s">
        <v>264</v>
      </c>
      <c r="V115" s="103"/>
    </row>
    <row r="116" spans="1:22" ht="31.5">
      <c r="A116" s="39" t="s">
        <v>226</v>
      </c>
      <c r="B116" s="33" t="s">
        <v>265</v>
      </c>
      <c r="C116" s="34" t="s">
        <v>266</v>
      </c>
      <c r="D116" s="35">
        <v>808.40141704600001</v>
      </c>
      <c r="E116" s="36">
        <v>1.60218934</v>
      </c>
      <c r="F116" s="36">
        <f t="shared" si="43"/>
        <v>806.79922770600001</v>
      </c>
      <c r="G116" s="35">
        <f t="shared" si="44"/>
        <v>248.64067210600001</v>
      </c>
      <c r="H116" s="35">
        <f t="shared" si="44"/>
        <v>0</v>
      </c>
      <c r="I116" s="36">
        <v>0</v>
      </c>
      <c r="J116" s="36">
        <v>0</v>
      </c>
      <c r="K116" s="36">
        <v>0</v>
      </c>
      <c r="L116" s="46">
        <v>0</v>
      </c>
      <c r="M116" s="36">
        <v>89.195895550000003</v>
      </c>
      <c r="N116" s="46">
        <v>0</v>
      </c>
      <c r="O116" s="46">
        <v>159.44477655599999</v>
      </c>
      <c r="P116" s="46">
        <v>0</v>
      </c>
      <c r="Q116" s="35">
        <f t="shared" si="45"/>
        <v>806.79922770600001</v>
      </c>
      <c r="R116" s="35">
        <f t="shared" si="46"/>
        <v>0</v>
      </c>
      <c r="S116" s="37">
        <v>0</v>
      </c>
      <c r="T116" s="38" t="s">
        <v>32</v>
      </c>
      <c r="V116" s="103"/>
    </row>
    <row r="117" spans="1:22" ht="31.5">
      <c r="A117" s="39" t="s">
        <v>226</v>
      </c>
      <c r="B117" s="42" t="s">
        <v>267</v>
      </c>
      <c r="C117" s="34" t="s">
        <v>268</v>
      </c>
      <c r="D117" s="35">
        <v>12.830531342506799</v>
      </c>
      <c r="E117" s="36">
        <v>0</v>
      </c>
      <c r="F117" s="36">
        <f t="shared" si="43"/>
        <v>12.830531342506799</v>
      </c>
      <c r="G117" s="35">
        <f t="shared" si="44"/>
        <v>11.630531342506799</v>
      </c>
      <c r="H117" s="35">
        <f t="shared" si="44"/>
        <v>0</v>
      </c>
      <c r="I117" s="36">
        <v>0.67389869999999996</v>
      </c>
      <c r="J117" s="36">
        <v>0</v>
      </c>
      <c r="K117" s="36">
        <v>2.8688249999999998E-2</v>
      </c>
      <c r="L117" s="35">
        <v>0</v>
      </c>
      <c r="M117" s="36">
        <v>2.6897899999999999E-2</v>
      </c>
      <c r="N117" s="35">
        <v>0</v>
      </c>
      <c r="O117" s="35">
        <v>10.901046492506799</v>
      </c>
      <c r="P117" s="35">
        <v>0</v>
      </c>
      <c r="Q117" s="35">
        <f t="shared" si="45"/>
        <v>12.830531342506799</v>
      </c>
      <c r="R117" s="35">
        <f t="shared" si="46"/>
        <v>-0.67389869999999996</v>
      </c>
      <c r="S117" s="37">
        <f>R117/(I117)</f>
        <v>-1</v>
      </c>
      <c r="T117" s="38" t="s">
        <v>269</v>
      </c>
      <c r="V117" s="103"/>
    </row>
    <row r="118" spans="1:22" ht="31.5">
      <c r="A118" s="39" t="s">
        <v>226</v>
      </c>
      <c r="B118" s="33" t="s">
        <v>270</v>
      </c>
      <c r="C118" s="34" t="s">
        <v>271</v>
      </c>
      <c r="D118" s="35">
        <v>19.391345004007359</v>
      </c>
      <c r="E118" s="36">
        <v>0</v>
      </c>
      <c r="F118" s="36">
        <f t="shared" si="43"/>
        <v>19.391345004007359</v>
      </c>
      <c r="G118" s="35">
        <f t="shared" si="44"/>
        <v>17.676647656007358</v>
      </c>
      <c r="H118" s="35">
        <f t="shared" si="44"/>
        <v>0</v>
      </c>
      <c r="I118" s="36">
        <v>0</v>
      </c>
      <c r="J118" s="36">
        <v>0</v>
      </c>
      <c r="K118" s="36">
        <v>0</v>
      </c>
      <c r="L118" s="35">
        <v>0</v>
      </c>
      <c r="M118" s="36">
        <v>8.6724964299999989</v>
      </c>
      <c r="N118" s="35">
        <v>0</v>
      </c>
      <c r="O118" s="55">
        <v>9.0041512260073588</v>
      </c>
      <c r="P118" s="35">
        <v>0</v>
      </c>
      <c r="Q118" s="35">
        <f t="shared" si="45"/>
        <v>19.391345004007359</v>
      </c>
      <c r="R118" s="35">
        <f t="shared" si="46"/>
        <v>0</v>
      </c>
      <c r="S118" s="37">
        <v>0</v>
      </c>
      <c r="T118" s="38" t="s">
        <v>32</v>
      </c>
      <c r="V118" s="103"/>
    </row>
    <row r="119" spans="1:22">
      <c r="A119" s="39" t="s">
        <v>226</v>
      </c>
      <c r="B119" s="42" t="s">
        <v>272</v>
      </c>
      <c r="C119" s="41" t="s">
        <v>273</v>
      </c>
      <c r="D119" s="35">
        <v>38.223166504000005</v>
      </c>
      <c r="E119" s="36">
        <v>4.4000000000000004</v>
      </c>
      <c r="F119" s="36">
        <f t="shared" si="43"/>
        <v>33.823166504000007</v>
      </c>
      <c r="G119" s="35">
        <f t="shared" si="44"/>
        <v>31.737876280000002</v>
      </c>
      <c r="H119" s="35">
        <f t="shared" si="44"/>
        <v>0</v>
      </c>
      <c r="I119" s="36">
        <v>0</v>
      </c>
      <c r="J119" s="36">
        <v>0</v>
      </c>
      <c r="K119" s="36">
        <v>5.9267876299999998</v>
      </c>
      <c r="L119" s="35">
        <v>0</v>
      </c>
      <c r="M119" s="36">
        <v>19.940000000000001</v>
      </c>
      <c r="N119" s="35">
        <v>0</v>
      </c>
      <c r="O119" s="35">
        <v>5.8710886500000017</v>
      </c>
      <c r="P119" s="35">
        <v>0</v>
      </c>
      <c r="Q119" s="35">
        <f t="shared" si="45"/>
        <v>33.823166504000007</v>
      </c>
      <c r="R119" s="35">
        <f t="shared" si="46"/>
        <v>0</v>
      </c>
      <c r="S119" s="37">
        <v>0</v>
      </c>
      <c r="T119" s="38" t="s">
        <v>32</v>
      </c>
      <c r="V119" s="103"/>
    </row>
    <row r="120" spans="1:22">
      <c r="A120" s="39" t="s">
        <v>226</v>
      </c>
      <c r="B120" s="42" t="s">
        <v>274</v>
      </c>
      <c r="C120" s="41" t="s">
        <v>275</v>
      </c>
      <c r="D120" s="35">
        <v>42.729887820000002</v>
      </c>
      <c r="E120" s="36">
        <v>9.3284470099999997</v>
      </c>
      <c r="F120" s="36">
        <f t="shared" si="43"/>
        <v>33.401440810000004</v>
      </c>
      <c r="G120" s="35">
        <f t="shared" si="44"/>
        <v>8.952</v>
      </c>
      <c r="H120" s="35">
        <f t="shared" si="44"/>
        <v>0</v>
      </c>
      <c r="I120" s="36">
        <v>0</v>
      </c>
      <c r="J120" s="36">
        <v>0</v>
      </c>
      <c r="K120" s="36">
        <v>0</v>
      </c>
      <c r="L120" s="35">
        <v>0</v>
      </c>
      <c r="M120" s="36">
        <v>6.72</v>
      </c>
      <c r="N120" s="35">
        <v>0</v>
      </c>
      <c r="O120" s="47">
        <v>2.2320000000000002</v>
      </c>
      <c r="P120" s="35">
        <v>0</v>
      </c>
      <c r="Q120" s="35">
        <f t="shared" si="45"/>
        <v>33.401440810000004</v>
      </c>
      <c r="R120" s="35">
        <f t="shared" si="46"/>
        <v>0</v>
      </c>
      <c r="S120" s="37">
        <v>0</v>
      </c>
      <c r="T120" s="38" t="s">
        <v>32</v>
      </c>
      <c r="V120" s="103"/>
    </row>
    <row r="121" spans="1:22" ht="31.5">
      <c r="A121" s="39" t="s">
        <v>226</v>
      </c>
      <c r="B121" s="42" t="s">
        <v>276</v>
      </c>
      <c r="C121" s="41" t="s">
        <v>277</v>
      </c>
      <c r="D121" s="35">
        <v>459.487941396</v>
      </c>
      <c r="E121" s="36">
        <v>8.8327244399999998</v>
      </c>
      <c r="F121" s="36">
        <f t="shared" si="43"/>
        <v>450.655216956</v>
      </c>
      <c r="G121" s="35">
        <f t="shared" si="44"/>
        <v>59</v>
      </c>
      <c r="H121" s="35">
        <f t="shared" si="44"/>
        <v>2.1079999999999998E-5</v>
      </c>
      <c r="I121" s="36">
        <v>0</v>
      </c>
      <c r="J121" s="36">
        <v>2.1079999999999998E-5</v>
      </c>
      <c r="K121" s="36">
        <v>12.61220623</v>
      </c>
      <c r="L121" s="35">
        <v>0</v>
      </c>
      <c r="M121" s="36">
        <v>20.817746</v>
      </c>
      <c r="N121" s="35">
        <v>0</v>
      </c>
      <c r="O121" s="35">
        <v>25.570047770000006</v>
      </c>
      <c r="P121" s="35">
        <v>0</v>
      </c>
      <c r="Q121" s="35">
        <f t="shared" si="45"/>
        <v>450.65519587599999</v>
      </c>
      <c r="R121" s="35">
        <f t="shared" si="46"/>
        <v>2.1079999999999998E-5</v>
      </c>
      <c r="S121" s="37">
        <v>0</v>
      </c>
      <c r="T121" s="104" t="s">
        <v>32</v>
      </c>
      <c r="V121" s="103"/>
    </row>
    <row r="122" spans="1:22" ht="31.5">
      <c r="A122" s="39" t="s">
        <v>226</v>
      </c>
      <c r="B122" s="42" t="s">
        <v>278</v>
      </c>
      <c r="C122" s="41" t="s">
        <v>279</v>
      </c>
      <c r="D122" s="35">
        <v>49.303536701999995</v>
      </c>
      <c r="E122" s="36">
        <v>6.5892954100000001</v>
      </c>
      <c r="F122" s="36">
        <f t="shared" si="43"/>
        <v>42.714241291999997</v>
      </c>
      <c r="G122" s="35">
        <f t="shared" si="44"/>
        <v>9.3870442920000006</v>
      </c>
      <c r="H122" s="35">
        <f t="shared" si="44"/>
        <v>0.25865805000000003</v>
      </c>
      <c r="I122" s="36">
        <v>0</v>
      </c>
      <c r="J122" s="36">
        <v>0.25865805000000003</v>
      </c>
      <c r="K122" s="36">
        <v>0.05</v>
      </c>
      <c r="L122" s="35">
        <v>0</v>
      </c>
      <c r="M122" s="36">
        <v>3.89280443</v>
      </c>
      <c r="N122" s="35">
        <v>0</v>
      </c>
      <c r="O122" s="35">
        <v>5.4442398620000008</v>
      </c>
      <c r="P122" s="35">
        <v>0</v>
      </c>
      <c r="Q122" s="35">
        <f t="shared" si="45"/>
        <v>42.455583241999996</v>
      </c>
      <c r="R122" s="35">
        <f t="shared" si="46"/>
        <v>0.25865805000000003</v>
      </c>
      <c r="S122" s="37">
        <v>1</v>
      </c>
      <c r="T122" s="104" t="s">
        <v>280</v>
      </c>
      <c r="V122" s="103"/>
    </row>
    <row r="123" spans="1:22" ht="31.5">
      <c r="A123" s="39" t="s">
        <v>226</v>
      </c>
      <c r="B123" s="42" t="s">
        <v>281</v>
      </c>
      <c r="C123" s="41" t="s">
        <v>282</v>
      </c>
      <c r="D123" s="35">
        <v>31.210890656</v>
      </c>
      <c r="E123" s="36">
        <v>4.68</v>
      </c>
      <c r="F123" s="36">
        <f t="shared" si="43"/>
        <v>26.530890656</v>
      </c>
      <c r="G123" s="35">
        <f t="shared" si="44"/>
        <v>24.39401032</v>
      </c>
      <c r="H123" s="35">
        <f t="shared" si="44"/>
        <v>0</v>
      </c>
      <c r="I123" s="36">
        <v>0</v>
      </c>
      <c r="J123" s="36">
        <v>0</v>
      </c>
      <c r="K123" s="36">
        <v>0</v>
      </c>
      <c r="L123" s="35">
        <v>0</v>
      </c>
      <c r="M123" s="36">
        <v>8.0702010299999998</v>
      </c>
      <c r="N123" s="35">
        <v>0</v>
      </c>
      <c r="O123" s="35">
        <v>16.32380929</v>
      </c>
      <c r="P123" s="35">
        <v>0</v>
      </c>
      <c r="Q123" s="35">
        <f t="shared" si="45"/>
        <v>26.530890656</v>
      </c>
      <c r="R123" s="35">
        <f t="shared" si="46"/>
        <v>0</v>
      </c>
      <c r="S123" s="37">
        <v>0</v>
      </c>
      <c r="T123" s="38" t="s">
        <v>32</v>
      </c>
      <c r="V123" s="103"/>
    </row>
    <row r="124" spans="1:22" ht="47.25">
      <c r="A124" s="39" t="s">
        <v>226</v>
      </c>
      <c r="B124" s="42" t="s">
        <v>283</v>
      </c>
      <c r="C124" s="41" t="s">
        <v>284</v>
      </c>
      <c r="D124" s="35">
        <v>72.218156855999979</v>
      </c>
      <c r="E124" s="36">
        <v>21.352915259999996</v>
      </c>
      <c r="F124" s="36">
        <f t="shared" si="43"/>
        <v>50.865241595999983</v>
      </c>
      <c r="G124" s="35">
        <f t="shared" si="44"/>
        <v>10.877493429999999</v>
      </c>
      <c r="H124" s="35">
        <f t="shared" si="44"/>
        <v>0.37079185999999997</v>
      </c>
      <c r="I124" s="36">
        <v>6.512329E-2</v>
      </c>
      <c r="J124" s="36">
        <v>0.37079185999999997</v>
      </c>
      <c r="K124" s="36">
        <v>6.512329E-2</v>
      </c>
      <c r="L124" s="35">
        <v>0</v>
      </c>
      <c r="M124" s="36">
        <v>1.1288559735999999</v>
      </c>
      <c r="N124" s="35">
        <v>0</v>
      </c>
      <c r="O124" s="35">
        <v>9.6183908763999995</v>
      </c>
      <c r="P124" s="35">
        <v>0</v>
      </c>
      <c r="Q124" s="35">
        <f t="shared" si="45"/>
        <v>50.494449735999986</v>
      </c>
      <c r="R124" s="35">
        <f t="shared" si="46"/>
        <v>0.30566856999999997</v>
      </c>
      <c r="S124" s="37">
        <f>R124/(I124)</f>
        <v>4.693690536826379</v>
      </c>
      <c r="T124" s="38" t="s">
        <v>130</v>
      </c>
      <c r="V124" s="103"/>
    </row>
    <row r="125" spans="1:22" ht="31.5">
      <c r="A125" s="39" t="s">
        <v>226</v>
      </c>
      <c r="B125" s="42" t="s">
        <v>285</v>
      </c>
      <c r="C125" s="41" t="s">
        <v>286</v>
      </c>
      <c r="D125" s="35">
        <v>34.822014815999999</v>
      </c>
      <c r="E125" s="36">
        <v>11.935493199999998</v>
      </c>
      <c r="F125" s="36">
        <f t="shared" si="43"/>
        <v>22.886521616000003</v>
      </c>
      <c r="G125" s="35">
        <f t="shared" si="44"/>
        <v>16.921017815999996</v>
      </c>
      <c r="H125" s="36">
        <f t="shared" si="44"/>
        <v>3.8665272999999996</v>
      </c>
      <c r="I125" s="36">
        <v>0</v>
      </c>
      <c r="J125" s="36">
        <v>3.8665272999999996</v>
      </c>
      <c r="K125" s="36">
        <v>4.7637053423999998</v>
      </c>
      <c r="L125" s="36">
        <v>0</v>
      </c>
      <c r="M125" s="36">
        <v>12.157312473599998</v>
      </c>
      <c r="N125" s="36">
        <v>0</v>
      </c>
      <c r="O125" s="36">
        <v>0</v>
      </c>
      <c r="P125" s="36">
        <v>0</v>
      </c>
      <c r="Q125" s="35">
        <f t="shared" si="45"/>
        <v>19.019994316000002</v>
      </c>
      <c r="R125" s="36">
        <f t="shared" si="46"/>
        <v>3.8665272999999996</v>
      </c>
      <c r="S125" s="37">
        <v>1</v>
      </c>
      <c r="T125" s="38" t="s">
        <v>287</v>
      </c>
      <c r="V125" s="103"/>
    </row>
    <row r="126" spans="1:22" ht="63">
      <c r="A126" s="39" t="s">
        <v>226</v>
      </c>
      <c r="B126" s="42" t="s">
        <v>288</v>
      </c>
      <c r="C126" s="41" t="s">
        <v>289</v>
      </c>
      <c r="D126" s="35">
        <v>311.83455887099996</v>
      </c>
      <c r="E126" s="36">
        <v>63.853173150000011</v>
      </c>
      <c r="F126" s="36">
        <f t="shared" si="43"/>
        <v>247.98138572099995</v>
      </c>
      <c r="G126" s="35">
        <f t="shared" si="44"/>
        <v>46.05489129</v>
      </c>
      <c r="H126" s="35">
        <f t="shared" si="44"/>
        <v>0</v>
      </c>
      <c r="I126" s="36">
        <v>9.8508912899999999</v>
      </c>
      <c r="J126" s="36">
        <v>0</v>
      </c>
      <c r="K126" s="36">
        <v>0</v>
      </c>
      <c r="L126" s="35">
        <v>0</v>
      </c>
      <c r="M126" s="36">
        <v>3.6204000000000001</v>
      </c>
      <c r="N126" s="35">
        <v>0</v>
      </c>
      <c r="O126" s="35">
        <v>32.583599999999997</v>
      </c>
      <c r="P126" s="35">
        <v>0</v>
      </c>
      <c r="Q126" s="35">
        <f t="shared" si="45"/>
        <v>247.98138572099995</v>
      </c>
      <c r="R126" s="35">
        <f t="shared" si="46"/>
        <v>-9.8508912899999999</v>
      </c>
      <c r="S126" s="37">
        <f>R126/(I126)</f>
        <v>-1</v>
      </c>
      <c r="T126" s="38" t="s">
        <v>290</v>
      </c>
      <c r="V126" s="103"/>
    </row>
    <row r="127" spans="1:22" ht="47.25">
      <c r="A127" s="39" t="s">
        <v>226</v>
      </c>
      <c r="B127" s="42" t="s">
        <v>291</v>
      </c>
      <c r="C127" s="41" t="s">
        <v>292</v>
      </c>
      <c r="D127" s="35">
        <v>90.449665025900998</v>
      </c>
      <c r="E127" s="36">
        <v>35.935172349999995</v>
      </c>
      <c r="F127" s="36">
        <f t="shared" si="43"/>
        <v>54.514492675901003</v>
      </c>
      <c r="G127" s="35">
        <f t="shared" si="44"/>
        <v>4.879397204</v>
      </c>
      <c r="H127" s="35">
        <f t="shared" si="44"/>
        <v>1.1674567500000002</v>
      </c>
      <c r="I127" s="36">
        <v>0</v>
      </c>
      <c r="J127" s="36">
        <v>1.1674567500000002</v>
      </c>
      <c r="K127" s="36">
        <v>4.8793972000000005</v>
      </c>
      <c r="L127" s="35">
        <v>0</v>
      </c>
      <c r="M127" s="36">
        <v>0</v>
      </c>
      <c r="N127" s="35">
        <v>0</v>
      </c>
      <c r="O127" s="35">
        <v>3.9999994427830643E-9</v>
      </c>
      <c r="P127" s="35">
        <v>0</v>
      </c>
      <c r="Q127" s="35">
        <f t="shared" si="45"/>
        <v>53.347035925901004</v>
      </c>
      <c r="R127" s="35">
        <f t="shared" si="46"/>
        <v>1.1674567500000002</v>
      </c>
      <c r="S127" s="37">
        <v>1</v>
      </c>
      <c r="T127" s="38" t="s">
        <v>293</v>
      </c>
      <c r="V127" s="103"/>
    </row>
    <row r="128" spans="1:22" ht="47.25">
      <c r="A128" s="39" t="s">
        <v>226</v>
      </c>
      <c r="B128" s="42" t="s">
        <v>294</v>
      </c>
      <c r="C128" s="41" t="s">
        <v>295</v>
      </c>
      <c r="D128" s="35">
        <v>176.76369796199998</v>
      </c>
      <c r="E128" s="36">
        <v>95.835537000000002</v>
      </c>
      <c r="F128" s="36">
        <f t="shared" si="43"/>
        <v>80.928160961999978</v>
      </c>
      <c r="G128" s="35">
        <f t="shared" si="44"/>
        <v>21.809235338000001</v>
      </c>
      <c r="H128" s="35">
        <f t="shared" si="44"/>
        <v>6.1090909099999999</v>
      </c>
      <c r="I128" s="36">
        <v>0.22500000000000001</v>
      </c>
      <c r="J128" s="36">
        <v>6.1090909099999999</v>
      </c>
      <c r="K128" s="36">
        <v>0</v>
      </c>
      <c r="L128" s="35">
        <v>0</v>
      </c>
      <c r="M128" s="36">
        <v>20.739940990000001</v>
      </c>
      <c r="N128" s="35">
        <v>0</v>
      </c>
      <c r="O128" s="35">
        <v>0.84429434799999947</v>
      </c>
      <c r="P128" s="35">
        <v>0</v>
      </c>
      <c r="Q128" s="35">
        <f t="shared" si="45"/>
        <v>74.819070051999972</v>
      </c>
      <c r="R128" s="35">
        <f t="shared" si="46"/>
        <v>5.8840909100000003</v>
      </c>
      <c r="S128" s="37">
        <f>R128/(I128)</f>
        <v>26.151515155555558</v>
      </c>
      <c r="T128" s="38" t="s">
        <v>287</v>
      </c>
      <c r="V128" s="103"/>
    </row>
    <row r="129" spans="1:22" ht="40.5" customHeight="1">
      <c r="A129" s="39" t="s">
        <v>226</v>
      </c>
      <c r="B129" s="42" t="s">
        <v>296</v>
      </c>
      <c r="C129" s="41" t="s">
        <v>297</v>
      </c>
      <c r="D129" s="35">
        <v>453.69911408399997</v>
      </c>
      <c r="E129" s="36">
        <v>225.11941426999996</v>
      </c>
      <c r="F129" s="36">
        <f t="shared" si="43"/>
        <v>228.57969981400001</v>
      </c>
      <c r="G129" s="35">
        <f t="shared" si="44"/>
        <v>103.538942374</v>
      </c>
      <c r="H129" s="35">
        <f t="shared" si="44"/>
        <v>19.646460359999999</v>
      </c>
      <c r="I129" s="36">
        <v>0</v>
      </c>
      <c r="J129" s="36">
        <v>19.646460359999999</v>
      </c>
      <c r="K129" s="36">
        <v>103.538942374</v>
      </c>
      <c r="L129" s="35">
        <v>0</v>
      </c>
      <c r="M129" s="36">
        <v>0</v>
      </c>
      <c r="N129" s="35">
        <v>0</v>
      </c>
      <c r="O129" s="35">
        <v>0</v>
      </c>
      <c r="P129" s="35">
        <v>0</v>
      </c>
      <c r="Q129" s="35">
        <f t="shared" si="45"/>
        <v>208.93323945400002</v>
      </c>
      <c r="R129" s="35">
        <f t="shared" si="46"/>
        <v>19.646460359999999</v>
      </c>
      <c r="S129" s="37">
        <v>1</v>
      </c>
      <c r="T129" s="38" t="s">
        <v>298</v>
      </c>
      <c r="V129" s="103"/>
    </row>
    <row r="130" spans="1:22" ht="44.25" customHeight="1">
      <c r="A130" s="39" t="s">
        <v>226</v>
      </c>
      <c r="B130" s="42" t="s">
        <v>299</v>
      </c>
      <c r="C130" s="41" t="s">
        <v>300</v>
      </c>
      <c r="D130" s="35">
        <v>31.437280219999998</v>
      </c>
      <c r="E130" s="36">
        <v>15.371209160000001</v>
      </c>
      <c r="F130" s="36">
        <f t="shared" si="43"/>
        <v>16.066071059999999</v>
      </c>
      <c r="G130" s="35">
        <f t="shared" si="44"/>
        <v>23.662408996799996</v>
      </c>
      <c r="H130" s="35">
        <f t="shared" si="44"/>
        <v>0</v>
      </c>
      <c r="I130" s="36">
        <v>0</v>
      </c>
      <c r="J130" s="36">
        <v>0</v>
      </c>
      <c r="K130" s="36">
        <v>0</v>
      </c>
      <c r="L130" s="35">
        <v>0</v>
      </c>
      <c r="M130" s="36">
        <v>23.662408996799996</v>
      </c>
      <c r="N130" s="35">
        <v>0</v>
      </c>
      <c r="O130" s="35">
        <v>0</v>
      </c>
      <c r="P130" s="35">
        <v>0</v>
      </c>
      <c r="Q130" s="35">
        <f t="shared" si="45"/>
        <v>16.066071059999999</v>
      </c>
      <c r="R130" s="35">
        <f t="shared" si="46"/>
        <v>0</v>
      </c>
      <c r="S130" s="37">
        <v>0</v>
      </c>
      <c r="T130" s="38" t="s">
        <v>32</v>
      </c>
      <c r="V130" s="103"/>
    </row>
    <row r="131" spans="1:22" ht="46.5" customHeight="1">
      <c r="A131" s="39" t="s">
        <v>226</v>
      </c>
      <c r="B131" s="42" t="s">
        <v>301</v>
      </c>
      <c r="C131" s="41" t="s">
        <v>302</v>
      </c>
      <c r="D131" s="35">
        <v>302.16318489999998</v>
      </c>
      <c r="E131" s="36">
        <v>274.27106040000001</v>
      </c>
      <c r="F131" s="36">
        <f t="shared" si="43"/>
        <v>27.892124499999966</v>
      </c>
      <c r="G131" s="35">
        <f t="shared" si="44"/>
        <v>23.5981849</v>
      </c>
      <c r="H131" s="35">
        <f t="shared" si="44"/>
        <v>10.014667900000001</v>
      </c>
      <c r="I131" s="36">
        <v>19.541309470000002</v>
      </c>
      <c r="J131" s="36">
        <v>10.014667900000001</v>
      </c>
      <c r="K131" s="36">
        <v>4.0568754299999998</v>
      </c>
      <c r="L131" s="35">
        <v>0</v>
      </c>
      <c r="M131" s="36">
        <v>0</v>
      </c>
      <c r="N131" s="35">
        <v>0</v>
      </c>
      <c r="O131" s="35">
        <v>0</v>
      </c>
      <c r="P131" s="35">
        <v>0</v>
      </c>
      <c r="Q131" s="35">
        <f t="shared" si="45"/>
        <v>17.877456599999967</v>
      </c>
      <c r="R131" s="35">
        <f t="shared" si="46"/>
        <v>-9.5266415700000007</v>
      </c>
      <c r="S131" s="37">
        <f>R131/(I131)</f>
        <v>-0.48751295733918898</v>
      </c>
      <c r="T131" s="38" t="s">
        <v>303</v>
      </c>
      <c r="V131" s="103"/>
    </row>
    <row r="132" spans="1:22" ht="56.25" customHeight="1">
      <c r="A132" s="39" t="s">
        <v>226</v>
      </c>
      <c r="B132" s="42" t="s">
        <v>304</v>
      </c>
      <c r="C132" s="41" t="s">
        <v>305</v>
      </c>
      <c r="D132" s="35">
        <v>115.65823510800001</v>
      </c>
      <c r="E132" s="36">
        <v>1.6964976000000001</v>
      </c>
      <c r="F132" s="36">
        <f t="shared" si="43"/>
        <v>113.96173750800001</v>
      </c>
      <c r="G132" s="35">
        <f t="shared" si="44"/>
        <v>102.78823510799998</v>
      </c>
      <c r="H132" s="35">
        <f t="shared" si="44"/>
        <v>1.2458351999999999</v>
      </c>
      <c r="I132" s="36">
        <v>0</v>
      </c>
      <c r="J132" s="36">
        <v>1.2458351999999999</v>
      </c>
      <c r="K132" s="36">
        <v>82.230588080000004</v>
      </c>
      <c r="L132" s="35">
        <v>0</v>
      </c>
      <c r="M132" s="36">
        <v>11.306705859999999</v>
      </c>
      <c r="N132" s="35">
        <v>0</v>
      </c>
      <c r="O132" s="35">
        <v>9.25094116799999</v>
      </c>
      <c r="P132" s="35">
        <v>0</v>
      </c>
      <c r="Q132" s="35">
        <f t="shared" si="45"/>
        <v>112.71590230800001</v>
      </c>
      <c r="R132" s="35">
        <f t="shared" si="46"/>
        <v>1.2458351999999999</v>
      </c>
      <c r="S132" s="37">
        <v>1</v>
      </c>
      <c r="T132" s="38" t="s">
        <v>306</v>
      </c>
      <c r="V132" s="103"/>
    </row>
    <row r="133" spans="1:22" ht="63">
      <c r="A133" s="39" t="s">
        <v>226</v>
      </c>
      <c r="B133" s="42" t="s">
        <v>307</v>
      </c>
      <c r="C133" s="41" t="s">
        <v>308</v>
      </c>
      <c r="D133" s="35">
        <v>5.1976769499999991</v>
      </c>
      <c r="E133" s="36">
        <v>0</v>
      </c>
      <c r="F133" s="36">
        <f t="shared" si="43"/>
        <v>5.1976769499999991</v>
      </c>
      <c r="G133" s="35">
        <f t="shared" si="44"/>
        <v>5.19767695</v>
      </c>
      <c r="H133" s="35">
        <f t="shared" si="44"/>
        <v>0</v>
      </c>
      <c r="I133" s="36">
        <v>0</v>
      </c>
      <c r="J133" s="36">
        <v>0</v>
      </c>
      <c r="K133" s="36">
        <v>0</v>
      </c>
      <c r="L133" s="35">
        <v>0</v>
      </c>
      <c r="M133" s="36">
        <v>0</v>
      </c>
      <c r="N133" s="35">
        <v>0</v>
      </c>
      <c r="O133" s="35">
        <v>5.19767695</v>
      </c>
      <c r="P133" s="35">
        <v>0</v>
      </c>
      <c r="Q133" s="35">
        <f t="shared" si="45"/>
        <v>5.1976769499999991</v>
      </c>
      <c r="R133" s="35">
        <f t="shared" si="46"/>
        <v>0</v>
      </c>
      <c r="S133" s="37">
        <v>0</v>
      </c>
      <c r="T133" s="38" t="s">
        <v>32</v>
      </c>
      <c r="V133" s="103"/>
    </row>
    <row r="134" spans="1:22" ht="47.25">
      <c r="A134" s="39" t="s">
        <v>226</v>
      </c>
      <c r="B134" s="42" t="s">
        <v>309</v>
      </c>
      <c r="C134" s="41" t="s">
        <v>310</v>
      </c>
      <c r="D134" s="35">
        <v>5.7313864980000009</v>
      </c>
      <c r="E134" s="36">
        <v>0</v>
      </c>
      <c r="F134" s="36">
        <f t="shared" si="43"/>
        <v>5.7313864980000009</v>
      </c>
      <c r="G134" s="35">
        <f t="shared" ref="G134:H178" si="47">I134+K134+M134+O134</f>
        <v>5.7313864979999991</v>
      </c>
      <c r="H134" s="35">
        <f t="shared" si="47"/>
        <v>0</v>
      </c>
      <c r="I134" s="36">
        <v>0</v>
      </c>
      <c r="J134" s="36">
        <v>0</v>
      </c>
      <c r="K134" s="36">
        <v>0</v>
      </c>
      <c r="L134" s="35">
        <v>0</v>
      </c>
      <c r="M134" s="36">
        <v>0</v>
      </c>
      <c r="N134" s="35">
        <v>0</v>
      </c>
      <c r="O134" s="35">
        <v>5.7313864979999991</v>
      </c>
      <c r="P134" s="35">
        <v>0</v>
      </c>
      <c r="Q134" s="35">
        <f t="shared" si="45"/>
        <v>5.7313864980000009</v>
      </c>
      <c r="R134" s="35">
        <f t="shared" si="46"/>
        <v>0</v>
      </c>
      <c r="S134" s="37">
        <v>0</v>
      </c>
      <c r="T134" s="38" t="s">
        <v>32</v>
      </c>
      <c r="V134" s="103"/>
    </row>
    <row r="135" spans="1:22" ht="31.5">
      <c r="A135" s="39" t="s">
        <v>226</v>
      </c>
      <c r="B135" s="42" t="s">
        <v>311</v>
      </c>
      <c r="C135" s="41" t="s">
        <v>312</v>
      </c>
      <c r="D135" s="35">
        <v>63.458695671999998</v>
      </c>
      <c r="E135" s="36">
        <v>37.971206339999995</v>
      </c>
      <c r="F135" s="36">
        <f t="shared" si="43"/>
        <v>25.487489332000003</v>
      </c>
      <c r="G135" s="35">
        <f t="shared" si="47"/>
        <v>21.102467264000005</v>
      </c>
      <c r="H135" s="35">
        <f t="shared" si="47"/>
        <v>0</v>
      </c>
      <c r="I135" s="36">
        <v>0</v>
      </c>
      <c r="J135" s="36">
        <v>0</v>
      </c>
      <c r="K135" s="36">
        <v>6.2106499999999995E-2</v>
      </c>
      <c r="L135" s="35">
        <v>0</v>
      </c>
      <c r="M135" s="36">
        <v>6.2106499999999995E-2</v>
      </c>
      <c r="N135" s="35">
        <v>0</v>
      </c>
      <c r="O135" s="35">
        <v>20.978254264000004</v>
      </c>
      <c r="P135" s="35">
        <v>0</v>
      </c>
      <c r="Q135" s="35">
        <f t="shared" si="45"/>
        <v>25.487489332000003</v>
      </c>
      <c r="R135" s="35">
        <f t="shared" si="46"/>
        <v>0</v>
      </c>
      <c r="S135" s="37">
        <v>0</v>
      </c>
      <c r="T135" s="38" t="s">
        <v>32</v>
      </c>
      <c r="V135" s="103"/>
    </row>
    <row r="136" spans="1:22" ht="31.5">
      <c r="A136" s="39" t="s">
        <v>226</v>
      </c>
      <c r="B136" s="42" t="s">
        <v>313</v>
      </c>
      <c r="C136" s="41" t="s">
        <v>314</v>
      </c>
      <c r="D136" s="35">
        <v>55.916031659999994</v>
      </c>
      <c r="E136" s="36">
        <v>22.109816350000003</v>
      </c>
      <c r="F136" s="36">
        <f t="shared" si="43"/>
        <v>33.806215309999992</v>
      </c>
      <c r="G136" s="35">
        <f t="shared" si="47"/>
        <v>12.206995044000001</v>
      </c>
      <c r="H136" s="35">
        <f t="shared" si="47"/>
        <v>0</v>
      </c>
      <c r="I136" s="36">
        <v>4.692375E-2</v>
      </c>
      <c r="J136" s="36">
        <v>0</v>
      </c>
      <c r="K136" s="36">
        <v>4.692375E-2</v>
      </c>
      <c r="L136" s="35">
        <v>0</v>
      </c>
      <c r="M136" s="36">
        <v>4.692375E-2</v>
      </c>
      <c r="N136" s="35">
        <v>0</v>
      </c>
      <c r="O136" s="35">
        <v>12.066223794000001</v>
      </c>
      <c r="P136" s="35">
        <v>0</v>
      </c>
      <c r="Q136" s="35">
        <f t="shared" si="45"/>
        <v>33.806215309999992</v>
      </c>
      <c r="R136" s="35">
        <f t="shared" si="46"/>
        <v>-4.692375E-2</v>
      </c>
      <c r="S136" s="37">
        <f>R136/(I136)</f>
        <v>-1</v>
      </c>
      <c r="T136" s="38" t="s">
        <v>315</v>
      </c>
      <c r="V136" s="103"/>
    </row>
    <row r="137" spans="1:22" ht="31.5">
      <c r="A137" s="39" t="s">
        <v>226</v>
      </c>
      <c r="B137" s="42" t="s">
        <v>316</v>
      </c>
      <c r="C137" s="41" t="s">
        <v>317</v>
      </c>
      <c r="D137" s="35">
        <v>189.45616196</v>
      </c>
      <c r="E137" s="36">
        <v>4.2</v>
      </c>
      <c r="F137" s="36">
        <f t="shared" si="43"/>
        <v>185.25616196000001</v>
      </c>
      <c r="G137" s="35">
        <f t="shared" si="47"/>
        <v>162.74119779360001</v>
      </c>
      <c r="H137" s="35">
        <f t="shared" si="47"/>
        <v>0</v>
      </c>
      <c r="I137" s="36">
        <v>0</v>
      </c>
      <c r="J137" s="36">
        <v>0</v>
      </c>
      <c r="K137" s="36">
        <v>54.921643969999998</v>
      </c>
      <c r="L137" s="35">
        <v>0</v>
      </c>
      <c r="M137" s="36">
        <v>54.934115480000003</v>
      </c>
      <c r="N137" s="35">
        <v>0</v>
      </c>
      <c r="O137" s="35">
        <v>52.885438343600008</v>
      </c>
      <c r="P137" s="35">
        <v>0</v>
      </c>
      <c r="Q137" s="35">
        <f t="shared" si="45"/>
        <v>185.25616196000001</v>
      </c>
      <c r="R137" s="35">
        <f t="shared" si="46"/>
        <v>0</v>
      </c>
      <c r="S137" s="37">
        <v>0</v>
      </c>
      <c r="T137" s="38" t="s">
        <v>32</v>
      </c>
      <c r="V137" s="103"/>
    </row>
    <row r="138" spans="1:22" ht="47.25">
      <c r="A138" s="39" t="s">
        <v>226</v>
      </c>
      <c r="B138" s="42" t="s">
        <v>318</v>
      </c>
      <c r="C138" s="41" t="s">
        <v>319</v>
      </c>
      <c r="D138" s="35">
        <v>70.282745937999991</v>
      </c>
      <c r="E138" s="36">
        <v>31.815673339999996</v>
      </c>
      <c r="F138" s="36">
        <f t="shared" si="43"/>
        <v>38.467072597999994</v>
      </c>
      <c r="G138" s="35">
        <f t="shared" si="47"/>
        <v>16.597653756</v>
      </c>
      <c r="H138" s="35">
        <f t="shared" si="47"/>
        <v>0.76782321000000009</v>
      </c>
      <c r="I138" s="36">
        <v>0</v>
      </c>
      <c r="J138" s="36">
        <v>0.76782321000000009</v>
      </c>
      <c r="K138" s="36">
        <v>0</v>
      </c>
      <c r="L138" s="35">
        <v>0</v>
      </c>
      <c r="M138" s="36">
        <v>11.560196529999999</v>
      </c>
      <c r="N138" s="35">
        <v>0</v>
      </c>
      <c r="O138" s="35">
        <v>5.0374572260000008</v>
      </c>
      <c r="P138" s="35">
        <v>0</v>
      </c>
      <c r="Q138" s="35">
        <f t="shared" si="45"/>
        <v>37.699249387999991</v>
      </c>
      <c r="R138" s="35">
        <f t="shared" si="46"/>
        <v>0.76782321000000009</v>
      </c>
      <c r="S138" s="37">
        <v>1</v>
      </c>
      <c r="T138" s="38" t="s">
        <v>320</v>
      </c>
      <c r="V138" s="103"/>
    </row>
    <row r="139" spans="1:22" ht="47.25">
      <c r="A139" s="39" t="s">
        <v>226</v>
      </c>
      <c r="B139" s="42" t="s">
        <v>321</v>
      </c>
      <c r="C139" s="41" t="s">
        <v>322</v>
      </c>
      <c r="D139" s="35">
        <v>211.24943443199999</v>
      </c>
      <c r="E139" s="36">
        <v>61.548000000000002</v>
      </c>
      <c r="F139" s="36">
        <f t="shared" si="43"/>
        <v>149.70143443199999</v>
      </c>
      <c r="G139" s="35">
        <f t="shared" si="47"/>
        <v>27.292876103999998</v>
      </c>
      <c r="H139" s="35">
        <f t="shared" si="47"/>
        <v>0.52031344999999996</v>
      </c>
      <c r="I139" s="36">
        <v>0</v>
      </c>
      <c r="J139" s="36">
        <v>0.52031344999999996</v>
      </c>
      <c r="K139" s="36">
        <v>0</v>
      </c>
      <c r="L139" s="35">
        <v>0</v>
      </c>
      <c r="M139" s="36">
        <v>19.105013273999997</v>
      </c>
      <c r="N139" s="35">
        <v>0</v>
      </c>
      <c r="O139" s="35">
        <v>8.1878628300000003</v>
      </c>
      <c r="P139" s="35">
        <v>0</v>
      </c>
      <c r="Q139" s="35">
        <f t="shared" si="45"/>
        <v>149.18112098199998</v>
      </c>
      <c r="R139" s="35">
        <f t="shared" si="46"/>
        <v>0.52031344999999996</v>
      </c>
      <c r="S139" s="37">
        <v>1</v>
      </c>
      <c r="T139" s="38" t="s">
        <v>320</v>
      </c>
      <c r="V139" s="103"/>
    </row>
    <row r="140" spans="1:22" ht="31.5">
      <c r="A140" s="39" t="s">
        <v>226</v>
      </c>
      <c r="B140" s="42" t="s">
        <v>323</v>
      </c>
      <c r="C140" s="41" t="s">
        <v>324</v>
      </c>
      <c r="D140" s="35">
        <v>14.479798039999999</v>
      </c>
      <c r="E140" s="36">
        <v>0</v>
      </c>
      <c r="F140" s="36">
        <f t="shared" si="43"/>
        <v>14.479798039999999</v>
      </c>
      <c r="G140" s="35">
        <f t="shared" si="47"/>
        <v>0.70695600000000003</v>
      </c>
      <c r="H140" s="35">
        <f t="shared" si="47"/>
        <v>0</v>
      </c>
      <c r="I140" s="36">
        <v>0</v>
      </c>
      <c r="J140" s="36">
        <v>0</v>
      </c>
      <c r="K140" s="36">
        <v>0</v>
      </c>
      <c r="L140" s="35">
        <v>0</v>
      </c>
      <c r="M140" s="36">
        <v>0.70695600000000003</v>
      </c>
      <c r="N140" s="35">
        <v>0</v>
      </c>
      <c r="O140" s="35">
        <v>0</v>
      </c>
      <c r="P140" s="35">
        <v>0</v>
      </c>
      <c r="Q140" s="35">
        <f t="shared" si="45"/>
        <v>14.479798039999999</v>
      </c>
      <c r="R140" s="35">
        <f t="shared" si="46"/>
        <v>0</v>
      </c>
      <c r="S140" s="37">
        <v>0</v>
      </c>
      <c r="T140" s="38" t="s">
        <v>32</v>
      </c>
      <c r="V140" s="103"/>
    </row>
    <row r="141" spans="1:22" ht="47.25">
      <c r="A141" s="39" t="s">
        <v>226</v>
      </c>
      <c r="B141" s="42" t="s">
        <v>325</v>
      </c>
      <c r="C141" s="41" t="s">
        <v>326</v>
      </c>
      <c r="D141" s="35">
        <v>13.281033320000001</v>
      </c>
      <c r="E141" s="36">
        <v>0</v>
      </c>
      <c r="F141" s="36">
        <f t="shared" si="43"/>
        <v>13.281033320000001</v>
      </c>
      <c r="G141" s="35">
        <f t="shared" si="47"/>
        <v>5.7497835920000009</v>
      </c>
      <c r="H141" s="35">
        <f t="shared" si="47"/>
        <v>0</v>
      </c>
      <c r="I141" s="36">
        <v>6.4809600000000009E-2</v>
      </c>
      <c r="J141" s="36">
        <v>0</v>
      </c>
      <c r="K141" s="36">
        <v>6.4809600000000009E-2</v>
      </c>
      <c r="L141" s="35">
        <v>0</v>
      </c>
      <c r="M141" s="36">
        <v>6.4809600000000009E-2</v>
      </c>
      <c r="N141" s="35">
        <v>0</v>
      </c>
      <c r="O141" s="35">
        <v>5.555354792000001</v>
      </c>
      <c r="P141" s="35">
        <v>0</v>
      </c>
      <c r="Q141" s="35">
        <f t="shared" si="45"/>
        <v>13.281033320000001</v>
      </c>
      <c r="R141" s="35">
        <f t="shared" si="46"/>
        <v>-6.4809600000000009E-2</v>
      </c>
      <c r="S141" s="37">
        <f>R141/(I141)</f>
        <v>-1</v>
      </c>
      <c r="T141" s="38" t="s">
        <v>327</v>
      </c>
      <c r="V141" s="103"/>
    </row>
    <row r="142" spans="1:22" ht="47.25">
      <c r="A142" s="39" t="s">
        <v>226</v>
      </c>
      <c r="B142" s="42" t="s">
        <v>328</v>
      </c>
      <c r="C142" s="41" t="s">
        <v>329</v>
      </c>
      <c r="D142" s="35">
        <v>2200.8331982280001</v>
      </c>
      <c r="E142" s="36">
        <v>6.5945457599999999</v>
      </c>
      <c r="F142" s="36">
        <f t="shared" si="43"/>
        <v>2194.2386524680001</v>
      </c>
      <c r="G142" s="35">
        <f t="shared" si="47"/>
        <v>207.80011947499997</v>
      </c>
      <c r="H142" s="35">
        <f t="shared" si="47"/>
        <v>0</v>
      </c>
      <c r="I142" s="36">
        <v>0</v>
      </c>
      <c r="J142" s="36">
        <v>0</v>
      </c>
      <c r="K142" s="36">
        <v>19.790487929999998</v>
      </c>
      <c r="L142" s="35">
        <v>0</v>
      </c>
      <c r="M142" s="36">
        <v>89.942927580000003</v>
      </c>
      <c r="N142" s="35">
        <v>0</v>
      </c>
      <c r="O142" s="35">
        <v>98.066703964999988</v>
      </c>
      <c r="P142" s="35">
        <v>0</v>
      </c>
      <c r="Q142" s="35">
        <f t="shared" si="45"/>
        <v>2194.2386524680001</v>
      </c>
      <c r="R142" s="35">
        <f t="shared" si="46"/>
        <v>0</v>
      </c>
      <c r="S142" s="37">
        <v>0</v>
      </c>
      <c r="T142" s="38" t="s">
        <v>32</v>
      </c>
      <c r="V142" s="103"/>
    </row>
    <row r="143" spans="1:22" ht="78.75">
      <c r="A143" s="39" t="s">
        <v>226</v>
      </c>
      <c r="B143" s="42" t="s">
        <v>330</v>
      </c>
      <c r="C143" s="41" t="s">
        <v>331</v>
      </c>
      <c r="D143" s="35">
        <v>251.730427572</v>
      </c>
      <c r="E143" s="36">
        <v>18.945</v>
      </c>
      <c r="F143" s="36">
        <f t="shared" si="43"/>
        <v>232.785427572</v>
      </c>
      <c r="G143" s="35">
        <f t="shared" si="47"/>
        <v>53.430264072</v>
      </c>
      <c r="H143" s="35">
        <f t="shared" si="47"/>
        <v>0</v>
      </c>
      <c r="I143" s="36">
        <v>5.6511582099999993</v>
      </c>
      <c r="J143" s="36">
        <v>0</v>
      </c>
      <c r="K143" s="36">
        <v>0</v>
      </c>
      <c r="L143" s="35">
        <v>0</v>
      </c>
      <c r="M143" s="36">
        <v>31.579105859999999</v>
      </c>
      <c r="N143" s="35">
        <v>0</v>
      </c>
      <c r="O143" s="35">
        <v>16.200000001999999</v>
      </c>
      <c r="P143" s="35">
        <v>0</v>
      </c>
      <c r="Q143" s="35">
        <f t="shared" si="45"/>
        <v>232.785427572</v>
      </c>
      <c r="R143" s="35">
        <f t="shared" si="46"/>
        <v>-5.6511582099999993</v>
      </c>
      <c r="S143" s="37">
        <f>R143/(I143)</f>
        <v>-1</v>
      </c>
      <c r="T143" s="38" t="s">
        <v>332</v>
      </c>
      <c r="V143" s="103"/>
    </row>
    <row r="144" spans="1:22" ht="44.25" customHeight="1">
      <c r="A144" s="39" t="s">
        <v>226</v>
      </c>
      <c r="B144" s="42" t="s">
        <v>333</v>
      </c>
      <c r="C144" s="41" t="s">
        <v>334</v>
      </c>
      <c r="D144" s="35">
        <v>38.363257211999994</v>
      </c>
      <c r="E144" s="36">
        <v>0.35851440000000001</v>
      </c>
      <c r="F144" s="36">
        <f t="shared" si="43"/>
        <v>38.004742811999996</v>
      </c>
      <c r="G144" s="35">
        <f t="shared" si="47"/>
        <v>34.291657211999997</v>
      </c>
      <c r="H144" s="35">
        <f t="shared" si="47"/>
        <v>0</v>
      </c>
      <c r="I144" s="36">
        <v>0</v>
      </c>
      <c r="J144" s="36">
        <v>0</v>
      </c>
      <c r="K144" s="36">
        <v>0</v>
      </c>
      <c r="L144" s="35">
        <v>0</v>
      </c>
      <c r="M144" s="36">
        <v>34.291657211999997</v>
      </c>
      <c r="N144" s="35">
        <v>0</v>
      </c>
      <c r="O144" s="35">
        <v>0</v>
      </c>
      <c r="P144" s="35">
        <v>0</v>
      </c>
      <c r="Q144" s="35">
        <f t="shared" si="45"/>
        <v>38.004742811999996</v>
      </c>
      <c r="R144" s="35">
        <f t="shared" si="46"/>
        <v>0</v>
      </c>
      <c r="S144" s="37">
        <v>0</v>
      </c>
      <c r="T144" s="38" t="s">
        <v>32</v>
      </c>
      <c r="V144" s="103"/>
    </row>
    <row r="145" spans="1:22" ht="68.25" customHeight="1">
      <c r="A145" s="39" t="s">
        <v>226</v>
      </c>
      <c r="B145" s="42" t="s">
        <v>335</v>
      </c>
      <c r="C145" s="41" t="s">
        <v>336</v>
      </c>
      <c r="D145" s="35">
        <v>55.633532352000003</v>
      </c>
      <c r="E145" s="36">
        <v>20.562148269999998</v>
      </c>
      <c r="F145" s="36">
        <f t="shared" si="43"/>
        <v>35.071384082000009</v>
      </c>
      <c r="G145" s="35">
        <f t="shared" si="47"/>
        <v>31.707146632000001</v>
      </c>
      <c r="H145" s="35">
        <f t="shared" si="47"/>
        <v>0</v>
      </c>
      <c r="I145" s="36">
        <v>2.3275149319999984</v>
      </c>
      <c r="J145" s="36">
        <v>0</v>
      </c>
      <c r="K145" s="36">
        <v>29.379631700000001</v>
      </c>
      <c r="L145" s="35">
        <v>0</v>
      </c>
      <c r="M145" s="36">
        <v>0</v>
      </c>
      <c r="N145" s="35">
        <v>0</v>
      </c>
      <c r="O145" s="35">
        <v>0</v>
      </c>
      <c r="P145" s="35">
        <v>0</v>
      </c>
      <c r="Q145" s="35">
        <f t="shared" si="45"/>
        <v>35.071384082000009</v>
      </c>
      <c r="R145" s="35">
        <f t="shared" si="46"/>
        <v>-2.3275149319999984</v>
      </c>
      <c r="S145" s="37">
        <f>R145/(I145)</f>
        <v>-1</v>
      </c>
      <c r="T145" s="38" t="s">
        <v>245</v>
      </c>
      <c r="V145" s="103"/>
    </row>
    <row r="146" spans="1:22" ht="62.25" customHeight="1">
      <c r="A146" s="39" t="s">
        <v>226</v>
      </c>
      <c r="B146" s="42" t="s">
        <v>337</v>
      </c>
      <c r="C146" s="41" t="s">
        <v>338</v>
      </c>
      <c r="D146" s="35">
        <v>434.77286879999997</v>
      </c>
      <c r="E146" s="36">
        <v>0</v>
      </c>
      <c r="F146" s="36">
        <f t="shared" si="43"/>
        <v>434.77286879999997</v>
      </c>
      <c r="G146" s="35">
        <f t="shared" si="47"/>
        <v>27.392000800000002</v>
      </c>
      <c r="H146" s="35">
        <f t="shared" si="47"/>
        <v>0</v>
      </c>
      <c r="I146" s="36">
        <v>0</v>
      </c>
      <c r="J146" s="36">
        <v>0</v>
      </c>
      <c r="K146" s="36">
        <v>0</v>
      </c>
      <c r="L146" s="35">
        <v>0</v>
      </c>
      <c r="M146" s="36">
        <v>0</v>
      </c>
      <c r="N146" s="35">
        <v>0</v>
      </c>
      <c r="O146" s="35">
        <v>27.392000800000002</v>
      </c>
      <c r="P146" s="35">
        <v>0</v>
      </c>
      <c r="Q146" s="35">
        <f t="shared" si="45"/>
        <v>434.77286879999997</v>
      </c>
      <c r="R146" s="35">
        <f t="shared" si="46"/>
        <v>0</v>
      </c>
      <c r="S146" s="37">
        <v>0</v>
      </c>
      <c r="T146" s="38" t="s">
        <v>32</v>
      </c>
      <c r="V146" s="103"/>
    </row>
    <row r="147" spans="1:22" ht="54.75" customHeight="1">
      <c r="A147" s="39" t="s">
        <v>226</v>
      </c>
      <c r="B147" s="42" t="s">
        <v>339</v>
      </c>
      <c r="C147" s="41" t="s">
        <v>340</v>
      </c>
      <c r="D147" s="35">
        <v>721.07042354800001</v>
      </c>
      <c r="E147" s="36">
        <v>164.94708467999999</v>
      </c>
      <c r="F147" s="36">
        <f t="shared" si="43"/>
        <v>556.12333886800002</v>
      </c>
      <c r="G147" s="35">
        <f t="shared" si="47"/>
        <v>508.31450879599993</v>
      </c>
      <c r="H147" s="35">
        <f t="shared" si="47"/>
        <v>13.65920745</v>
      </c>
      <c r="I147" s="36">
        <v>29.669052199999999</v>
      </c>
      <c r="J147" s="36">
        <v>13.65920745</v>
      </c>
      <c r="K147" s="36">
        <v>147.96939713</v>
      </c>
      <c r="L147" s="35">
        <v>0</v>
      </c>
      <c r="M147" s="36">
        <v>150.92954065999999</v>
      </c>
      <c r="N147" s="35">
        <v>0</v>
      </c>
      <c r="O147" s="35">
        <v>179.74651880599995</v>
      </c>
      <c r="P147" s="35">
        <v>0</v>
      </c>
      <c r="Q147" s="35">
        <f t="shared" si="45"/>
        <v>542.46413141799997</v>
      </c>
      <c r="R147" s="35">
        <f t="shared" si="46"/>
        <v>-16.009844749999999</v>
      </c>
      <c r="S147" s="37">
        <f>R147/(I147)</f>
        <v>-0.53961429714967435</v>
      </c>
      <c r="T147" s="38" t="s">
        <v>332</v>
      </c>
      <c r="V147" s="103"/>
    </row>
    <row r="148" spans="1:22" ht="130.5" customHeight="1">
      <c r="A148" s="39" t="s">
        <v>226</v>
      </c>
      <c r="B148" s="42" t="s">
        <v>341</v>
      </c>
      <c r="C148" s="41" t="s">
        <v>342</v>
      </c>
      <c r="D148" s="35">
        <v>273.23111091999999</v>
      </c>
      <c r="E148" s="36">
        <v>11.77616744</v>
      </c>
      <c r="F148" s="36">
        <f t="shared" si="43"/>
        <v>261.45494348</v>
      </c>
      <c r="G148" s="35">
        <f t="shared" si="47"/>
        <v>122.393856</v>
      </c>
      <c r="H148" s="35">
        <f t="shared" si="47"/>
        <v>0</v>
      </c>
      <c r="I148" s="36">
        <v>0</v>
      </c>
      <c r="J148" s="36">
        <v>0</v>
      </c>
      <c r="K148" s="36">
        <v>0</v>
      </c>
      <c r="L148" s="35">
        <v>0</v>
      </c>
      <c r="M148" s="36">
        <v>0</v>
      </c>
      <c r="N148" s="35">
        <v>0</v>
      </c>
      <c r="O148" s="35">
        <v>122.393856</v>
      </c>
      <c r="P148" s="35">
        <v>0</v>
      </c>
      <c r="Q148" s="35">
        <f t="shared" si="45"/>
        <v>261.45494348</v>
      </c>
      <c r="R148" s="35">
        <f t="shared" si="46"/>
        <v>0</v>
      </c>
      <c r="S148" s="37">
        <v>0</v>
      </c>
      <c r="T148" s="38" t="s">
        <v>32</v>
      </c>
      <c r="V148" s="103"/>
    </row>
    <row r="149" spans="1:22" ht="60.75" customHeight="1">
      <c r="A149" s="39" t="s">
        <v>226</v>
      </c>
      <c r="B149" s="42" t="s">
        <v>343</v>
      </c>
      <c r="C149" s="41" t="s">
        <v>344</v>
      </c>
      <c r="D149" s="35">
        <v>8.0045999999999999</v>
      </c>
      <c r="E149" s="36">
        <v>1.3088850000000001</v>
      </c>
      <c r="F149" s="36">
        <f t="shared" si="43"/>
        <v>6.6957149999999999</v>
      </c>
      <c r="G149" s="35">
        <f t="shared" si="47"/>
        <v>1.5149999999999999</v>
      </c>
      <c r="H149" s="35">
        <f t="shared" si="47"/>
        <v>0</v>
      </c>
      <c r="I149" s="36">
        <v>0</v>
      </c>
      <c r="J149" s="36">
        <v>0</v>
      </c>
      <c r="K149" s="36">
        <v>0</v>
      </c>
      <c r="L149" s="35">
        <v>0</v>
      </c>
      <c r="M149" s="36">
        <v>0</v>
      </c>
      <c r="N149" s="35">
        <v>0</v>
      </c>
      <c r="O149" s="35">
        <v>1.5149999999999999</v>
      </c>
      <c r="P149" s="35">
        <v>0</v>
      </c>
      <c r="Q149" s="35">
        <f t="shared" si="45"/>
        <v>6.6957149999999999</v>
      </c>
      <c r="R149" s="35">
        <f t="shared" si="46"/>
        <v>0</v>
      </c>
      <c r="S149" s="37">
        <v>0</v>
      </c>
      <c r="T149" s="38" t="s">
        <v>32</v>
      </c>
      <c r="V149" s="103"/>
    </row>
    <row r="150" spans="1:22" ht="60" customHeight="1">
      <c r="A150" s="39" t="s">
        <v>226</v>
      </c>
      <c r="B150" s="42" t="s">
        <v>345</v>
      </c>
      <c r="C150" s="41" t="s">
        <v>346</v>
      </c>
      <c r="D150" s="35">
        <v>16.944655480000002</v>
      </c>
      <c r="E150" s="36">
        <v>7.8279406900000001</v>
      </c>
      <c r="F150" s="36">
        <f t="shared" si="43"/>
        <v>9.1167147900000014</v>
      </c>
      <c r="G150" s="35">
        <f t="shared" si="47"/>
        <v>4.9133999999999993</v>
      </c>
      <c r="H150" s="35">
        <f t="shared" si="47"/>
        <v>0.22645280000000001</v>
      </c>
      <c r="I150" s="36">
        <v>0</v>
      </c>
      <c r="J150" s="36">
        <v>0.22645280000000001</v>
      </c>
      <c r="K150" s="36">
        <v>0</v>
      </c>
      <c r="L150" s="35">
        <v>0</v>
      </c>
      <c r="M150" s="36">
        <v>0</v>
      </c>
      <c r="N150" s="35">
        <v>0</v>
      </c>
      <c r="O150" s="35">
        <v>4.9133999999999993</v>
      </c>
      <c r="P150" s="35">
        <v>0</v>
      </c>
      <c r="Q150" s="35">
        <f t="shared" si="45"/>
        <v>8.8902619900000008</v>
      </c>
      <c r="R150" s="35">
        <f t="shared" si="46"/>
        <v>0.22645280000000001</v>
      </c>
      <c r="S150" s="37">
        <v>1</v>
      </c>
      <c r="T150" s="38" t="s">
        <v>347</v>
      </c>
      <c r="V150" s="103"/>
    </row>
    <row r="151" spans="1:22" ht="31.5">
      <c r="A151" s="39" t="s">
        <v>226</v>
      </c>
      <c r="B151" s="42" t="s">
        <v>348</v>
      </c>
      <c r="C151" s="41" t="s">
        <v>349</v>
      </c>
      <c r="D151" s="35">
        <v>113.126628324</v>
      </c>
      <c r="E151" s="36">
        <v>2.9400000000000004</v>
      </c>
      <c r="F151" s="36">
        <f t="shared" si="43"/>
        <v>110.186628324</v>
      </c>
      <c r="G151" s="35">
        <f t="shared" si="47"/>
        <v>22.241617440000002</v>
      </c>
      <c r="H151" s="35">
        <f t="shared" si="47"/>
        <v>0</v>
      </c>
      <c r="I151" s="36">
        <v>0</v>
      </c>
      <c r="J151" s="36">
        <v>0</v>
      </c>
      <c r="K151" s="36">
        <v>0</v>
      </c>
      <c r="L151" s="35">
        <v>0</v>
      </c>
      <c r="M151" s="36">
        <v>0</v>
      </c>
      <c r="N151" s="35">
        <v>0</v>
      </c>
      <c r="O151" s="35">
        <v>22.241617440000002</v>
      </c>
      <c r="P151" s="35">
        <v>0</v>
      </c>
      <c r="Q151" s="35">
        <f t="shared" si="45"/>
        <v>110.186628324</v>
      </c>
      <c r="R151" s="35">
        <f t="shared" si="46"/>
        <v>0</v>
      </c>
      <c r="S151" s="37">
        <v>0</v>
      </c>
      <c r="T151" s="38" t="s">
        <v>32</v>
      </c>
      <c r="V151" s="103"/>
    </row>
    <row r="152" spans="1:22" ht="47.25">
      <c r="A152" s="39" t="s">
        <v>226</v>
      </c>
      <c r="B152" s="42" t="s">
        <v>350</v>
      </c>
      <c r="C152" s="41" t="s">
        <v>351</v>
      </c>
      <c r="D152" s="35">
        <v>13.146968007999998</v>
      </c>
      <c r="E152" s="36">
        <v>0</v>
      </c>
      <c r="F152" s="36">
        <f t="shared" si="43"/>
        <v>13.146968007999998</v>
      </c>
      <c r="G152" s="35">
        <f t="shared" si="47"/>
        <v>4.4161894720000001</v>
      </c>
      <c r="H152" s="35">
        <f t="shared" si="47"/>
        <v>0</v>
      </c>
      <c r="I152" s="36">
        <v>0</v>
      </c>
      <c r="J152" s="36">
        <v>0</v>
      </c>
      <c r="K152" s="36">
        <v>0</v>
      </c>
      <c r="L152" s="35">
        <v>0</v>
      </c>
      <c r="M152" s="36">
        <v>0</v>
      </c>
      <c r="N152" s="35">
        <v>0</v>
      </c>
      <c r="O152" s="35">
        <v>4.4161894720000001</v>
      </c>
      <c r="P152" s="35">
        <v>0</v>
      </c>
      <c r="Q152" s="35">
        <f t="shared" si="45"/>
        <v>13.146968007999998</v>
      </c>
      <c r="R152" s="35">
        <f t="shared" si="46"/>
        <v>0</v>
      </c>
      <c r="S152" s="37">
        <v>0</v>
      </c>
      <c r="T152" s="38" t="s">
        <v>32</v>
      </c>
      <c r="V152" s="103"/>
    </row>
    <row r="153" spans="1:22" ht="30.75" customHeight="1">
      <c r="A153" s="39" t="s">
        <v>226</v>
      </c>
      <c r="B153" s="42" t="s">
        <v>352</v>
      </c>
      <c r="C153" s="41" t="s">
        <v>353</v>
      </c>
      <c r="D153" s="35">
        <v>9.6721227600000006</v>
      </c>
      <c r="E153" s="36">
        <v>0</v>
      </c>
      <c r="F153" s="36">
        <f t="shared" si="43"/>
        <v>9.6721227600000006</v>
      </c>
      <c r="G153" s="35">
        <f t="shared" si="47"/>
        <v>9.6721227600000006</v>
      </c>
      <c r="H153" s="35">
        <f t="shared" si="47"/>
        <v>0</v>
      </c>
      <c r="I153" s="36">
        <v>0</v>
      </c>
      <c r="J153" s="36">
        <v>0</v>
      </c>
      <c r="K153" s="36">
        <v>0</v>
      </c>
      <c r="L153" s="35">
        <v>0</v>
      </c>
      <c r="M153" s="36">
        <v>5.0192122799999996</v>
      </c>
      <c r="N153" s="35">
        <v>0</v>
      </c>
      <c r="O153" s="35">
        <v>4.6529104800000001</v>
      </c>
      <c r="P153" s="35">
        <v>0</v>
      </c>
      <c r="Q153" s="35">
        <f t="shared" si="45"/>
        <v>9.6721227600000006</v>
      </c>
      <c r="R153" s="35">
        <f t="shared" si="46"/>
        <v>0</v>
      </c>
      <c r="S153" s="37">
        <v>0</v>
      </c>
      <c r="T153" s="38" t="s">
        <v>32</v>
      </c>
      <c r="V153" s="103"/>
    </row>
    <row r="154" spans="1:22" ht="31.5">
      <c r="A154" s="39" t="s">
        <v>226</v>
      </c>
      <c r="B154" s="42" t="s">
        <v>354</v>
      </c>
      <c r="C154" s="41" t="s">
        <v>355</v>
      </c>
      <c r="D154" s="35">
        <v>14.31440362</v>
      </c>
      <c r="E154" s="36">
        <v>0</v>
      </c>
      <c r="F154" s="36">
        <f t="shared" si="43"/>
        <v>14.31440362</v>
      </c>
      <c r="G154" s="35">
        <f t="shared" si="47"/>
        <v>11.614403619999999</v>
      </c>
      <c r="H154" s="35">
        <f t="shared" si="47"/>
        <v>0</v>
      </c>
      <c r="I154" s="36">
        <v>0</v>
      </c>
      <c r="J154" s="36">
        <v>0</v>
      </c>
      <c r="K154" s="36">
        <v>7.92</v>
      </c>
      <c r="L154" s="35">
        <v>0</v>
      </c>
      <c r="M154" s="36">
        <v>3.6944036180000004</v>
      </c>
      <c r="N154" s="35">
        <v>0</v>
      </c>
      <c r="O154" s="35">
        <v>1.9999988332131124E-9</v>
      </c>
      <c r="P154" s="35">
        <v>0</v>
      </c>
      <c r="Q154" s="35">
        <f t="shared" si="45"/>
        <v>14.31440362</v>
      </c>
      <c r="R154" s="35">
        <f t="shared" si="46"/>
        <v>0</v>
      </c>
      <c r="S154" s="37">
        <v>0</v>
      </c>
      <c r="T154" s="38" t="s">
        <v>32</v>
      </c>
      <c r="V154" s="103"/>
    </row>
    <row r="155" spans="1:22" ht="31.5">
      <c r="A155" s="39" t="s">
        <v>226</v>
      </c>
      <c r="B155" s="42" t="s">
        <v>356</v>
      </c>
      <c r="C155" s="41" t="s">
        <v>357</v>
      </c>
      <c r="D155" s="35">
        <v>12.637460376</v>
      </c>
      <c r="E155" s="36">
        <v>10.943063480000001</v>
      </c>
      <c r="F155" s="36">
        <f t="shared" si="43"/>
        <v>1.6943968959999989</v>
      </c>
      <c r="G155" s="35">
        <f t="shared" si="47"/>
        <v>0.55632323130999972</v>
      </c>
      <c r="H155" s="35">
        <f t="shared" si="47"/>
        <v>-0.93174752000000005</v>
      </c>
      <c r="I155" s="36">
        <v>0.55632323130999972</v>
      </c>
      <c r="J155" s="36">
        <v>-0.93174752000000005</v>
      </c>
      <c r="K155" s="36">
        <v>0</v>
      </c>
      <c r="L155" s="35">
        <v>0</v>
      </c>
      <c r="M155" s="36">
        <v>0</v>
      </c>
      <c r="N155" s="35">
        <v>0</v>
      </c>
      <c r="O155" s="35">
        <v>0</v>
      </c>
      <c r="P155" s="35">
        <v>0</v>
      </c>
      <c r="Q155" s="35">
        <f t="shared" si="45"/>
        <v>2.6261444159999989</v>
      </c>
      <c r="R155" s="35">
        <f t="shared" si="46"/>
        <v>-1.4880707513099998</v>
      </c>
      <c r="S155" s="37">
        <f>R155/(I155)</f>
        <v>-2.6748312268139003</v>
      </c>
      <c r="T155" s="38" t="s">
        <v>358</v>
      </c>
      <c r="V155" s="103"/>
    </row>
    <row r="156" spans="1:22" ht="44.25" customHeight="1">
      <c r="A156" s="39" t="s">
        <v>226</v>
      </c>
      <c r="B156" s="42" t="s">
        <v>359</v>
      </c>
      <c r="C156" s="41" t="s">
        <v>360</v>
      </c>
      <c r="D156" s="35">
        <v>14.443379315999998</v>
      </c>
      <c r="E156" s="36">
        <v>0</v>
      </c>
      <c r="F156" s="36">
        <f t="shared" si="43"/>
        <v>14.443379315999998</v>
      </c>
      <c r="G156" s="35">
        <f t="shared" si="47"/>
        <v>14.443379316</v>
      </c>
      <c r="H156" s="35">
        <f t="shared" si="47"/>
        <v>0</v>
      </c>
      <c r="I156" s="36">
        <v>0</v>
      </c>
      <c r="J156" s="36">
        <v>0</v>
      </c>
      <c r="K156" s="36">
        <v>0</v>
      </c>
      <c r="L156" s="35">
        <v>0</v>
      </c>
      <c r="M156" s="36">
        <v>1.4443379316</v>
      </c>
      <c r="N156" s="35">
        <v>0</v>
      </c>
      <c r="O156" s="35">
        <v>12.9990413844</v>
      </c>
      <c r="P156" s="35">
        <v>0</v>
      </c>
      <c r="Q156" s="35">
        <f t="shared" si="45"/>
        <v>14.443379315999998</v>
      </c>
      <c r="R156" s="35">
        <f t="shared" si="46"/>
        <v>0</v>
      </c>
      <c r="S156" s="37">
        <v>0</v>
      </c>
      <c r="T156" s="38" t="s">
        <v>32</v>
      </c>
      <c r="V156" s="103"/>
    </row>
    <row r="157" spans="1:22" ht="47.25">
      <c r="A157" s="39" t="s">
        <v>226</v>
      </c>
      <c r="B157" s="42" t="s">
        <v>361</v>
      </c>
      <c r="C157" s="41" t="s">
        <v>362</v>
      </c>
      <c r="D157" s="35">
        <v>2.0502826079999998</v>
      </c>
      <c r="E157" s="36">
        <v>0</v>
      </c>
      <c r="F157" s="36">
        <f t="shared" si="43"/>
        <v>2.0502826079999998</v>
      </c>
      <c r="G157" s="35">
        <f t="shared" si="47"/>
        <v>2.0502826079999998</v>
      </c>
      <c r="H157" s="35">
        <f t="shared" si="47"/>
        <v>0</v>
      </c>
      <c r="I157" s="36">
        <v>0</v>
      </c>
      <c r="J157" s="36">
        <v>0</v>
      </c>
      <c r="K157" s="36">
        <v>0</v>
      </c>
      <c r="L157" s="35">
        <v>0</v>
      </c>
      <c r="M157" s="36">
        <v>0</v>
      </c>
      <c r="N157" s="35">
        <v>0</v>
      </c>
      <c r="O157" s="35">
        <v>2.0502826079999998</v>
      </c>
      <c r="P157" s="35">
        <v>0</v>
      </c>
      <c r="Q157" s="35">
        <f t="shared" si="45"/>
        <v>2.0502826079999998</v>
      </c>
      <c r="R157" s="35">
        <f t="shared" si="46"/>
        <v>0</v>
      </c>
      <c r="S157" s="37">
        <v>0</v>
      </c>
      <c r="T157" s="38" t="s">
        <v>32</v>
      </c>
      <c r="V157" s="103"/>
    </row>
    <row r="158" spans="1:22" ht="45" customHeight="1">
      <c r="A158" s="39" t="s">
        <v>226</v>
      </c>
      <c r="B158" s="42" t="s">
        <v>363</v>
      </c>
      <c r="C158" s="41" t="s">
        <v>364</v>
      </c>
      <c r="D158" s="35">
        <v>4.312027896</v>
      </c>
      <c r="E158" s="36">
        <v>0</v>
      </c>
      <c r="F158" s="36">
        <f t="shared" si="43"/>
        <v>4.312027896</v>
      </c>
      <c r="G158" s="35">
        <f t="shared" si="47"/>
        <v>4.312027896</v>
      </c>
      <c r="H158" s="35">
        <f t="shared" si="47"/>
        <v>0</v>
      </c>
      <c r="I158" s="36">
        <v>0</v>
      </c>
      <c r="J158" s="36">
        <v>0</v>
      </c>
      <c r="K158" s="36">
        <v>0</v>
      </c>
      <c r="L158" s="35">
        <v>0</v>
      </c>
      <c r="M158" s="36">
        <v>0</v>
      </c>
      <c r="N158" s="35">
        <v>0</v>
      </c>
      <c r="O158" s="35">
        <v>4.312027896</v>
      </c>
      <c r="P158" s="35">
        <v>0</v>
      </c>
      <c r="Q158" s="35">
        <f t="shared" si="45"/>
        <v>4.312027896</v>
      </c>
      <c r="R158" s="35">
        <f t="shared" si="46"/>
        <v>0</v>
      </c>
      <c r="S158" s="37">
        <v>0</v>
      </c>
      <c r="T158" s="38" t="s">
        <v>32</v>
      </c>
      <c r="V158" s="103"/>
    </row>
    <row r="159" spans="1:22" ht="47.25">
      <c r="A159" s="39" t="s">
        <v>226</v>
      </c>
      <c r="B159" s="42" t="s">
        <v>365</v>
      </c>
      <c r="C159" s="41" t="s">
        <v>366</v>
      </c>
      <c r="D159" s="35">
        <v>19.228152408</v>
      </c>
      <c r="E159" s="36">
        <v>0</v>
      </c>
      <c r="F159" s="36">
        <f t="shared" si="43"/>
        <v>19.228152408</v>
      </c>
      <c r="G159" s="35">
        <f t="shared" si="47"/>
        <v>19.228152408</v>
      </c>
      <c r="H159" s="35">
        <f t="shared" si="47"/>
        <v>0</v>
      </c>
      <c r="I159" s="36">
        <v>0</v>
      </c>
      <c r="J159" s="36">
        <v>0</v>
      </c>
      <c r="K159" s="36">
        <v>0</v>
      </c>
      <c r="L159" s="35">
        <v>0</v>
      </c>
      <c r="M159" s="36">
        <v>1.9228152407999999</v>
      </c>
      <c r="N159" s="35">
        <v>0</v>
      </c>
      <c r="O159" s="35">
        <v>17.305337167200001</v>
      </c>
      <c r="P159" s="35">
        <v>0</v>
      </c>
      <c r="Q159" s="35">
        <f t="shared" si="45"/>
        <v>19.228152408</v>
      </c>
      <c r="R159" s="35">
        <f t="shared" si="46"/>
        <v>0</v>
      </c>
      <c r="S159" s="37">
        <v>0</v>
      </c>
      <c r="T159" s="38" t="s">
        <v>32</v>
      </c>
      <c r="V159" s="103"/>
    </row>
    <row r="160" spans="1:22" ht="47.25">
      <c r="A160" s="39" t="s">
        <v>226</v>
      </c>
      <c r="B160" s="42" t="s">
        <v>367</v>
      </c>
      <c r="C160" s="41" t="s">
        <v>368</v>
      </c>
      <c r="D160" s="35">
        <v>61.273235315999997</v>
      </c>
      <c r="E160" s="36">
        <v>0.24407999999999999</v>
      </c>
      <c r="F160" s="36">
        <f t="shared" si="43"/>
        <v>61.029155316000001</v>
      </c>
      <c r="G160" s="35">
        <f t="shared" si="47"/>
        <v>58.027259556000004</v>
      </c>
      <c r="H160" s="35">
        <f t="shared" si="47"/>
        <v>0</v>
      </c>
      <c r="I160" s="36">
        <v>5.8027259555999997</v>
      </c>
      <c r="J160" s="36">
        <v>0</v>
      </c>
      <c r="K160" s="36">
        <v>5.4</v>
      </c>
      <c r="L160" s="35">
        <v>0</v>
      </c>
      <c r="M160" s="36">
        <v>25.224533600400001</v>
      </c>
      <c r="N160" s="35">
        <v>0</v>
      </c>
      <c r="O160" s="35">
        <v>21.6</v>
      </c>
      <c r="P160" s="35">
        <v>0</v>
      </c>
      <c r="Q160" s="35">
        <f t="shared" si="45"/>
        <v>61.029155316000001</v>
      </c>
      <c r="R160" s="35">
        <f t="shared" si="46"/>
        <v>-5.8027259555999997</v>
      </c>
      <c r="S160" s="37">
        <f>R160/(I160)</f>
        <v>-1</v>
      </c>
      <c r="T160" s="38" t="s">
        <v>248</v>
      </c>
      <c r="V160" s="103"/>
    </row>
    <row r="161" spans="1:22" ht="47.25">
      <c r="A161" s="39" t="s">
        <v>226</v>
      </c>
      <c r="B161" s="42" t="s">
        <v>369</v>
      </c>
      <c r="C161" s="41" t="s">
        <v>370</v>
      </c>
      <c r="D161" s="35">
        <v>68.660860248000006</v>
      </c>
      <c r="E161" s="36">
        <v>0</v>
      </c>
      <c r="F161" s="36">
        <f t="shared" si="43"/>
        <v>68.660860248000006</v>
      </c>
      <c r="G161" s="35">
        <f t="shared" si="47"/>
        <v>6.3013070880000006</v>
      </c>
      <c r="H161" s="35">
        <f t="shared" si="47"/>
        <v>0</v>
      </c>
      <c r="I161" s="36">
        <v>0</v>
      </c>
      <c r="J161" s="36">
        <v>0</v>
      </c>
      <c r="K161" s="36">
        <v>0</v>
      </c>
      <c r="L161" s="35">
        <v>0</v>
      </c>
      <c r="M161" s="36">
        <v>0.63013070900000001</v>
      </c>
      <c r="N161" s="35">
        <v>0</v>
      </c>
      <c r="O161" s="35">
        <v>5.6711763790000003</v>
      </c>
      <c r="P161" s="35">
        <v>0</v>
      </c>
      <c r="Q161" s="35">
        <f t="shared" si="45"/>
        <v>68.660860248000006</v>
      </c>
      <c r="R161" s="35">
        <f t="shared" si="46"/>
        <v>0</v>
      </c>
      <c r="S161" s="37">
        <v>0</v>
      </c>
      <c r="T161" s="38" t="s">
        <v>32</v>
      </c>
      <c r="V161" s="103"/>
    </row>
    <row r="162" spans="1:22" ht="47.25">
      <c r="A162" s="39" t="s">
        <v>226</v>
      </c>
      <c r="B162" s="42" t="s">
        <v>371</v>
      </c>
      <c r="C162" s="41" t="s">
        <v>372</v>
      </c>
      <c r="D162" s="35">
        <v>88.06614385200001</v>
      </c>
      <c r="E162" s="36">
        <v>0.17897391999999998</v>
      </c>
      <c r="F162" s="36">
        <f t="shared" si="43"/>
        <v>87.887169932000006</v>
      </c>
      <c r="G162" s="35">
        <f t="shared" si="47"/>
        <v>86.266143852000013</v>
      </c>
      <c r="H162" s="35">
        <f t="shared" si="47"/>
        <v>0</v>
      </c>
      <c r="I162" s="36">
        <v>8.6266143851999999</v>
      </c>
      <c r="J162" s="36">
        <v>0</v>
      </c>
      <c r="K162" s="36">
        <v>23.004305020799997</v>
      </c>
      <c r="L162" s="35">
        <v>0</v>
      </c>
      <c r="M162" s="36">
        <v>23.004305030399998</v>
      </c>
      <c r="N162" s="35">
        <v>0</v>
      </c>
      <c r="O162" s="35">
        <v>31.630919415600019</v>
      </c>
      <c r="P162" s="35">
        <v>0</v>
      </c>
      <c r="Q162" s="35">
        <f t="shared" si="45"/>
        <v>87.887169932000006</v>
      </c>
      <c r="R162" s="35">
        <f t="shared" si="46"/>
        <v>-8.6266143851999999</v>
      </c>
      <c r="S162" s="37">
        <f>R162/(I162)</f>
        <v>-1</v>
      </c>
      <c r="T162" s="38" t="s">
        <v>264</v>
      </c>
      <c r="V162" s="103"/>
    </row>
    <row r="163" spans="1:22" ht="47.25">
      <c r="A163" s="39" t="s">
        <v>226</v>
      </c>
      <c r="B163" s="42" t="s">
        <v>373</v>
      </c>
      <c r="C163" s="41" t="s">
        <v>374</v>
      </c>
      <c r="D163" s="35">
        <v>655.8230057630999</v>
      </c>
      <c r="E163" s="36">
        <v>31.133105019999999</v>
      </c>
      <c r="F163" s="36">
        <f t="shared" si="43"/>
        <v>624.68990074309988</v>
      </c>
      <c r="G163" s="35">
        <f t="shared" si="47"/>
        <v>214.04732320000002</v>
      </c>
      <c r="H163" s="35">
        <f t="shared" si="47"/>
        <v>2.7772693300000002</v>
      </c>
      <c r="I163" s="36">
        <v>0</v>
      </c>
      <c r="J163" s="36">
        <v>2.7772693300000002</v>
      </c>
      <c r="K163" s="36">
        <v>0</v>
      </c>
      <c r="L163" s="35">
        <v>0</v>
      </c>
      <c r="M163" s="36">
        <v>0</v>
      </c>
      <c r="N163" s="35">
        <v>0</v>
      </c>
      <c r="O163" s="35">
        <v>214.04732320000002</v>
      </c>
      <c r="P163" s="35">
        <v>0</v>
      </c>
      <c r="Q163" s="35">
        <f t="shared" si="45"/>
        <v>621.91263141309992</v>
      </c>
      <c r="R163" s="35">
        <f t="shared" si="46"/>
        <v>2.7772693300000002</v>
      </c>
      <c r="S163" s="37">
        <v>1</v>
      </c>
      <c r="T163" s="38" t="s">
        <v>375</v>
      </c>
      <c r="V163" s="103"/>
    </row>
    <row r="164" spans="1:22" ht="47.25">
      <c r="A164" s="39" t="s">
        <v>226</v>
      </c>
      <c r="B164" s="42" t="s">
        <v>376</v>
      </c>
      <c r="C164" s="41" t="s">
        <v>377</v>
      </c>
      <c r="D164" s="35">
        <v>6.4080000000000004</v>
      </c>
      <c r="E164" s="36">
        <v>9.36</v>
      </c>
      <c r="F164" s="36">
        <f t="shared" si="43"/>
        <v>-2.9519999999999991</v>
      </c>
      <c r="G164" s="35">
        <f t="shared" si="47"/>
        <v>6.4080000000000004</v>
      </c>
      <c r="H164" s="35">
        <f t="shared" si="47"/>
        <v>0</v>
      </c>
      <c r="I164" s="36">
        <v>0</v>
      </c>
      <c r="J164" s="36">
        <v>0</v>
      </c>
      <c r="K164" s="36">
        <v>0</v>
      </c>
      <c r="L164" s="35">
        <v>0</v>
      </c>
      <c r="M164" s="36">
        <v>0</v>
      </c>
      <c r="N164" s="35">
        <v>0</v>
      </c>
      <c r="O164" s="35">
        <v>6.4080000000000004</v>
      </c>
      <c r="P164" s="35">
        <v>0</v>
      </c>
      <c r="Q164" s="35">
        <f t="shared" si="45"/>
        <v>-2.9519999999999991</v>
      </c>
      <c r="R164" s="35">
        <f t="shared" si="46"/>
        <v>0</v>
      </c>
      <c r="S164" s="37">
        <v>0</v>
      </c>
      <c r="T164" s="38" t="s">
        <v>32</v>
      </c>
      <c r="V164" s="103"/>
    </row>
    <row r="165" spans="1:22" ht="47.25">
      <c r="A165" s="39" t="s">
        <v>226</v>
      </c>
      <c r="B165" s="42" t="s">
        <v>378</v>
      </c>
      <c r="C165" s="41" t="s">
        <v>379</v>
      </c>
      <c r="D165" s="35">
        <v>17.950416216000001</v>
      </c>
      <c r="E165" s="36">
        <v>0</v>
      </c>
      <c r="F165" s="36">
        <f t="shared" si="43"/>
        <v>17.950416216000001</v>
      </c>
      <c r="G165" s="35">
        <f t="shared" si="47"/>
        <v>4.8185639999999994</v>
      </c>
      <c r="H165" s="35">
        <f t="shared" si="47"/>
        <v>0</v>
      </c>
      <c r="I165" s="36">
        <v>0</v>
      </c>
      <c r="J165" s="36">
        <v>0</v>
      </c>
      <c r="K165" s="36">
        <v>0</v>
      </c>
      <c r="L165" s="35">
        <v>0</v>
      </c>
      <c r="M165" s="36">
        <v>0</v>
      </c>
      <c r="N165" s="35">
        <v>0</v>
      </c>
      <c r="O165" s="35">
        <v>4.8185639999999994</v>
      </c>
      <c r="P165" s="35">
        <v>0</v>
      </c>
      <c r="Q165" s="35">
        <f t="shared" si="45"/>
        <v>17.950416216000001</v>
      </c>
      <c r="R165" s="35">
        <f t="shared" si="46"/>
        <v>0</v>
      </c>
      <c r="S165" s="37">
        <v>0</v>
      </c>
      <c r="T165" s="38" t="s">
        <v>32</v>
      </c>
      <c r="V165" s="103"/>
    </row>
    <row r="166" spans="1:22" ht="31.5">
      <c r="A166" s="39" t="s">
        <v>226</v>
      </c>
      <c r="B166" s="42" t="s">
        <v>380</v>
      </c>
      <c r="C166" s="41" t="s">
        <v>381</v>
      </c>
      <c r="D166" s="35">
        <v>2.453856</v>
      </c>
      <c r="E166" s="36">
        <v>0</v>
      </c>
      <c r="F166" s="36">
        <f t="shared" ref="F166:F178" si="48">D166-E166</f>
        <v>2.453856</v>
      </c>
      <c r="G166" s="35">
        <f t="shared" si="47"/>
        <v>2.453856</v>
      </c>
      <c r="H166" s="35">
        <f t="shared" si="47"/>
        <v>0.15600095999999999</v>
      </c>
      <c r="I166" s="36">
        <v>0</v>
      </c>
      <c r="J166" s="36">
        <v>0.15600095999999999</v>
      </c>
      <c r="K166" s="36">
        <v>0</v>
      </c>
      <c r="L166" s="35">
        <v>0</v>
      </c>
      <c r="M166" s="36">
        <v>0</v>
      </c>
      <c r="N166" s="35">
        <v>0</v>
      </c>
      <c r="O166" s="35">
        <v>2.453856</v>
      </c>
      <c r="P166" s="35">
        <v>0</v>
      </c>
      <c r="Q166" s="35">
        <f t="shared" ref="Q166:Q178" si="49">F166-H166</f>
        <v>2.29785504</v>
      </c>
      <c r="R166" s="35">
        <f>H166-(I166)</f>
        <v>0.15600095999999999</v>
      </c>
      <c r="S166" s="37">
        <v>1</v>
      </c>
      <c r="T166" s="38" t="s">
        <v>382</v>
      </c>
      <c r="V166" s="103"/>
    </row>
    <row r="167" spans="1:22" ht="47.25">
      <c r="A167" s="39" t="s">
        <v>226</v>
      </c>
      <c r="B167" s="42" t="s">
        <v>383</v>
      </c>
      <c r="C167" s="41" t="s">
        <v>384</v>
      </c>
      <c r="D167" s="35">
        <v>0.45600000000000002</v>
      </c>
      <c r="E167" s="36">
        <v>0</v>
      </c>
      <c r="F167" s="36">
        <f t="shared" si="48"/>
        <v>0.45600000000000002</v>
      </c>
      <c r="G167" s="35">
        <f t="shared" si="47"/>
        <v>0.45600000000000002</v>
      </c>
      <c r="H167" s="35">
        <f t="shared" si="47"/>
        <v>0</v>
      </c>
      <c r="I167" s="36">
        <v>0</v>
      </c>
      <c r="J167" s="36">
        <v>0</v>
      </c>
      <c r="K167" s="36">
        <v>0</v>
      </c>
      <c r="L167" s="35">
        <v>0</v>
      </c>
      <c r="M167" s="36">
        <v>0</v>
      </c>
      <c r="N167" s="35">
        <v>0</v>
      </c>
      <c r="O167" s="35">
        <v>0.45600000000000002</v>
      </c>
      <c r="P167" s="35">
        <v>0</v>
      </c>
      <c r="Q167" s="35">
        <f t="shared" si="49"/>
        <v>0.45600000000000002</v>
      </c>
      <c r="R167" s="35">
        <f>H167-(I167)</f>
        <v>0</v>
      </c>
      <c r="S167" s="37">
        <v>0</v>
      </c>
      <c r="T167" s="38" t="s">
        <v>32</v>
      </c>
      <c r="V167" s="103"/>
    </row>
    <row r="168" spans="1:22" ht="31.5">
      <c r="A168" s="39" t="s">
        <v>226</v>
      </c>
      <c r="B168" s="42" t="s">
        <v>385</v>
      </c>
      <c r="C168" s="41" t="s">
        <v>386</v>
      </c>
      <c r="D168" s="35">
        <v>13700.862225911998</v>
      </c>
      <c r="E168" s="36">
        <v>5134.3566742600015</v>
      </c>
      <c r="F168" s="36">
        <f t="shared" si="48"/>
        <v>8566.5055516519969</v>
      </c>
      <c r="G168" s="35">
        <f t="shared" si="47"/>
        <v>91.124844821999801</v>
      </c>
      <c r="H168" s="35">
        <f t="shared" si="47"/>
        <v>668.58670504999998</v>
      </c>
      <c r="I168" s="36">
        <v>50.375999999999998</v>
      </c>
      <c r="J168" s="36">
        <v>668.58670504999998</v>
      </c>
      <c r="K168" s="36">
        <v>40.748844822000244</v>
      </c>
      <c r="L168" s="35">
        <v>0</v>
      </c>
      <c r="M168" s="36">
        <v>0</v>
      </c>
      <c r="N168" s="35">
        <v>0</v>
      </c>
      <c r="O168" s="35">
        <v>-4.4053649617126212E-13</v>
      </c>
      <c r="P168" s="35">
        <v>0</v>
      </c>
      <c r="Q168" s="35">
        <f t="shared" si="49"/>
        <v>7897.9188466019968</v>
      </c>
      <c r="R168" s="35">
        <f>H168-(I168)</f>
        <v>618.21070505</v>
      </c>
      <c r="S168" s="37">
        <f>R168/(I168)</f>
        <v>12.271929193465143</v>
      </c>
      <c r="T168" s="38" t="s">
        <v>387</v>
      </c>
      <c r="V168" s="103"/>
    </row>
    <row r="169" spans="1:22" ht="63">
      <c r="A169" s="39" t="s">
        <v>226</v>
      </c>
      <c r="B169" s="42" t="s">
        <v>388</v>
      </c>
      <c r="C169" s="41" t="s">
        <v>389</v>
      </c>
      <c r="D169" s="35">
        <v>8.7436331999999997</v>
      </c>
      <c r="E169" s="36">
        <v>8.5033568400000004</v>
      </c>
      <c r="F169" s="36">
        <f t="shared" si="48"/>
        <v>0.2402763599999993</v>
      </c>
      <c r="G169" s="35" t="s">
        <v>32</v>
      </c>
      <c r="H169" s="35">
        <f t="shared" si="47"/>
        <v>0.63303276000000008</v>
      </c>
      <c r="I169" s="36" t="s">
        <v>32</v>
      </c>
      <c r="J169" s="36">
        <v>0.63303276000000008</v>
      </c>
      <c r="K169" s="36">
        <v>0</v>
      </c>
      <c r="L169" s="35">
        <v>0</v>
      </c>
      <c r="M169" s="36">
        <v>0</v>
      </c>
      <c r="N169" s="35">
        <v>0</v>
      </c>
      <c r="O169" s="35">
        <v>0</v>
      </c>
      <c r="P169" s="35">
        <v>0</v>
      </c>
      <c r="Q169" s="35">
        <f t="shared" si="49"/>
        <v>-0.39275640000000078</v>
      </c>
      <c r="R169" s="35" t="s">
        <v>32</v>
      </c>
      <c r="S169" s="37" t="s">
        <v>32</v>
      </c>
      <c r="T169" s="38" t="s">
        <v>390</v>
      </c>
      <c r="V169" s="103"/>
    </row>
    <row r="170" spans="1:22" ht="63">
      <c r="A170" s="39" t="s">
        <v>226</v>
      </c>
      <c r="B170" s="42" t="s">
        <v>391</v>
      </c>
      <c r="C170" s="41" t="s">
        <v>392</v>
      </c>
      <c r="D170" s="35">
        <v>9.5003999999999991</v>
      </c>
      <c r="E170" s="36">
        <v>8.5503600000000013</v>
      </c>
      <c r="F170" s="36">
        <f t="shared" si="48"/>
        <v>0.95003999999999778</v>
      </c>
      <c r="G170" s="35" t="s">
        <v>32</v>
      </c>
      <c r="H170" s="35">
        <f t="shared" si="47"/>
        <v>0.95004</v>
      </c>
      <c r="I170" s="36" t="s">
        <v>32</v>
      </c>
      <c r="J170" s="36">
        <v>0.95004</v>
      </c>
      <c r="K170" s="36">
        <v>0</v>
      </c>
      <c r="L170" s="35">
        <v>0</v>
      </c>
      <c r="M170" s="36">
        <v>0</v>
      </c>
      <c r="N170" s="35">
        <v>0</v>
      </c>
      <c r="O170" s="35">
        <v>0</v>
      </c>
      <c r="P170" s="35">
        <v>0</v>
      </c>
      <c r="Q170" s="35">
        <f t="shared" si="49"/>
        <v>-2.2204460492503131E-15</v>
      </c>
      <c r="R170" s="35" t="s">
        <v>32</v>
      </c>
      <c r="S170" s="37" t="s">
        <v>32</v>
      </c>
      <c r="T170" s="38" t="s">
        <v>390</v>
      </c>
      <c r="V170" s="103"/>
    </row>
    <row r="171" spans="1:22" ht="46.5" customHeight="1">
      <c r="A171" s="39" t="s">
        <v>226</v>
      </c>
      <c r="B171" s="42" t="s">
        <v>393</v>
      </c>
      <c r="C171" s="41" t="s">
        <v>394</v>
      </c>
      <c r="D171" s="35">
        <v>206.79157693000002</v>
      </c>
      <c r="E171" s="36">
        <v>138.67980450000002</v>
      </c>
      <c r="F171" s="36">
        <f t="shared" si="48"/>
        <v>68.111772430000002</v>
      </c>
      <c r="G171" s="35" t="s">
        <v>32</v>
      </c>
      <c r="H171" s="35">
        <f t="shared" si="47"/>
        <v>10.176078599999999</v>
      </c>
      <c r="I171" s="36" t="s">
        <v>32</v>
      </c>
      <c r="J171" s="36">
        <v>10.176078599999999</v>
      </c>
      <c r="K171" s="36">
        <v>0</v>
      </c>
      <c r="L171" s="35">
        <v>0</v>
      </c>
      <c r="M171" s="36">
        <v>0</v>
      </c>
      <c r="N171" s="35">
        <v>0</v>
      </c>
      <c r="O171" s="35">
        <v>0</v>
      </c>
      <c r="P171" s="35">
        <v>0</v>
      </c>
      <c r="Q171" s="35">
        <f t="shared" si="49"/>
        <v>57.935693830000005</v>
      </c>
      <c r="R171" s="35" t="s">
        <v>32</v>
      </c>
      <c r="S171" s="37" t="s">
        <v>32</v>
      </c>
      <c r="T171" s="38" t="s">
        <v>395</v>
      </c>
      <c r="V171" s="103"/>
    </row>
    <row r="172" spans="1:22" ht="47.25">
      <c r="A172" s="39" t="s">
        <v>226</v>
      </c>
      <c r="B172" s="33" t="s">
        <v>396</v>
      </c>
      <c r="C172" s="41" t="s">
        <v>397</v>
      </c>
      <c r="D172" s="35">
        <v>7.2226664519999995</v>
      </c>
      <c r="E172" s="36">
        <v>7.0980549899999996</v>
      </c>
      <c r="F172" s="36">
        <f t="shared" si="48"/>
        <v>0.12461146199999984</v>
      </c>
      <c r="G172" s="35" t="s">
        <v>32</v>
      </c>
      <c r="H172" s="35">
        <f t="shared" si="47"/>
        <v>0.34359603999999994</v>
      </c>
      <c r="I172" s="36" t="s">
        <v>32</v>
      </c>
      <c r="J172" s="36">
        <v>0.34359603999999994</v>
      </c>
      <c r="K172" s="36">
        <v>0</v>
      </c>
      <c r="L172" s="35">
        <v>0</v>
      </c>
      <c r="M172" s="36">
        <v>0</v>
      </c>
      <c r="N172" s="35">
        <v>0</v>
      </c>
      <c r="O172" s="35">
        <v>0</v>
      </c>
      <c r="P172" s="35">
        <v>0</v>
      </c>
      <c r="Q172" s="35">
        <f t="shared" si="49"/>
        <v>-0.2189845780000001</v>
      </c>
      <c r="R172" s="35" t="s">
        <v>32</v>
      </c>
      <c r="S172" s="37" t="s">
        <v>32</v>
      </c>
      <c r="T172" s="38" t="s">
        <v>398</v>
      </c>
      <c r="V172" s="103"/>
    </row>
    <row r="173" spans="1:22" ht="51.75" customHeight="1">
      <c r="A173" s="39" t="s">
        <v>226</v>
      </c>
      <c r="B173" s="33" t="s">
        <v>399</v>
      </c>
      <c r="C173" s="41" t="s">
        <v>400</v>
      </c>
      <c r="D173" s="35">
        <v>3.4598644379999999</v>
      </c>
      <c r="E173" s="36">
        <v>3.9668739799999995</v>
      </c>
      <c r="F173" s="36">
        <f>D173-E173</f>
        <v>-0.50700954199999959</v>
      </c>
      <c r="G173" s="35" t="s">
        <v>32</v>
      </c>
      <c r="H173" s="35">
        <f t="shared" si="47"/>
        <v>4.7035300000000002E-2</v>
      </c>
      <c r="I173" s="36" t="s">
        <v>32</v>
      </c>
      <c r="J173" s="36">
        <v>4.7035300000000002E-2</v>
      </c>
      <c r="K173" s="36">
        <v>0</v>
      </c>
      <c r="L173" s="35">
        <v>0</v>
      </c>
      <c r="M173" s="36">
        <v>0</v>
      </c>
      <c r="N173" s="35">
        <v>0</v>
      </c>
      <c r="O173" s="35">
        <v>0</v>
      </c>
      <c r="P173" s="35">
        <v>0</v>
      </c>
      <c r="Q173" s="35">
        <f t="shared" si="49"/>
        <v>-0.55404484199999959</v>
      </c>
      <c r="R173" s="35" t="s">
        <v>32</v>
      </c>
      <c r="S173" s="37" t="s">
        <v>32</v>
      </c>
      <c r="T173" s="38" t="s">
        <v>401</v>
      </c>
      <c r="V173" s="103"/>
    </row>
    <row r="174" spans="1:22" ht="54" customHeight="1">
      <c r="A174" s="39" t="s">
        <v>226</v>
      </c>
      <c r="B174" s="33" t="s">
        <v>402</v>
      </c>
      <c r="C174" s="41" t="s">
        <v>403</v>
      </c>
      <c r="D174" s="35">
        <v>53.026702424</v>
      </c>
      <c r="E174" s="36">
        <v>0</v>
      </c>
      <c r="F174" s="36">
        <f t="shared" si="48"/>
        <v>53.026702424</v>
      </c>
      <c r="G174" s="35" t="s">
        <v>32</v>
      </c>
      <c r="H174" s="35">
        <f t="shared" si="47"/>
        <v>6.8544</v>
      </c>
      <c r="I174" s="36" t="s">
        <v>32</v>
      </c>
      <c r="J174" s="36">
        <v>6.8544</v>
      </c>
      <c r="K174" s="36">
        <v>0</v>
      </c>
      <c r="L174" s="35">
        <v>0</v>
      </c>
      <c r="M174" s="36">
        <v>0</v>
      </c>
      <c r="N174" s="35">
        <v>0</v>
      </c>
      <c r="O174" s="35">
        <v>0</v>
      </c>
      <c r="P174" s="35">
        <v>0</v>
      </c>
      <c r="Q174" s="35">
        <f t="shared" si="49"/>
        <v>46.172302424000002</v>
      </c>
      <c r="R174" s="35" t="s">
        <v>32</v>
      </c>
      <c r="S174" s="37" t="s">
        <v>32</v>
      </c>
      <c r="T174" s="38" t="s">
        <v>404</v>
      </c>
      <c r="V174" s="103"/>
    </row>
    <row r="175" spans="1:22" ht="64.5" customHeight="1">
      <c r="A175" s="39" t="s">
        <v>226</v>
      </c>
      <c r="B175" s="33" t="s">
        <v>1590</v>
      </c>
      <c r="C175" s="41" t="s">
        <v>405</v>
      </c>
      <c r="D175" s="35">
        <v>48.011370000000007</v>
      </c>
      <c r="E175" s="36">
        <v>18.739253130000002</v>
      </c>
      <c r="F175" s="36">
        <f t="shared" si="48"/>
        <v>29.272116870000005</v>
      </c>
      <c r="G175" s="35" t="s">
        <v>32</v>
      </c>
      <c r="H175" s="35">
        <f t="shared" si="47"/>
        <v>5.7276633600000002</v>
      </c>
      <c r="I175" s="36" t="s">
        <v>32</v>
      </c>
      <c r="J175" s="36">
        <v>5.7276633600000002</v>
      </c>
      <c r="K175" s="36">
        <v>0</v>
      </c>
      <c r="L175" s="35">
        <v>0</v>
      </c>
      <c r="M175" s="36">
        <v>0</v>
      </c>
      <c r="N175" s="35">
        <v>0</v>
      </c>
      <c r="O175" s="35">
        <v>0</v>
      </c>
      <c r="P175" s="35">
        <v>0</v>
      </c>
      <c r="Q175" s="35">
        <f t="shared" si="49"/>
        <v>23.544453510000004</v>
      </c>
      <c r="R175" s="35" t="s">
        <v>32</v>
      </c>
      <c r="S175" s="37" t="s">
        <v>32</v>
      </c>
      <c r="T175" s="38" t="s">
        <v>406</v>
      </c>
      <c r="V175" s="103"/>
    </row>
    <row r="176" spans="1:22" ht="72" customHeight="1">
      <c r="A176" s="39" t="s">
        <v>226</v>
      </c>
      <c r="B176" s="33" t="s">
        <v>407</v>
      </c>
      <c r="C176" s="41" t="s">
        <v>408</v>
      </c>
      <c r="D176" s="35">
        <v>5.9785493416793294</v>
      </c>
      <c r="E176" s="36">
        <v>4.9210000000000003</v>
      </c>
      <c r="F176" s="36">
        <f t="shared" si="48"/>
        <v>1.0575493416793291</v>
      </c>
      <c r="G176" s="35" t="s">
        <v>32</v>
      </c>
      <c r="H176" s="35">
        <f t="shared" si="47"/>
        <v>0.25900000000000001</v>
      </c>
      <c r="I176" s="36" t="s">
        <v>32</v>
      </c>
      <c r="J176" s="36">
        <v>0.25900000000000001</v>
      </c>
      <c r="K176" s="36">
        <v>0</v>
      </c>
      <c r="L176" s="35">
        <v>0</v>
      </c>
      <c r="M176" s="36">
        <v>0</v>
      </c>
      <c r="N176" s="35">
        <v>0</v>
      </c>
      <c r="O176" s="35">
        <v>0</v>
      </c>
      <c r="P176" s="35">
        <v>0</v>
      </c>
      <c r="Q176" s="35">
        <f t="shared" si="49"/>
        <v>0.79854934167932912</v>
      </c>
      <c r="R176" s="35" t="s">
        <v>32</v>
      </c>
      <c r="S176" s="37" t="s">
        <v>32</v>
      </c>
      <c r="T176" s="55" t="s">
        <v>409</v>
      </c>
      <c r="V176" s="103"/>
    </row>
    <row r="177" spans="1:22" ht="69" customHeight="1">
      <c r="A177" s="39" t="s">
        <v>226</v>
      </c>
      <c r="B177" s="42" t="s">
        <v>410</v>
      </c>
      <c r="C177" s="41" t="s">
        <v>411</v>
      </c>
      <c r="D177" s="35" t="s">
        <v>32</v>
      </c>
      <c r="E177" s="36" t="s">
        <v>32</v>
      </c>
      <c r="F177" s="36" t="s">
        <v>32</v>
      </c>
      <c r="G177" s="35" t="s">
        <v>32</v>
      </c>
      <c r="H177" s="35">
        <f t="shared" si="47"/>
        <v>1.3977449999999998</v>
      </c>
      <c r="I177" s="36" t="s">
        <v>32</v>
      </c>
      <c r="J177" s="36">
        <v>1.3977449999999998</v>
      </c>
      <c r="K177" s="36" t="s">
        <v>32</v>
      </c>
      <c r="L177" s="35">
        <v>0</v>
      </c>
      <c r="M177" s="36" t="s">
        <v>32</v>
      </c>
      <c r="N177" s="35">
        <v>0</v>
      </c>
      <c r="O177" s="35" t="s">
        <v>32</v>
      </c>
      <c r="P177" s="35">
        <v>0</v>
      </c>
      <c r="Q177" s="35" t="s">
        <v>32</v>
      </c>
      <c r="R177" s="35" t="s">
        <v>32</v>
      </c>
      <c r="S177" s="37" t="s">
        <v>32</v>
      </c>
      <c r="T177" s="38" t="s">
        <v>412</v>
      </c>
      <c r="V177" s="103"/>
    </row>
    <row r="178" spans="1:22" ht="44.25" customHeight="1">
      <c r="A178" s="39" t="s">
        <v>226</v>
      </c>
      <c r="B178" s="42" t="s">
        <v>413</v>
      </c>
      <c r="C178" s="41" t="s">
        <v>414</v>
      </c>
      <c r="D178" s="35">
        <v>2020.5369548619997</v>
      </c>
      <c r="E178" s="36">
        <v>323.43016078999995</v>
      </c>
      <c r="F178" s="36">
        <f t="shared" si="48"/>
        <v>1697.1067940719997</v>
      </c>
      <c r="G178" s="35">
        <f t="shared" si="47"/>
        <v>302.32400755200001</v>
      </c>
      <c r="H178" s="35">
        <f t="shared" si="47"/>
        <v>5.0289647700000009</v>
      </c>
      <c r="I178" s="36">
        <v>65.676252359999992</v>
      </c>
      <c r="J178" s="36">
        <v>5.0289647700000009</v>
      </c>
      <c r="K178" s="36">
        <v>99.428627120000002</v>
      </c>
      <c r="L178" s="35">
        <v>0</v>
      </c>
      <c r="M178" s="36">
        <v>128.22862712</v>
      </c>
      <c r="N178" s="35">
        <v>0</v>
      </c>
      <c r="O178" s="35">
        <v>8.9905009520000476</v>
      </c>
      <c r="P178" s="35">
        <v>0</v>
      </c>
      <c r="Q178" s="35">
        <f t="shared" si="49"/>
        <v>1692.0778293019998</v>
      </c>
      <c r="R178" s="35">
        <f>H178-(I178)</f>
        <v>-60.647287589999991</v>
      </c>
      <c r="S178" s="37">
        <f>R178/(I178)</f>
        <v>-0.92342795775809394</v>
      </c>
      <c r="T178" s="38" t="s">
        <v>415</v>
      </c>
      <c r="V178" s="103"/>
    </row>
    <row r="179" spans="1:22" ht="54.75" customHeight="1">
      <c r="A179" s="12" t="s">
        <v>416</v>
      </c>
      <c r="B179" s="13" t="s">
        <v>417</v>
      </c>
      <c r="C179" s="14" t="s">
        <v>31</v>
      </c>
      <c r="D179" s="15">
        <f t="shared" ref="D179:R179" si="50">D180</f>
        <v>0</v>
      </c>
      <c r="E179" s="16">
        <f t="shared" si="50"/>
        <v>0</v>
      </c>
      <c r="F179" s="16">
        <f t="shared" si="50"/>
        <v>0</v>
      </c>
      <c r="G179" s="15">
        <f t="shared" si="50"/>
        <v>0</v>
      </c>
      <c r="H179" s="15">
        <f t="shared" si="50"/>
        <v>0</v>
      </c>
      <c r="I179" s="16">
        <f t="shared" si="50"/>
        <v>0</v>
      </c>
      <c r="J179" s="16">
        <f t="shared" si="50"/>
        <v>0</v>
      </c>
      <c r="K179" s="16">
        <f t="shared" si="50"/>
        <v>0</v>
      </c>
      <c r="L179" s="15">
        <f t="shared" si="50"/>
        <v>0</v>
      </c>
      <c r="M179" s="16">
        <f t="shared" si="50"/>
        <v>0</v>
      </c>
      <c r="N179" s="15">
        <f t="shared" si="50"/>
        <v>0</v>
      </c>
      <c r="O179" s="15">
        <f t="shared" si="50"/>
        <v>0</v>
      </c>
      <c r="P179" s="15">
        <f t="shared" si="50"/>
        <v>0</v>
      </c>
      <c r="Q179" s="15">
        <f t="shared" si="50"/>
        <v>0</v>
      </c>
      <c r="R179" s="15">
        <f t="shared" si="50"/>
        <v>0</v>
      </c>
      <c r="S179" s="18">
        <v>0</v>
      </c>
      <c r="T179" s="19" t="s">
        <v>32</v>
      </c>
    </row>
    <row r="180" spans="1:22" ht="50.25" customHeight="1">
      <c r="A180" s="58" t="s">
        <v>418</v>
      </c>
      <c r="B180" s="13" t="s">
        <v>419</v>
      </c>
      <c r="C180" s="14" t="s">
        <v>31</v>
      </c>
      <c r="D180" s="15">
        <f t="shared" ref="D180:R180" si="51">D181+D182</f>
        <v>0</v>
      </c>
      <c r="E180" s="16">
        <f t="shared" si="51"/>
        <v>0</v>
      </c>
      <c r="F180" s="16">
        <f t="shared" si="51"/>
        <v>0</v>
      </c>
      <c r="G180" s="15">
        <f t="shared" si="51"/>
        <v>0</v>
      </c>
      <c r="H180" s="15">
        <f t="shared" si="51"/>
        <v>0</v>
      </c>
      <c r="I180" s="16">
        <f t="shared" si="51"/>
        <v>0</v>
      </c>
      <c r="J180" s="16">
        <f t="shared" si="51"/>
        <v>0</v>
      </c>
      <c r="K180" s="16">
        <f t="shared" si="51"/>
        <v>0</v>
      </c>
      <c r="L180" s="15">
        <f t="shared" si="51"/>
        <v>0</v>
      </c>
      <c r="M180" s="16">
        <f t="shared" si="51"/>
        <v>0</v>
      </c>
      <c r="N180" s="15">
        <f t="shared" si="51"/>
        <v>0</v>
      </c>
      <c r="O180" s="15">
        <f t="shared" si="51"/>
        <v>0</v>
      </c>
      <c r="P180" s="15">
        <f t="shared" si="51"/>
        <v>0</v>
      </c>
      <c r="Q180" s="15">
        <f t="shared" si="51"/>
        <v>0</v>
      </c>
      <c r="R180" s="15">
        <f t="shared" si="51"/>
        <v>0</v>
      </c>
      <c r="S180" s="18">
        <v>0</v>
      </c>
      <c r="T180" s="19" t="s">
        <v>32</v>
      </c>
    </row>
    <row r="181" spans="1:22" ht="58.5" customHeight="1">
      <c r="A181" s="59" t="s">
        <v>420</v>
      </c>
      <c r="B181" s="13" t="s">
        <v>421</v>
      </c>
      <c r="C181" s="14" t="s">
        <v>31</v>
      </c>
      <c r="D181" s="15">
        <v>0</v>
      </c>
      <c r="E181" s="16">
        <v>0</v>
      </c>
      <c r="F181" s="16">
        <v>0</v>
      </c>
      <c r="G181" s="15">
        <v>0</v>
      </c>
      <c r="H181" s="15">
        <v>0</v>
      </c>
      <c r="I181" s="16">
        <v>0</v>
      </c>
      <c r="J181" s="16">
        <v>0</v>
      </c>
      <c r="K181" s="16">
        <v>0</v>
      </c>
      <c r="L181" s="15">
        <v>0</v>
      </c>
      <c r="M181" s="16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8">
        <v>0</v>
      </c>
      <c r="T181" s="19" t="s">
        <v>32</v>
      </c>
    </row>
    <row r="182" spans="1:22" ht="47.25">
      <c r="A182" s="29" t="s">
        <v>422</v>
      </c>
      <c r="B182" s="30" t="s">
        <v>423</v>
      </c>
      <c r="C182" s="31" t="s">
        <v>31</v>
      </c>
      <c r="D182" s="15">
        <v>0</v>
      </c>
      <c r="E182" s="16">
        <v>0</v>
      </c>
      <c r="F182" s="16">
        <v>0</v>
      </c>
      <c r="G182" s="15">
        <v>0</v>
      </c>
      <c r="H182" s="15">
        <v>0</v>
      </c>
      <c r="I182" s="16">
        <v>0</v>
      </c>
      <c r="J182" s="16">
        <v>0</v>
      </c>
      <c r="K182" s="16">
        <v>0</v>
      </c>
      <c r="L182" s="15">
        <v>0</v>
      </c>
      <c r="M182" s="16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8">
        <v>0</v>
      </c>
      <c r="T182" s="19" t="s">
        <v>32</v>
      </c>
    </row>
    <row r="183" spans="1:22" ht="29.25" customHeight="1">
      <c r="A183" s="58" t="s">
        <v>424</v>
      </c>
      <c r="B183" s="13" t="s">
        <v>425</v>
      </c>
      <c r="C183" s="14" t="s">
        <v>31</v>
      </c>
      <c r="D183" s="15">
        <v>0</v>
      </c>
      <c r="E183" s="16">
        <v>0</v>
      </c>
      <c r="F183" s="16">
        <v>0</v>
      </c>
      <c r="G183" s="15">
        <v>0</v>
      </c>
      <c r="H183" s="15">
        <v>0</v>
      </c>
      <c r="I183" s="16">
        <v>0</v>
      </c>
      <c r="J183" s="16">
        <v>0</v>
      </c>
      <c r="K183" s="16">
        <v>0</v>
      </c>
      <c r="L183" s="15">
        <v>0</v>
      </c>
      <c r="M183" s="16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8">
        <v>0</v>
      </c>
      <c r="T183" s="19" t="s">
        <v>32</v>
      </c>
    </row>
    <row r="184" spans="1:22" ht="60.75" customHeight="1">
      <c r="A184" s="59" t="s">
        <v>426</v>
      </c>
      <c r="B184" s="13" t="s">
        <v>421</v>
      </c>
      <c r="C184" s="14" t="s">
        <v>31</v>
      </c>
      <c r="D184" s="15">
        <v>0</v>
      </c>
      <c r="E184" s="16">
        <v>0</v>
      </c>
      <c r="F184" s="16">
        <v>0</v>
      </c>
      <c r="G184" s="15">
        <v>0</v>
      </c>
      <c r="H184" s="15">
        <v>0</v>
      </c>
      <c r="I184" s="16">
        <v>0</v>
      </c>
      <c r="J184" s="16">
        <v>0</v>
      </c>
      <c r="K184" s="16">
        <v>0</v>
      </c>
      <c r="L184" s="15">
        <v>0</v>
      </c>
      <c r="M184" s="16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8">
        <v>0</v>
      </c>
      <c r="T184" s="19" t="s">
        <v>32</v>
      </c>
    </row>
    <row r="185" spans="1:22" ht="47.25">
      <c r="A185" s="59" t="s">
        <v>427</v>
      </c>
      <c r="B185" s="30" t="s">
        <v>423</v>
      </c>
      <c r="C185" s="14" t="s">
        <v>31</v>
      </c>
      <c r="D185" s="15">
        <v>0</v>
      </c>
      <c r="E185" s="16">
        <v>0</v>
      </c>
      <c r="F185" s="16">
        <v>0</v>
      </c>
      <c r="G185" s="15">
        <v>0</v>
      </c>
      <c r="H185" s="15">
        <v>0</v>
      </c>
      <c r="I185" s="16">
        <v>0</v>
      </c>
      <c r="J185" s="16">
        <v>0</v>
      </c>
      <c r="K185" s="16">
        <v>0</v>
      </c>
      <c r="L185" s="15">
        <v>0</v>
      </c>
      <c r="M185" s="16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8">
        <v>0</v>
      </c>
      <c r="T185" s="19" t="s">
        <v>32</v>
      </c>
    </row>
    <row r="186" spans="1:22">
      <c r="A186" s="12" t="s">
        <v>428</v>
      </c>
      <c r="B186" s="13" t="s">
        <v>429</v>
      </c>
      <c r="C186" s="14" t="s">
        <v>31</v>
      </c>
      <c r="D186" s="15">
        <f t="shared" ref="D186:R186" si="52">D187+D188+D189+D192</f>
        <v>4120.9584852928001</v>
      </c>
      <c r="E186" s="16">
        <f t="shared" si="52"/>
        <v>1452.9673560400001</v>
      </c>
      <c r="F186" s="16">
        <f t="shared" si="52"/>
        <v>2667.9911292528004</v>
      </c>
      <c r="G186" s="15">
        <f t="shared" si="52"/>
        <v>326.75137545208702</v>
      </c>
      <c r="H186" s="15">
        <f t="shared" si="52"/>
        <v>21.765940199999999</v>
      </c>
      <c r="I186" s="16">
        <f t="shared" si="52"/>
        <v>0.39318144999999927</v>
      </c>
      <c r="J186" s="16">
        <f t="shared" si="52"/>
        <v>21.765940199999999</v>
      </c>
      <c r="K186" s="16">
        <f t="shared" si="52"/>
        <v>21.041075039999999</v>
      </c>
      <c r="L186" s="15">
        <f t="shared" si="52"/>
        <v>0</v>
      </c>
      <c r="M186" s="16">
        <f t="shared" si="52"/>
        <v>78.13847186000001</v>
      </c>
      <c r="N186" s="15">
        <f t="shared" si="52"/>
        <v>0</v>
      </c>
      <c r="O186" s="15">
        <f t="shared" si="52"/>
        <v>227.17864710208701</v>
      </c>
      <c r="P186" s="15">
        <f t="shared" si="52"/>
        <v>0</v>
      </c>
      <c r="Q186" s="15">
        <f>Q187+Q188+Q189+Q192</f>
        <v>2646.2251890528005</v>
      </c>
      <c r="R186" s="15">
        <f t="shared" si="52"/>
        <v>17.120778180000002</v>
      </c>
      <c r="S186" s="18">
        <f>R186/(I186)</f>
        <v>43.544216493428245</v>
      </c>
      <c r="T186" s="19" t="s">
        <v>32</v>
      </c>
    </row>
    <row r="187" spans="1:22" ht="31.5">
      <c r="A187" s="12" t="s">
        <v>430</v>
      </c>
      <c r="B187" s="13" t="s">
        <v>431</v>
      </c>
      <c r="C187" s="14" t="s">
        <v>31</v>
      </c>
      <c r="D187" s="15">
        <v>0</v>
      </c>
      <c r="E187" s="16">
        <v>0</v>
      </c>
      <c r="F187" s="16">
        <v>0</v>
      </c>
      <c r="G187" s="15">
        <v>0</v>
      </c>
      <c r="H187" s="15">
        <v>0</v>
      </c>
      <c r="I187" s="16">
        <v>0</v>
      </c>
      <c r="J187" s="16">
        <v>0</v>
      </c>
      <c r="K187" s="16">
        <v>0</v>
      </c>
      <c r="L187" s="15">
        <v>0</v>
      </c>
      <c r="M187" s="16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8">
        <v>0</v>
      </c>
      <c r="T187" s="19" t="s">
        <v>32</v>
      </c>
    </row>
    <row r="188" spans="1:22">
      <c r="A188" s="12" t="s">
        <v>432</v>
      </c>
      <c r="B188" s="13" t="s">
        <v>433</v>
      </c>
      <c r="C188" s="14" t="s">
        <v>31</v>
      </c>
      <c r="D188" s="15">
        <v>0</v>
      </c>
      <c r="E188" s="16">
        <v>0</v>
      </c>
      <c r="F188" s="16">
        <v>0</v>
      </c>
      <c r="G188" s="15">
        <v>0</v>
      </c>
      <c r="H188" s="15">
        <v>0</v>
      </c>
      <c r="I188" s="16">
        <v>0</v>
      </c>
      <c r="J188" s="16">
        <v>0</v>
      </c>
      <c r="K188" s="16">
        <v>0</v>
      </c>
      <c r="L188" s="15">
        <v>0</v>
      </c>
      <c r="M188" s="16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8">
        <v>0</v>
      </c>
      <c r="T188" s="19" t="s">
        <v>32</v>
      </c>
    </row>
    <row r="189" spans="1:22" ht="31.5">
      <c r="A189" s="29" t="s">
        <v>434</v>
      </c>
      <c r="B189" s="30" t="s">
        <v>435</v>
      </c>
      <c r="C189" s="31" t="s">
        <v>31</v>
      </c>
      <c r="D189" s="15">
        <f>SUM(D190:D191)</f>
        <v>1329.4830916599999</v>
      </c>
      <c r="E189" s="16">
        <f t="shared" ref="E189:R189" si="53">SUM(E190:E191)</f>
        <v>765.15281750000008</v>
      </c>
      <c r="F189" s="16">
        <f t="shared" si="53"/>
        <v>564.33027415999993</v>
      </c>
      <c r="G189" s="15">
        <f t="shared" si="53"/>
        <v>197.22776535</v>
      </c>
      <c r="H189" s="15">
        <f t="shared" si="53"/>
        <v>8.8007349000000001</v>
      </c>
      <c r="I189" s="16">
        <f t="shared" si="53"/>
        <v>8.1777492899999995</v>
      </c>
      <c r="J189" s="16">
        <f t="shared" si="53"/>
        <v>8.8007349000000001</v>
      </c>
      <c r="K189" s="16">
        <f t="shared" si="53"/>
        <v>21.016672019999998</v>
      </c>
      <c r="L189" s="15">
        <f t="shared" si="53"/>
        <v>0</v>
      </c>
      <c r="M189" s="16">
        <f t="shared" si="53"/>
        <v>57.016672020000001</v>
      </c>
      <c r="N189" s="15">
        <f t="shared" si="53"/>
        <v>0</v>
      </c>
      <c r="O189" s="15">
        <f t="shared" si="53"/>
        <v>111.01667202</v>
      </c>
      <c r="P189" s="15">
        <f t="shared" si="53"/>
        <v>0</v>
      </c>
      <c r="Q189" s="15">
        <f>SUM(Q190:Q191)</f>
        <v>555.52953925999998</v>
      </c>
      <c r="R189" s="15">
        <f t="shared" si="53"/>
        <v>0.62298560999999975</v>
      </c>
      <c r="S189" s="18">
        <f t="shared" ref="S189:S194" si="54">R189/(I189)</f>
        <v>7.6180570950225332E-2</v>
      </c>
      <c r="T189" s="60" t="s">
        <v>32</v>
      </c>
    </row>
    <row r="190" spans="1:22" ht="63">
      <c r="A190" s="32" t="s">
        <v>434</v>
      </c>
      <c r="B190" s="33" t="s">
        <v>436</v>
      </c>
      <c r="C190" s="34" t="s">
        <v>437</v>
      </c>
      <c r="D190" s="35">
        <v>745.64925657000003</v>
      </c>
      <c r="E190" s="36">
        <v>740.48817931000008</v>
      </c>
      <c r="F190" s="36">
        <f>D190-E190</f>
        <v>5.1610772599999564</v>
      </c>
      <c r="G190" s="35">
        <f>I190+K190+M190+O190</f>
        <v>5.1610772699999998</v>
      </c>
      <c r="H190" s="35">
        <f>J190+L190+N190+P190</f>
        <v>5.1610772599999999</v>
      </c>
      <c r="I190" s="36">
        <v>5.1610772699999998</v>
      </c>
      <c r="J190" s="36">
        <v>5.1610772599999999</v>
      </c>
      <c r="K190" s="36">
        <v>0</v>
      </c>
      <c r="L190" s="35">
        <v>0</v>
      </c>
      <c r="M190" s="36">
        <v>0</v>
      </c>
      <c r="N190" s="35">
        <v>0</v>
      </c>
      <c r="O190" s="35">
        <v>0</v>
      </c>
      <c r="P190" s="35">
        <v>0</v>
      </c>
      <c r="Q190" s="35">
        <f>F190-H190</f>
        <v>-4.3520742565306136E-14</v>
      </c>
      <c r="R190" s="35">
        <f>H190-(I190)</f>
        <v>-9.9999999392252903E-9</v>
      </c>
      <c r="S190" s="37">
        <f t="shared" si="54"/>
        <v>-1.9375799694673609E-9</v>
      </c>
      <c r="T190" s="38" t="s">
        <v>32</v>
      </c>
      <c r="V190" s="103"/>
    </row>
    <row r="191" spans="1:22" ht="31.5">
      <c r="A191" s="32" t="s">
        <v>434</v>
      </c>
      <c r="B191" s="33" t="s">
        <v>438</v>
      </c>
      <c r="C191" s="34" t="s">
        <v>439</v>
      </c>
      <c r="D191" s="35">
        <v>583.83383508999998</v>
      </c>
      <c r="E191" s="36">
        <v>24.664638189999998</v>
      </c>
      <c r="F191" s="36">
        <f>D191-E191</f>
        <v>559.16919689999997</v>
      </c>
      <c r="G191" s="35">
        <f>I191+K191+M191+O191</f>
        <v>192.06668808000001</v>
      </c>
      <c r="H191" s="35">
        <f>J191+L191+N191+P191</f>
        <v>3.6396576399999998</v>
      </c>
      <c r="I191" s="36">
        <v>3.0166720200000001</v>
      </c>
      <c r="J191" s="36">
        <v>3.6396576399999998</v>
      </c>
      <c r="K191" s="36">
        <v>21.016672019999998</v>
      </c>
      <c r="L191" s="35">
        <v>0</v>
      </c>
      <c r="M191" s="36">
        <v>57.016672020000001</v>
      </c>
      <c r="N191" s="35">
        <v>0</v>
      </c>
      <c r="O191" s="35">
        <v>111.01667202</v>
      </c>
      <c r="P191" s="35">
        <v>0</v>
      </c>
      <c r="Q191" s="35">
        <f>F191-H191</f>
        <v>555.52953925999998</v>
      </c>
      <c r="R191" s="35">
        <f>H191-(I191)</f>
        <v>0.62298561999999968</v>
      </c>
      <c r="S191" s="37">
        <f t="shared" si="54"/>
        <v>0.20651420368860637</v>
      </c>
      <c r="T191" s="38" t="s">
        <v>440</v>
      </c>
      <c r="V191" s="103"/>
    </row>
    <row r="192" spans="1:22">
      <c r="A192" s="12" t="s">
        <v>441</v>
      </c>
      <c r="B192" s="13" t="s">
        <v>442</v>
      </c>
      <c r="C192" s="14" t="s">
        <v>31</v>
      </c>
      <c r="D192" s="15">
        <f>SUM(D193:D198)</f>
        <v>2791.4753936328007</v>
      </c>
      <c r="E192" s="16">
        <f t="shared" ref="E192:R192" si="55">SUM(E193:E198)</f>
        <v>687.81453853999994</v>
      </c>
      <c r="F192" s="16">
        <f t="shared" si="55"/>
        <v>2103.6608550928004</v>
      </c>
      <c r="G192" s="15">
        <f t="shared" si="55"/>
        <v>129.52361010208702</v>
      </c>
      <c r="H192" s="15">
        <f t="shared" si="55"/>
        <v>12.965205299999999</v>
      </c>
      <c r="I192" s="16">
        <f t="shared" si="55"/>
        <v>-7.7845678400000002</v>
      </c>
      <c r="J192" s="16">
        <f t="shared" si="55"/>
        <v>12.965205299999999</v>
      </c>
      <c r="K192" s="16">
        <f t="shared" si="55"/>
        <v>2.4403020000000001E-2</v>
      </c>
      <c r="L192" s="15">
        <f t="shared" si="55"/>
        <v>0</v>
      </c>
      <c r="M192" s="16">
        <f t="shared" si="55"/>
        <v>21.121799840000001</v>
      </c>
      <c r="N192" s="15">
        <f t="shared" si="55"/>
        <v>0</v>
      </c>
      <c r="O192" s="15">
        <f t="shared" si="55"/>
        <v>116.16197508208701</v>
      </c>
      <c r="P192" s="15">
        <f t="shared" si="55"/>
        <v>0</v>
      </c>
      <c r="Q192" s="15">
        <f t="shared" si="55"/>
        <v>2090.6956497928004</v>
      </c>
      <c r="R192" s="15">
        <f t="shared" si="55"/>
        <v>16.497792570000001</v>
      </c>
      <c r="S192" s="18">
        <f t="shared" si="54"/>
        <v>-2.1192945978617099</v>
      </c>
      <c r="T192" s="19" t="s">
        <v>32</v>
      </c>
    </row>
    <row r="193" spans="1:22" ht="31.5">
      <c r="A193" s="39" t="s">
        <v>441</v>
      </c>
      <c r="B193" s="42" t="s">
        <v>443</v>
      </c>
      <c r="C193" s="34" t="s">
        <v>444</v>
      </c>
      <c r="D193" s="35">
        <v>447.17500173199994</v>
      </c>
      <c r="E193" s="36">
        <v>458.7171581799999</v>
      </c>
      <c r="F193" s="36">
        <f t="shared" ref="F193:F198" si="56">D193-E193</f>
        <v>-11.542156447999957</v>
      </c>
      <c r="G193" s="35">
        <f t="shared" ref="G193:H198" si="57">I193+K193+M193+O193</f>
        <v>-7.8284932679999901</v>
      </c>
      <c r="H193" s="35">
        <f t="shared" si="57"/>
        <v>8.6861917000000002</v>
      </c>
      <c r="I193" s="36">
        <v>-7.8284932700000001</v>
      </c>
      <c r="J193" s="36">
        <v>8.6861917000000002</v>
      </c>
      <c r="K193" s="36">
        <v>0</v>
      </c>
      <c r="L193" s="35">
        <v>0</v>
      </c>
      <c r="M193" s="36">
        <v>0</v>
      </c>
      <c r="N193" s="35">
        <v>0</v>
      </c>
      <c r="O193" s="35">
        <v>2.0000099354433587E-9</v>
      </c>
      <c r="P193" s="35">
        <v>0</v>
      </c>
      <c r="Q193" s="35">
        <f t="shared" ref="Q193:Q198" si="58">F193-H193</f>
        <v>-20.228348147999959</v>
      </c>
      <c r="R193" s="35">
        <f>H193-(I193)</f>
        <v>16.514684970000001</v>
      </c>
      <c r="S193" s="37">
        <f t="shared" si="54"/>
        <v>-2.1095611122624112</v>
      </c>
      <c r="T193" s="38" t="s">
        <v>445</v>
      </c>
      <c r="V193" s="103"/>
    </row>
    <row r="194" spans="1:22" ht="53.25" customHeight="1">
      <c r="A194" s="39" t="s">
        <v>441</v>
      </c>
      <c r="B194" s="42" t="s">
        <v>446</v>
      </c>
      <c r="C194" s="41" t="s">
        <v>447</v>
      </c>
      <c r="D194" s="35">
        <v>276.1959566868</v>
      </c>
      <c r="E194" s="36">
        <v>59.685028709999997</v>
      </c>
      <c r="F194" s="36">
        <f t="shared" si="56"/>
        <v>216.51092797680002</v>
      </c>
      <c r="G194" s="35">
        <f t="shared" si="57"/>
        <v>0.11713448400000001</v>
      </c>
      <c r="H194" s="35">
        <f t="shared" si="57"/>
        <v>2.7033030000000003E-2</v>
      </c>
      <c r="I194" s="36">
        <v>4.3925430000000008E-2</v>
      </c>
      <c r="J194" s="36">
        <v>2.7033030000000003E-2</v>
      </c>
      <c r="K194" s="36">
        <v>2.4403020000000001E-2</v>
      </c>
      <c r="L194" s="35">
        <v>0</v>
      </c>
      <c r="M194" s="36">
        <v>2.4403020000000001E-2</v>
      </c>
      <c r="N194" s="35">
        <v>0</v>
      </c>
      <c r="O194" s="35">
        <v>2.4403013999999997E-2</v>
      </c>
      <c r="P194" s="35">
        <v>0</v>
      </c>
      <c r="Q194" s="35">
        <f t="shared" si="58"/>
        <v>216.48389494680001</v>
      </c>
      <c r="R194" s="35">
        <f>H194-(I194)</f>
        <v>-1.6892400000000005E-2</v>
      </c>
      <c r="S194" s="37">
        <f t="shared" si="54"/>
        <v>-0.38456994046501086</v>
      </c>
      <c r="T194" s="38" t="s">
        <v>448</v>
      </c>
      <c r="V194" s="103"/>
    </row>
    <row r="195" spans="1:22" ht="54.75" customHeight="1">
      <c r="A195" s="39" t="s">
        <v>441</v>
      </c>
      <c r="B195" s="42" t="s">
        <v>449</v>
      </c>
      <c r="C195" s="34" t="s">
        <v>450</v>
      </c>
      <c r="D195" s="35">
        <v>172.4888497080002</v>
      </c>
      <c r="E195" s="36">
        <v>9.9277289999999994</v>
      </c>
      <c r="F195" s="36">
        <f t="shared" si="56"/>
        <v>162.5611207080002</v>
      </c>
      <c r="G195" s="35">
        <f t="shared" si="57"/>
        <v>113.266575667287</v>
      </c>
      <c r="H195" s="35">
        <f t="shared" si="57"/>
        <v>0</v>
      </c>
      <c r="I195" s="36">
        <v>0</v>
      </c>
      <c r="J195" s="36">
        <v>0</v>
      </c>
      <c r="K195" s="36">
        <v>0</v>
      </c>
      <c r="L195" s="35">
        <v>0</v>
      </c>
      <c r="M195" s="36">
        <v>0</v>
      </c>
      <c r="N195" s="35">
        <v>0</v>
      </c>
      <c r="O195" s="35">
        <v>113.266575667287</v>
      </c>
      <c r="P195" s="35">
        <v>0</v>
      </c>
      <c r="Q195" s="35">
        <f t="shared" si="58"/>
        <v>162.5611207080002</v>
      </c>
      <c r="R195" s="35">
        <f>H195-(I195)</f>
        <v>0</v>
      </c>
      <c r="S195" s="37">
        <v>0</v>
      </c>
      <c r="T195" s="38" t="s">
        <v>32</v>
      </c>
      <c r="V195" s="103"/>
    </row>
    <row r="196" spans="1:22" ht="40.5" customHeight="1">
      <c r="A196" s="39" t="s">
        <v>441</v>
      </c>
      <c r="B196" s="42" t="s">
        <v>451</v>
      </c>
      <c r="C196" s="34" t="s">
        <v>452</v>
      </c>
      <c r="D196" s="35">
        <v>1705.8659849620001</v>
      </c>
      <c r="E196" s="36">
        <v>2.8951648400000001</v>
      </c>
      <c r="F196" s="36">
        <f>D196-E196</f>
        <v>1702.9708201220001</v>
      </c>
      <c r="G196" s="35" t="s">
        <v>32</v>
      </c>
      <c r="H196" s="35">
        <f t="shared" si="57"/>
        <v>4.2468742699999993</v>
      </c>
      <c r="I196" s="36" t="s">
        <v>32</v>
      </c>
      <c r="J196" s="36">
        <v>4.2468742699999993</v>
      </c>
      <c r="K196" s="36" t="s">
        <v>32</v>
      </c>
      <c r="L196" s="35">
        <v>0</v>
      </c>
      <c r="M196" s="36" t="s">
        <v>32</v>
      </c>
      <c r="N196" s="35">
        <v>0</v>
      </c>
      <c r="O196" s="35" t="s">
        <v>32</v>
      </c>
      <c r="P196" s="35">
        <v>0</v>
      </c>
      <c r="Q196" s="35">
        <f t="shared" si="58"/>
        <v>1698.723945852</v>
      </c>
      <c r="R196" s="35" t="s">
        <v>32</v>
      </c>
      <c r="S196" s="37" t="s">
        <v>32</v>
      </c>
      <c r="T196" s="55" t="s">
        <v>453</v>
      </c>
      <c r="V196" s="103"/>
    </row>
    <row r="197" spans="1:22" ht="47.25">
      <c r="A197" s="39" t="s">
        <v>441</v>
      </c>
      <c r="B197" s="42" t="s">
        <v>454</v>
      </c>
      <c r="C197" s="34" t="s">
        <v>455</v>
      </c>
      <c r="D197" s="35">
        <v>156.56903261999997</v>
      </c>
      <c r="E197" s="36">
        <v>156.58945780999997</v>
      </c>
      <c r="F197" s="36">
        <f>D197-E197</f>
        <v>-2.0425189999997428E-2</v>
      </c>
      <c r="G197" s="35" t="s">
        <v>32</v>
      </c>
      <c r="H197" s="35">
        <f t="shared" si="57"/>
        <v>5.1063000000000002E-3</v>
      </c>
      <c r="I197" s="36" t="s">
        <v>32</v>
      </c>
      <c r="J197" s="36">
        <v>5.1063000000000002E-3</v>
      </c>
      <c r="K197" s="36" t="s">
        <v>32</v>
      </c>
      <c r="L197" s="35">
        <v>0</v>
      </c>
      <c r="M197" s="36" t="s">
        <v>32</v>
      </c>
      <c r="N197" s="35">
        <v>0</v>
      </c>
      <c r="O197" s="35" t="s">
        <v>32</v>
      </c>
      <c r="P197" s="35">
        <v>0</v>
      </c>
      <c r="Q197" s="35">
        <f t="shared" si="58"/>
        <v>-2.553148999999743E-2</v>
      </c>
      <c r="R197" s="35" t="s">
        <v>32</v>
      </c>
      <c r="S197" s="37" t="s">
        <v>32</v>
      </c>
      <c r="T197" s="55" t="s">
        <v>456</v>
      </c>
      <c r="V197" s="103"/>
    </row>
    <row r="198" spans="1:22" ht="47.25">
      <c r="A198" s="39" t="s">
        <v>441</v>
      </c>
      <c r="B198" s="42" t="s">
        <v>457</v>
      </c>
      <c r="C198" s="34" t="s">
        <v>458</v>
      </c>
      <c r="D198" s="35">
        <v>33.180567924000002</v>
      </c>
      <c r="E198" s="36">
        <v>0</v>
      </c>
      <c r="F198" s="36">
        <f t="shared" si="56"/>
        <v>33.180567924000002</v>
      </c>
      <c r="G198" s="35">
        <f t="shared" si="57"/>
        <v>23.968393218799999</v>
      </c>
      <c r="H198" s="35">
        <f t="shared" si="57"/>
        <v>0</v>
      </c>
      <c r="I198" s="36">
        <v>0</v>
      </c>
      <c r="J198" s="36">
        <v>0</v>
      </c>
      <c r="K198" s="36">
        <v>0</v>
      </c>
      <c r="L198" s="35">
        <v>0</v>
      </c>
      <c r="M198" s="36">
        <v>21.09739682</v>
      </c>
      <c r="N198" s="35">
        <v>0</v>
      </c>
      <c r="O198" s="35">
        <v>2.8709963987999991</v>
      </c>
      <c r="P198" s="35">
        <v>0</v>
      </c>
      <c r="Q198" s="35">
        <f t="shared" si="58"/>
        <v>33.180567924000002</v>
      </c>
      <c r="R198" s="35">
        <f>H198-(I198)</f>
        <v>0</v>
      </c>
      <c r="S198" s="37">
        <v>0</v>
      </c>
      <c r="T198" s="38" t="s">
        <v>32</v>
      </c>
      <c r="V198" s="103"/>
    </row>
    <row r="199" spans="1:22" ht="31.5">
      <c r="A199" s="12" t="s">
        <v>459</v>
      </c>
      <c r="B199" s="13" t="s">
        <v>460</v>
      </c>
      <c r="C199" s="14" t="s">
        <v>31</v>
      </c>
      <c r="D199" s="15">
        <v>0</v>
      </c>
      <c r="E199" s="16">
        <v>0</v>
      </c>
      <c r="F199" s="16">
        <v>0</v>
      </c>
      <c r="G199" s="15">
        <v>0</v>
      </c>
      <c r="H199" s="15">
        <v>0</v>
      </c>
      <c r="I199" s="16">
        <v>0</v>
      </c>
      <c r="J199" s="16">
        <v>0</v>
      </c>
      <c r="K199" s="16">
        <v>0</v>
      </c>
      <c r="L199" s="15">
        <v>0</v>
      </c>
      <c r="M199" s="16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8">
        <v>0</v>
      </c>
      <c r="T199" s="19" t="s">
        <v>32</v>
      </c>
    </row>
    <row r="200" spans="1:22">
      <c r="A200" s="12" t="s">
        <v>461</v>
      </c>
      <c r="B200" s="13" t="s">
        <v>462</v>
      </c>
      <c r="C200" s="14" t="s">
        <v>31</v>
      </c>
      <c r="D200" s="15">
        <f t="shared" ref="D200:R200" si="59">SUM(D201:D323)</f>
        <v>2930.1820830305342</v>
      </c>
      <c r="E200" s="16">
        <f t="shared" si="59"/>
        <v>885.99535668999988</v>
      </c>
      <c r="F200" s="16">
        <f t="shared" si="59"/>
        <v>2098.1365533905341</v>
      </c>
      <c r="G200" s="15">
        <f t="shared" si="59"/>
        <v>813.27582911053378</v>
      </c>
      <c r="H200" s="15">
        <f t="shared" si="59"/>
        <v>176.04312752000004</v>
      </c>
      <c r="I200" s="16">
        <f t="shared" si="59"/>
        <v>49.779612740000005</v>
      </c>
      <c r="J200" s="16">
        <f t="shared" si="59"/>
        <v>176.04312752000004</v>
      </c>
      <c r="K200" s="16">
        <f t="shared" si="59"/>
        <v>94.730098112000007</v>
      </c>
      <c r="L200" s="15">
        <f t="shared" si="59"/>
        <v>0</v>
      </c>
      <c r="M200" s="16">
        <f t="shared" si="59"/>
        <v>252.14350114679996</v>
      </c>
      <c r="N200" s="15">
        <f t="shared" si="59"/>
        <v>0</v>
      </c>
      <c r="O200" s="15">
        <f t="shared" si="59"/>
        <v>416.6226171117338</v>
      </c>
      <c r="P200" s="15">
        <f t="shared" si="59"/>
        <v>0</v>
      </c>
      <c r="Q200" s="15">
        <f>SUM(Q201:Q323)</f>
        <v>1969.3815616605339</v>
      </c>
      <c r="R200" s="15">
        <f t="shared" si="59"/>
        <v>31.547312859999998</v>
      </c>
      <c r="S200" s="18">
        <f>R200/(I200)</f>
        <v>0.63373961996796357</v>
      </c>
      <c r="T200" s="19" t="s">
        <v>32</v>
      </c>
    </row>
    <row r="201" spans="1:22" ht="56.25" customHeight="1">
      <c r="A201" s="39" t="s">
        <v>461</v>
      </c>
      <c r="B201" s="42" t="s">
        <v>463</v>
      </c>
      <c r="C201" s="44" t="s">
        <v>464</v>
      </c>
      <c r="D201" s="35">
        <v>8.6429279999999995</v>
      </c>
      <c r="E201" s="36">
        <v>0</v>
      </c>
      <c r="F201" s="36">
        <f t="shared" ref="F201:F276" si="60">D201-E201</f>
        <v>8.6429279999999995</v>
      </c>
      <c r="G201" s="35">
        <f t="shared" ref="G201:H232" si="61">I201+K201+M201+O201</f>
        <v>8.6429279999999995</v>
      </c>
      <c r="H201" s="35">
        <f t="shared" si="61"/>
        <v>0</v>
      </c>
      <c r="I201" s="36">
        <v>0</v>
      </c>
      <c r="J201" s="36">
        <v>0</v>
      </c>
      <c r="K201" s="36">
        <v>0</v>
      </c>
      <c r="L201" s="35">
        <v>0</v>
      </c>
      <c r="M201" s="36">
        <v>2.5928784</v>
      </c>
      <c r="N201" s="35">
        <v>0</v>
      </c>
      <c r="O201" s="47">
        <v>6.0500495999999995</v>
      </c>
      <c r="P201" s="35">
        <v>0</v>
      </c>
      <c r="Q201" s="35">
        <f t="shared" ref="Q201:Q264" si="62">F201-H201</f>
        <v>8.6429279999999995</v>
      </c>
      <c r="R201" s="35">
        <f t="shared" ref="R201:R263" si="63">H201-(I201)</f>
        <v>0</v>
      </c>
      <c r="S201" s="37">
        <v>0</v>
      </c>
      <c r="T201" s="38" t="s">
        <v>32</v>
      </c>
      <c r="V201" s="103"/>
    </row>
    <row r="202" spans="1:22" ht="63.75" customHeight="1">
      <c r="A202" s="39" t="s">
        <v>461</v>
      </c>
      <c r="B202" s="42" t="s">
        <v>465</v>
      </c>
      <c r="C202" s="44" t="s">
        <v>466</v>
      </c>
      <c r="D202" s="35">
        <v>51.016144112000006</v>
      </c>
      <c r="E202" s="36">
        <v>23.85</v>
      </c>
      <c r="F202" s="36">
        <f t="shared" si="60"/>
        <v>27.166144112000005</v>
      </c>
      <c r="G202" s="35">
        <f t="shared" si="61"/>
        <v>41.627467511999988</v>
      </c>
      <c r="H202" s="35">
        <f t="shared" si="61"/>
        <v>0</v>
      </c>
      <c r="I202" s="36">
        <v>0</v>
      </c>
      <c r="J202" s="36">
        <v>0</v>
      </c>
      <c r="K202" s="36">
        <v>0</v>
      </c>
      <c r="L202" s="35">
        <v>0</v>
      </c>
      <c r="M202" s="36">
        <v>8.3254935000000003</v>
      </c>
      <c r="N202" s="35">
        <v>0</v>
      </c>
      <c r="O202" s="35">
        <v>33.301974011999988</v>
      </c>
      <c r="P202" s="35">
        <v>0</v>
      </c>
      <c r="Q202" s="35">
        <f t="shared" si="62"/>
        <v>27.166144112000005</v>
      </c>
      <c r="R202" s="35">
        <f t="shared" si="63"/>
        <v>0</v>
      </c>
      <c r="S202" s="37">
        <v>0</v>
      </c>
      <c r="T202" s="38" t="s">
        <v>32</v>
      </c>
      <c r="V202" s="103"/>
    </row>
    <row r="203" spans="1:22" ht="58.5" customHeight="1">
      <c r="A203" s="32" t="s">
        <v>461</v>
      </c>
      <c r="B203" s="33" t="s">
        <v>467</v>
      </c>
      <c r="C203" s="34" t="s">
        <v>468</v>
      </c>
      <c r="D203" s="35">
        <v>3.6304250759999999</v>
      </c>
      <c r="E203" s="36">
        <v>0</v>
      </c>
      <c r="F203" s="36">
        <f t="shared" si="60"/>
        <v>3.6304250759999999</v>
      </c>
      <c r="G203" s="35">
        <f t="shared" si="61"/>
        <v>3.6304250759999999</v>
      </c>
      <c r="H203" s="35">
        <f t="shared" si="61"/>
        <v>0</v>
      </c>
      <c r="I203" s="36">
        <v>0</v>
      </c>
      <c r="J203" s="36">
        <v>0</v>
      </c>
      <c r="K203" s="36">
        <v>0</v>
      </c>
      <c r="L203" s="35">
        <v>0</v>
      </c>
      <c r="M203" s="36">
        <v>0</v>
      </c>
      <c r="N203" s="35">
        <v>0</v>
      </c>
      <c r="O203" s="35">
        <v>3.6304250759999999</v>
      </c>
      <c r="P203" s="35">
        <v>0</v>
      </c>
      <c r="Q203" s="35">
        <f t="shared" si="62"/>
        <v>3.6304250759999999</v>
      </c>
      <c r="R203" s="35">
        <f t="shared" si="63"/>
        <v>0</v>
      </c>
      <c r="S203" s="37">
        <v>0</v>
      </c>
      <c r="T203" s="38" t="s">
        <v>32</v>
      </c>
      <c r="V203" s="103"/>
    </row>
    <row r="204" spans="1:22" ht="63">
      <c r="A204" s="32" t="s">
        <v>461</v>
      </c>
      <c r="B204" s="33" t="s">
        <v>469</v>
      </c>
      <c r="C204" s="34" t="s">
        <v>470</v>
      </c>
      <c r="D204" s="35">
        <v>7.1873770919999993</v>
      </c>
      <c r="E204" s="36">
        <v>0</v>
      </c>
      <c r="F204" s="36">
        <f t="shared" si="60"/>
        <v>7.1873770919999993</v>
      </c>
      <c r="G204" s="35">
        <f t="shared" si="61"/>
        <v>7.1873770920000002</v>
      </c>
      <c r="H204" s="35">
        <f t="shared" si="61"/>
        <v>0</v>
      </c>
      <c r="I204" s="36">
        <v>0</v>
      </c>
      <c r="J204" s="36">
        <v>0</v>
      </c>
      <c r="K204" s="36">
        <v>0</v>
      </c>
      <c r="L204" s="35">
        <v>0</v>
      </c>
      <c r="M204" s="36">
        <v>2.1562131276000001</v>
      </c>
      <c r="N204" s="35">
        <v>0</v>
      </c>
      <c r="O204" s="35">
        <v>5.0311639644000001</v>
      </c>
      <c r="P204" s="35">
        <v>0</v>
      </c>
      <c r="Q204" s="35">
        <f t="shared" si="62"/>
        <v>7.1873770919999993</v>
      </c>
      <c r="R204" s="35">
        <f t="shared" si="63"/>
        <v>0</v>
      </c>
      <c r="S204" s="37">
        <v>0</v>
      </c>
      <c r="T204" s="38" t="s">
        <v>32</v>
      </c>
      <c r="V204" s="103"/>
    </row>
    <row r="205" spans="1:22" ht="47.25">
      <c r="A205" s="32" t="s">
        <v>461</v>
      </c>
      <c r="B205" s="33" t="s">
        <v>471</v>
      </c>
      <c r="C205" s="34" t="s">
        <v>472</v>
      </c>
      <c r="D205" s="35">
        <v>11.258854884</v>
      </c>
      <c r="E205" s="36">
        <v>0</v>
      </c>
      <c r="F205" s="36">
        <f t="shared" si="60"/>
        <v>11.258854884</v>
      </c>
      <c r="G205" s="35">
        <f t="shared" si="61"/>
        <v>11.258854884</v>
      </c>
      <c r="H205" s="35">
        <f t="shared" si="61"/>
        <v>0</v>
      </c>
      <c r="I205" s="36">
        <v>0</v>
      </c>
      <c r="J205" s="36">
        <v>0</v>
      </c>
      <c r="K205" s="36">
        <v>0</v>
      </c>
      <c r="L205" s="35">
        <v>0</v>
      </c>
      <c r="M205" s="36">
        <v>3.3776564652000003</v>
      </c>
      <c r="N205" s="35">
        <v>0</v>
      </c>
      <c r="O205" s="35">
        <v>7.8811984187999995</v>
      </c>
      <c r="P205" s="35">
        <v>0</v>
      </c>
      <c r="Q205" s="35">
        <f t="shared" si="62"/>
        <v>11.258854884</v>
      </c>
      <c r="R205" s="35">
        <f t="shared" si="63"/>
        <v>0</v>
      </c>
      <c r="S205" s="37">
        <v>0</v>
      </c>
      <c r="T205" s="38" t="s">
        <v>32</v>
      </c>
      <c r="V205" s="103"/>
    </row>
    <row r="206" spans="1:22" ht="47.25">
      <c r="A206" s="32" t="s">
        <v>461</v>
      </c>
      <c r="B206" s="33" t="s">
        <v>473</v>
      </c>
      <c r="C206" s="34" t="s">
        <v>474</v>
      </c>
      <c r="D206" s="35">
        <v>4.1710527959999997</v>
      </c>
      <c r="E206" s="36">
        <v>0</v>
      </c>
      <c r="F206" s="36">
        <f t="shared" si="60"/>
        <v>4.1710527959999997</v>
      </c>
      <c r="G206" s="35">
        <f t="shared" si="61"/>
        <v>4.1710527959999997</v>
      </c>
      <c r="H206" s="35">
        <f t="shared" si="61"/>
        <v>0</v>
      </c>
      <c r="I206" s="36">
        <v>0</v>
      </c>
      <c r="J206" s="36">
        <v>0</v>
      </c>
      <c r="K206" s="36">
        <v>0</v>
      </c>
      <c r="L206" s="35">
        <v>0</v>
      </c>
      <c r="M206" s="36">
        <v>1.25131584</v>
      </c>
      <c r="N206" s="35">
        <v>0</v>
      </c>
      <c r="O206" s="35">
        <v>2.9197369559999999</v>
      </c>
      <c r="P206" s="35">
        <v>0</v>
      </c>
      <c r="Q206" s="35">
        <f t="shared" si="62"/>
        <v>4.1710527959999997</v>
      </c>
      <c r="R206" s="35">
        <f t="shared" si="63"/>
        <v>0</v>
      </c>
      <c r="S206" s="37">
        <v>0</v>
      </c>
      <c r="T206" s="38" t="s">
        <v>32</v>
      </c>
      <c r="V206" s="103"/>
    </row>
    <row r="207" spans="1:22" ht="47.25">
      <c r="A207" s="32" t="s">
        <v>461</v>
      </c>
      <c r="B207" s="33" t="s">
        <v>475</v>
      </c>
      <c r="C207" s="34" t="s">
        <v>476</v>
      </c>
      <c r="D207" s="35">
        <v>334.16554701599995</v>
      </c>
      <c r="E207" s="36">
        <v>0</v>
      </c>
      <c r="F207" s="36">
        <f t="shared" si="60"/>
        <v>334.16554701599995</v>
      </c>
      <c r="G207" s="35">
        <f t="shared" si="61"/>
        <v>119.05774073999999</v>
      </c>
      <c r="H207" s="35">
        <f t="shared" si="61"/>
        <v>0</v>
      </c>
      <c r="I207" s="36">
        <v>0</v>
      </c>
      <c r="J207" s="36">
        <v>0</v>
      </c>
      <c r="K207" s="36">
        <v>39.685913579999998</v>
      </c>
      <c r="L207" s="35">
        <v>0</v>
      </c>
      <c r="M207" s="36">
        <v>39.685913579999998</v>
      </c>
      <c r="N207" s="35">
        <v>0</v>
      </c>
      <c r="O207" s="35">
        <v>39.68591357999999</v>
      </c>
      <c r="P207" s="35">
        <v>0</v>
      </c>
      <c r="Q207" s="35">
        <f t="shared" si="62"/>
        <v>334.16554701599995</v>
      </c>
      <c r="R207" s="35">
        <f t="shared" si="63"/>
        <v>0</v>
      </c>
      <c r="S207" s="37">
        <v>0</v>
      </c>
      <c r="T207" s="38" t="s">
        <v>32</v>
      </c>
      <c r="V207" s="103"/>
    </row>
    <row r="208" spans="1:22" ht="31.5">
      <c r="A208" s="32" t="s">
        <v>461</v>
      </c>
      <c r="B208" s="33" t="s">
        <v>477</v>
      </c>
      <c r="C208" s="34" t="s">
        <v>478</v>
      </c>
      <c r="D208" s="35">
        <v>0.132568344</v>
      </c>
      <c r="E208" s="36">
        <v>0</v>
      </c>
      <c r="F208" s="36">
        <f t="shared" si="60"/>
        <v>0.132568344</v>
      </c>
      <c r="G208" s="35">
        <f t="shared" si="61"/>
        <v>0.132568344</v>
      </c>
      <c r="H208" s="35">
        <f t="shared" si="61"/>
        <v>0</v>
      </c>
      <c r="I208" s="36">
        <v>0</v>
      </c>
      <c r="J208" s="36">
        <v>0</v>
      </c>
      <c r="K208" s="36">
        <v>0</v>
      </c>
      <c r="L208" s="35">
        <v>0</v>
      </c>
      <c r="M208" s="36">
        <v>0</v>
      </c>
      <c r="N208" s="35">
        <v>0</v>
      </c>
      <c r="O208" s="35">
        <v>0.132568344</v>
      </c>
      <c r="P208" s="35">
        <v>0</v>
      </c>
      <c r="Q208" s="35">
        <f t="shared" si="62"/>
        <v>0.132568344</v>
      </c>
      <c r="R208" s="35">
        <f t="shared" si="63"/>
        <v>0</v>
      </c>
      <c r="S208" s="37">
        <v>0</v>
      </c>
      <c r="T208" s="38" t="s">
        <v>32</v>
      </c>
      <c r="V208" s="103"/>
    </row>
    <row r="209" spans="1:22" ht="31.5">
      <c r="A209" s="32" t="s">
        <v>461</v>
      </c>
      <c r="B209" s="33" t="s">
        <v>479</v>
      </c>
      <c r="C209" s="34" t="s">
        <v>480</v>
      </c>
      <c r="D209" s="35">
        <v>0.44620564799999995</v>
      </c>
      <c r="E209" s="36">
        <v>0</v>
      </c>
      <c r="F209" s="36">
        <f t="shared" si="60"/>
        <v>0.44620564799999995</v>
      </c>
      <c r="G209" s="35">
        <f t="shared" si="61"/>
        <v>0.44620564799999995</v>
      </c>
      <c r="H209" s="35">
        <f t="shared" si="61"/>
        <v>0</v>
      </c>
      <c r="I209" s="36">
        <v>0</v>
      </c>
      <c r="J209" s="36">
        <v>0</v>
      </c>
      <c r="K209" s="36">
        <v>0</v>
      </c>
      <c r="L209" s="35">
        <v>0</v>
      </c>
      <c r="M209" s="36">
        <v>0</v>
      </c>
      <c r="N209" s="35">
        <v>0</v>
      </c>
      <c r="O209" s="35">
        <v>0.44620564799999995</v>
      </c>
      <c r="P209" s="35">
        <v>0</v>
      </c>
      <c r="Q209" s="35">
        <f t="shared" si="62"/>
        <v>0.44620564799999995</v>
      </c>
      <c r="R209" s="35">
        <f t="shared" si="63"/>
        <v>0</v>
      </c>
      <c r="S209" s="37">
        <v>0</v>
      </c>
      <c r="T209" s="38" t="s">
        <v>32</v>
      </c>
      <c r="V209" s="103"/>
    </row>
    <row r="210" spans="1:22" ht="31.5">
      <c r="A210" s="32" t="s">
        <v>461</v>
      </c>
      <c r="B210" s="33" t="s">
        <v>481</v>
      </c>
      <c r="C210" s="34" t="s">
        <v>482</v>
      </c>
      <c r="D210" s="35">
        <v>0.601666284</v>
      </c>
      <c r="E210" s="36">
        <v>0</v>
      </c>
      <c r="F210" s="36">
        <f t="shared" si="60"/>
        <v>0.601666284</v>
      </c>
      <c r="G210" s="35">
        <f t="shared" si="61"/>
        <v>0.601666284</v>
      </c>
      <c r="H210" s="35">
        <f t="shared" si="61"/>
        <v>0</v>
      </c>
      <c r="I210" s="36">
        <v>0</v>
      </c>
      <c r="J210" s="36">
        <v>0</v>
      </c>
      <c r="K210" s="36">
        <v>0</v>
      </c>
      <c r="L210" s="35">
        <v>0</v>
      </c>
      <c r="M210" s="36">
        <v>0</v>
      </c>
      <c r="N210" s="35">
        <v>0</v>
      </c>
      <c r="O210" s="35">
        <v>0.601666284</v>
      </c>
      <c r="P210" s="35">
        <v>0</v>
      </c>
      <c r="Q210" s="35">
        <f t="shared" si="62"/>
        <v>0.601666284</v>
      </c>
      <c r="R210" s="35">
        <f t="shared" si="63"/>
        <v>0</v>
      </c>
      <c r="S210" s="37">
        <v>0</v>
      </c>
      <c r="T210" s="38" t="s">
        <v>32</v>
      </c>
      <c r="V210" s="103"/>
    </row>
    <row r="211" spans="1:22" ht="31.5">
      <c r="A211" s="32" t="s">
        <v>461</v>
      </c>
      <c r="B211" s="33" t="s">
        <v>483</v>
      </c>
      <c r="C211" s="34" t="s">
        <v>484</v>
      </c>
      <c r="D211" s="35">
        <v>0.57949498799999988</v>
      </c>
      <c r="E211" s="36">
        <v>0</v>
      </c>
      <c r="F211" s="36">
        <f t="shared" si="60"/>
        <v>0.57949498799999988</v>
      </c>
      <c r="G211" s="35">
        <f t="shared" si="61"/>
        <v>0.57949498799999988</v>
      </c>
      <c r="H211" s="35">
        <f t="shared" si="61"/>
        <v>0</v>
      </c>
      <c r="I211" s="36">
        <v>0</v>
      </c>
      <c r="J211" s="36">
        <v>0</v>
      </c>
      <c r="K211" s="36">
        <v>0</v>
      </c>
      <c r="L211" s="35">
        <v>0</v>
      </c>
      <c r="M211" s="36">
        <v>0</v>
      </c>
      <c r="N211" s="35">
        <v>0</v>
      </c>
      <c r="O211" s="35">
        <v>0.57949498799999988</v>
      </c>
      <c r="P211" s="35">
        <v>0</v>
      </c>
      <c r="Q211" s="35">
        <f t="shared" si="62"/>
        <v>0.57949498799999988</v>
      </c>
      <c r="R211" s="35">
        <f t="shared" si="63"/>
        <v>0</v>
      </c>
      <c r="S211" s="37">
        <v>0</v>
      </c>
      <c r="T211" s="38" t="s">
        <v>32</v>
      </c>
      <c r="V211" s="103"/>
    </row>
    <row r="212" spans="1:22" ht="31.5">
      <c r="A212" s="32" t="s">
        <v>461</v>
      </c>
      <c r="B212" s="33" t="s">
        <v>485</v>
      </c>
      <c r="C212" s="34" t="s">
        <v>486</v>
      </c>
      <c r="D212" s="35">
        <v>0.17201551200000001</v>
      </c>
      <c r="E212" s="36">
        <v>0</v>
      </c>
      <c r="F212" s="36">
        <f t="shared" si="60"/>
        <v>0.17201551200000001</v>
      </c>
      <c r="G212" s="35">
        <f t="shared" si="61"/>
        <v>0.17201551200000001</v>
      </c>
      <c r="H212" s="35">
        <f t="shared" si="61"/>
        <v>0</v>
      </c>
      <c r="I212" s="36">
        <v>0</v>
      </c>
      <c r="J212" s="36">
        <v>0</v>
      </c>
      <c r="K212" s="36">
        <v>0</v>
      </c>
      <c r="L212" s="35">
        <v>0</v>
      </c>
      <c r="M212" s="36">
        <v>0</v>
      </c>
      <c r="N212" s="35">
        <v>0</v>
      </c>
      <c r="O212" s="35">
        <v>0.17201551200000001</v>
      </c>
      <c r="P212" s="35">
        <v>0</v>
      </c>
      <c r="Q212" s="35">
        <f t="shared" si="62"/>
        <v>0.17201551200000001</v>
      </c>
      <c r="R212" s="35">
        <f t="shared" si="63"/>
        <v>0</v>
      </c>
      <c r="S212" s="37">
        <v>0</v>
      </c>
      <c r="T212" s="38" t="s">
        <v>32</v>
      </c>
      <c r="V212" s="103"/>
    </row>
    <row r="213" spans="1:22" ht="31.5">
      <c r="A213" s="32" t="s">
        <v>461</v>
      </c>
      <c r="B213" s="33" t="s">
        <v>487</v>
      </c>
      <c r="C213" s="34" t="s">
        <v>488</v>
      </c>
      <c r="D213" s="35">
        <v>1.4873521559999998</v>
      </c>
      <c r="E213" s="36">
        <v>0</v>
      </c>
      <c r="F213" s="36">
        <f t="shared" si="60"/>
        <v>1.4873521559999998</v>
      </c>
      <c r="G213" s="35">
        <f t="shared" si="61"/>
        <v>1.4873521559999998</v>
      </c>
      <c r="H213" s="35">
        <f t="shared" si="61"/>
        <v>0</v>
      </c>
      <c r="I213" s="36">
        <v>0</v>
      </c>
      <c r="J213" s="36">
        <v>0</v>
      </c>
      <c r="K213" s="36">
        <v>0</v>
      </c>
      <c r="L213" s="35">
        <v>0</v>
      </c>
      <c r="M213" s="36">
        <v>0</v>
      </c>
      <c r="N213" s="35">
        <v>0</v>
      </c>
      <c r="O213" s="35">
        <v>1.4873521559999998</v>
      </c>
      <c r="P213" s="35">
        <v>0</v>
      </c>
      <c r="Q213" s="35">
        <f t="shared" si="62"/>
        <v>1.4873521559999998</v>
      </c>
      <c r="R213" s="35">
        <f t="shared" si="63"/>
        <v>0</v>
      </c>
      <c r="S213" s="37">
        <v>0</v>
      </c>
      <c r="T213" s="38" t="s">
        <v>32</v>
      </c>
      <c r="V213" s="103"/>
    </row>
    <row r="214" spans="1:22" ht="31.5">
      <c r="A214" s="32" t="s">
        <v>461</v>
      </c>
      <c r="B214" s="33" t="s">
        <v>489</v>
      </c>
      <c r="C214" s="61" t="s">
        <v>490</v>
      </c>
      <c r="D214" s="35">
        <v>0.22285321199999999</v>
      </c>
      <c r="E214" s="36">
        <v>0</v>
      </c>
      <c r="F214" s="36">
        <f t="shared" si="60"/>
        <v>0.22285321199999999</v>
      </c>
      <c r="G214" s="35">
        <f t="shared" si="61"/>
        <v>0.22285321200000002</v>
      </c>
      <c r="H214" s="35">
        <f t="shared" si="61"/>
        <v>0</v>
      </c>
      <c r="I214" s="36">
        <v>0</v>
      </c>
      <c r="J214" s="36">
        <v>0</v>
      </c>
      <c r="K214" s="36">
        <v>0</v>
      </c>
      <c r="L214" s="35">
        <v>0</v>
      </c>
      <c r="M214" s="36">
        <v>0</v>
      </c>
      <c r="N214" s="35">
        <v>0</v>
      </c>
      <c r="O214" s="35">
        <v>0.22285321200000002</v>
      </c>
      <c r="P214" s="35">
        <v>0</v>
      </c>
      <c r="Q214" s="35">
        <f t="shared" si="62"/>
        <v>0.22285321199999999</v>
      </c>
      <c r="R214" s="35">
        <f t="shared" si="63"/>
        <v>0</v>
      </c>
      <c r="S214" s="37">
        <v>0</v>
      </c>
      <c r="T214" s="38" t="s">
        <v>32</v>
      </c>
      <c r="V214" s="103"/>
    </row>
    <row r="215" spans="1:22" ht="47.25">
      <c r="A215" s="32" t="s">
        <v>461</v>
      </c>
      <c r="B215" s="33" t="s">
        <v>491</v>
      </c>
      <c r="C215" s="61" t="s">
        <v>492</v>
      </c>
      <c r="D215" s="35">
        <v>1.2931272359999999</v>
      </c>
      <c r="E215" s="36">
        <v>0</v>
      </c>
      <c r="F215" s="36">
        <f t="shared" si="60"/>
        <v>1.2931272359999999</v>
      </c>
      <c r="G215" s="35">
        <f t="shared" si="61"/>
        <v>1.2931272360000001</v>
      </c>
      <c r="H215" s="35">
        <f t="shared" si="61"/>
        <v>0</v>
      </c>
      <c r="I215" s="36">
        <v>0</v>
      </c>
      <c r="J215" s="36">
        <v>0</v>
      </c>
      <c r="K215" s="36">
        <v>0</v>
      </c>
      <c r="L215" s="35">
        <v>0</v>
      </c>
      <c r="M215" s="36">
        <v>0</v>
      </c>
      <c r="N215" s="35">
        <v>0</v>
      </c>
      <c r="O215" s="35">
        <v>1.2931272360000001</v>
      </c>
      <c r="P215" s="35">
        <v>0</v>
      </c>
      <c r="Q215" s="35">
        <f t="shared" si="62"/>
        <v>1.2931272359999999</v>
      </c>
      <c r="R215" s="35">
        <f t="shared" si="63"/>
        <v>0</v>
      </c>
      <c r="S215" s="37">
        <v>0</v>
      </c>
      <c r="T215" s="38" t="s">
        <v>32</v>
      </c>
      <c r="V215" s="103"/>
    </row>
    <row r="216" spans="1:22" ht="31.5">
      <c r="A216" s="32" t="s">
        <v>461</v>
      </c>
      <c r="B216" s="33" t="s">
        <v>493</v>
      </c>
      <c r="C216" s="61" t="s">
        <v>494</v>
      </c>
      <c r="D216" s="35">
        <v>0.41488977600000004</v>
      </c>
      <c r="E216" s="36">
        <v>0</v>
      </c>
      <c r="F216" s="36">
        <f t="shared" si="60"/>
        <v>0.41488977600000004</v>
      </c>
      <c r="G216" s="35">
        <f t="shared" si="61"/>
        <v>0.41488977599999999</v>
      </c>
      <c r="H216" s="35">
        <f t="shared" si="61"/>
        <v>0</v>
      </c>
      <c r="I216" s="36">
        <v>0</v>
      </c>
      <c r="J216" s="36">
        <v>0</v>
      </c>
      <c r="K216" s="36">
        <v>0</v>
      </c>
      <c r="L216" s="35">
        <v>0</v>
      </c>
      <c r="M216" s="36">
        <v>0</v>
      </c>
      <c r="N216" s="35">
        <v>0</v>
      </c>
      <c r="O216" s="35">
        <v>0.41488977599999999</v>
      </c>
      <c r="P216" s="35">
        <v>0</v>
      </c>
      <c r="Q216" s="35">
        <f t="shared" si="62"/>
        <v>0.41488977600000004</v>
      </c>
      <c r="R216" s="35">
        <f t="shared" si="63"/>
        <v>0</v>
      </c>
      <c r="S216" s="37">
        <v>0</v>
      </c>
      <c r="T216" s="38" t="s">
        <v>32</v>
      </c>
      <c r="V216" s="103"/>
    </row>
    <row r="217" spans="1:22">
      <c r="A217" s="32" t="s">
        <v>461</v>
      </c>
      <c r="B217" s="33" t="s">
        <v>495</v>
      </c>
      <c r="C217" s="61" t="s">
        <v>496</v>
      </c>
      <c r="D217" s="35">
        <v>1.8779519040000001</v>
      </c>
      <c r="E217" s="36">
        <v>0</v>
      </c>
      <c r="F217" s="36">
        <f t="shared" si="60"/>
        <v>1.8779519040000001</v>
      </c>
      <c r="G217" s="35">
        <f t="shared" si="61"/>
        <v>1.8779519040000001</v>
      </c>
      <c r="H217" s="35">
        <f t="shared" si="61"/>
        <v>0</v>
      </c>
      <c r="I217" s="36">
        <v>0</v>
      </c>
      <c r="J217" s="36">
        <v>0</v>
      </c>
      <c r="K217" s="36">
        <v>0</v>
      </c>
      <c r="L217" s="35">
        <v>0</v>
      </c>
      <c r="M217" s="36">
        <v>0</v>
      </c>
      <c r="N217" s="35">
        <v>0</v>
      </c>
      <c r="O217" s="35">
        <v>1.8779519040000001</v>
      </c>
      <c r="P217" s="35">
        <v>0</v>
      </c>
      <c r="Q217" s="35">
        <f t="shared" si="62"/>
        <v>1.8779519040000001</v>
      </c>
      <c r="R217" s="35">
        <f t="shared" si="63"/>
        <v>0</v>
      </c>
      <c r="S217" s="37">
        <v>0</v>
      </c>
      <c r="T217" s="38" t="s">
        <v>32</v>
      </c>
      <c r="V217" s="103"/>
    </row>
    <row r="218" spans="1:22" ht="31.5">
      <c r="A218" s="32" t="s">
        <v>461</v>
      </c>
      <c r="B218" s="33" t="s">
        <v>497</v>
      </c>
      <c r="C218" s="61" t="s">
        <v>498</v>
      </c>
      <c r="D218" s="35">
        <v>4.0888846440000002</v>
      </c>
      <c r="E218" s="36">
        <v>0</v>
      </c>
      <c r="F218" s="36">
        <f t="shared" si="60"/>
        <v>4.0888846440000002</v>
      </c>
      <c r="G218" s="35">
        <f t="shared" si="61"/>
        <v>4.0888846440000002</v>
      </c>
      <c r="H218" s="35">
        <f t="shared" si="61"/>
        <v>0</v>
      </c>
      <c r="I218" s="36">
        <v>0</v>
      </c>
      <c r="J218" s="36">
        <v>0</v>
      </c>
      <c r="K218" s="36">
        <v>0</v>
      </c>
      <c r="L218" s="35">
        <v>0</v>
      </c>
      <c r="M218" s="36">
        <v>0</v>
      </c>
      <c r="N218" s="35">
        <v>0</v>
      </c>
      <c r="O218" s="35">
        <v>4.0888846440000002</v>
      </c>
      <c r="P218" s="35">
        <v>0</v>
      </c>
      <c r="Q218" s="35">
        <f t="shared" si="62"/>
        <v>4.0888846440000002</v>
      </c>
      <c r="R218" s="35">
        <f t="shared" si="63"/>
        <v>0</v>
      </c>
      <c r="S218" s="37">
        <v>0</v>
      </c>
      <c r="T218" s="38" t="s">
        <v>32</v>
      </c>
      <c r="V218" s="103"/>
    </row>
    <row r="219" spans="1:22" ht="63">
      <c r="A219" s="32" t="s">
        <v>461</v>
      </c>
      <c r="B219" s="33" t="s">
        <v>499</v>
      </c>
      <c r="C219" s="61" t="s">
        <v>500</v>
      </c>
      <c r="D219" s="35">
        <v>32.682946956000002</v>
      </c>
      <c r="E219" s="36">
        <v>0</v>
      </c>
      <c r="F219" s="36">
        <f t="shared" si="60"/>
        <v>32.682946956000002</v>
      </c>
      <c r="G219" s="35">
        <f t="shared" si="61"/>
        <v>32.682946956000002</v>
      </c>
      <c r="H219" s="35">
        <f t="shared" si="61"/>
        <v>35.48472194</v>
      </c>
      <c r="I219" s="36">
        <v>0</v>
      </c>
      <c r="J219" s="36">
        <v>35.48472194</v>
      </c>
      <c r="K219" s="36">
        <v>0</v>
      </c>
      <c r="L219" s="35">
        <v>0</v>
      </c>
      <c r="M219" s="36">
        <v>0</v>
      </c>
      <c r="N219" s="35">
        <v>0</v>
      </c>
      <c r="O219" s="35">
        <v>32.682946956000002</v>
      </c>
      <c r="P219" s="35">
        <v>0</v>
      </c>
      <c r="Q219" s="35">
        <f t="shared" si="62"/>
        <v>-2.8017749839999979</v>
      </c>
      <c r="R219" s="35">
        <f t="shared" si="63"/>
        <v>35.48472194</v>
      </c>
      <c r="S219" s="37">
        <v>1</v>
      </c>
      <c r="T219" s="62" t="s">
        <v>501</v>
      </c>
      <c r="V219" s="103"/>
    </row>
    <row r="220" spans="1:22" ht="31.5">
      <c r="A220" s="32" t="s">
        <v>461</v>
      </c>
      <c r="B220" s="33" t="s">
        <v>502</v>
      </c>
      <c r="C220" s="61" t="s">
        <v>503</v>
      </c>
      <c r="D220" s="35">
        <v>0.28214424000000005</v>
      </c>
      <c r="E220" s="36">
        <v>0</v>
      </c>
      <c r="F220" s="36">
        <f t="shared" si="60"/>
        <v>0.28214424000000005</v>
      </c>
      <c r="G220" s="35">
        <f t="shared" si="61"/>
        <v>0.28214424000000005</v>
      </c>
      <c r="H220" s="35">
        <f t="shared" si="61"/>
        <v>0</v>
      </c>
      <c r="I220" s="36">
        <v>0</v>
      </c>
      <c r="J220" s="36">
        <v>0</v>
      </c>
      <c r="K220" s="36">
        <v>0</v>
      </c>
      <c r="L220" s="35">
        <v>0</v>
      </c>
      <c r="M220" s="36">
        <v>0</v>
      </c>
      <c r="N220" s="35">
        <v>0</v>
      </c>
      <c r="O220" s="35">
        <v>0.28214424000000005</v>
      </c>
      <c r="P220" s="35">
        <v>0</v>
      </c>
      <c r="Q220" s="35">
        <f t="shared" si="62"/>
        <v>0.28214424000000005</v>
      </c>
      <c r="R220" s="35">
        <f t="shared" si="63"/>
        <v>0</v>
      </c>
      <c r="S220" s="37">
        <v>0</v>
      </c>
      <c r="T220" s="38" t="s">
        <v>32</v>
      </c>
      <c r="V220" s="103"/>
    </row>
    <row r="221" spans="1:22" ht="31.5">
      <c r="A221" s="39" t="s">
        <v>461</v>
      </c>
      <c r="B221" s="33" t="s">
        <v>504</v>
      </c>
      <c r="C221" s="41" t="s">
        <v>505</v>
      </c>
      <c r="D221" s="35">
        <v>0.95707877999999991</v>
      </c>
      <c r="E221" s="36">
        <v>0</v>
      </c>
      <c r="F221" s="36">
        <f t="shared" si="60"/>
        <v>0.95707877999999991</v>
      </c>
      <c r="G221" s="35">
        <f t="shared" si="61"/>
        <v>0.95707878000000002</v>
      </c>
      <c r="H221" s="35">
        <f t="shared" si="61"/>
        <v>0</v>
      </c>
      <c r="I221" s="36">
        <v>0</v>
      </c>
      <c r="J221" s="36">
        <v>0</v>
      </c>
      <c r="K221" s="36">
        <v>0</v>
      </c>
      <c r="L221" s="35">
        <v>0</v>
      </c>
      <c r="M221" s="36">
        <v>0</v>
      </c>
      <c r="N221" s="35">
        <v>0</v>
      </c>
      <c r="O221" s="35">
        <v>0.95707878000000002</v>
      </c>
      <c r="P221" s="35">
        <v>0</v>
      </c>
      <c r="Q221" s="35">
        <f t="shared" si="62"/>
        <v>0.95707877999999991</v>
      </c>
      <c r="R221" s="35">
        <f t="shared" si="63"/>
        <v>0</v>
      </c>
      <c r="S221" s="37">
        <v>0</v>
      </c>
      <c r="T221" s="38" t="s">
        <v>32</v>
      </c>
      <c r="V221" s="103"/>
    </row>
    <row r="222" spans="1:22" ht="31.5">
      <c r="A222" s="39" t="s">
        <v>461</v>
      </c>
      <c r="B222" s="33" t="s">
        <v>506</v>
      </c>
      <c r="C222" s="41" t="s">
        <v>507</v>
      </c>
      <c r="D222" s="35">
        <v>0.21483117600000001</v>
      </c>
      <c r="E222" s="36">
        <v>0</v>
      </c>
      <c r="F222" s="36">
        <f t="shared" si="60"/>
        <v>0.21483117600000001</v>
      </c>
      <c r="G222" s="35">
        <f t="shared" si="61"/>
        <v>0.21483117600000001</v>
      </c>
      <c r="H222" s="35">
        <f t="shared" si="61"/>
        <v>0</v>
      </c>
      <c r="I222" s="36">
        <v>0</v>
      </c>
      <c r="J222" s="36">
        <v>0</v>
      </c>
      <c r="K222" s="36">
        <v>0</v>
      </c>
      <c r="L222" s="35">
        <v>0</v>
      </c>
      <c r="M222" s="36">
        <v>0</v>
      </c>
      <c r="N222" s="35">
        <v>0</v>
      </c>
      <c r="O222" s="35">
        <v>0.21483117600000001</v>
      </c>
      <c r="P222" s="35">
        <v>0</v>
      </c>
      <c r="Q222" s="35">
        <f t="shared" si="62"/>
        <v>0.21483117600000001</v>
      </c>
      <c r="R222" s="35">
        <f t="shared" si="63"/>
        <v>0</v>
      </c>
      <c r="S222" s="37">
        <v>0</v>
      </c>
      <c r="T222" s="38" t="s">
        <v>32</v>
      </c>
      <c r="V222" s="103"/>
    </row>
    <row r="223" spans="1:22" ht="31.5">
      <c r="A223" s="39" t="s">
        <v>461</v>
      </c>
      <c r="B223" s="33" t="s">
        <v>508</v>
      </c>
      <c r="C223" s="41" t="s">
        <v>509</v>
      </c>
      <c r="D223" s="35">
        <v>0.58946968799999999</v>
      </c>
      <c r="E223" s="36">
        <v>0</v>
      </c>
      <c r="F223" s="36">
        <f t="shared" si="60"/>
        <v>0.58946968799999999</v>
      </c>
      <c r="G223" s="35">
        <f t="shared" si="61"/>
        <v>0.58946968799999999</v>
      </c>
      <c r="H223" s="35">
        <f t="shared" si="61"/>
        <v>0</v>
      </c>
      <c r="I223" s="36">
        <v>0</v>
      </c>
      <c r="J223" s="36">
        <v>0</v>
      </c>
      <c r="K223" s="36">
        <v>0</v>
      </c>
      <c r="L223" s="35">
        <v>0</v>
      </c>
      <c r="M223" s="36">
        <v>0</v>
      </c>
      <c r="N223" s="35">
        <v>0</v>
      </c>
      <c r="O223" s="35">
        <v>0.58946968799999999</v>
      </c>
      <c r="P223" s="35">
        <v>0</v>
      </c>
      <c r="Q223" s="35">
        <f t="shared" si="62"/>
        <v>0.58946968799999999</v>
      </c>
      <c r="R223" s="35">
        <f t="shared" si="63"/>
        <v>0</v>
      </c>
      <c r="S223" s="37">
        <v>0</v>
      </c>
      <c r="T223" s="38" t="s">
        <v>32</v>
      </c>
      <c r="V223" s="103"/>
    </row>
    <row r="224" spans="1:22" ht="31.5">
      <c r="A224" s="39" t="s">
        <v>461</v>
      </c>
      <c r="B224" s="33" t="s">
        <v>510</v>
      </c>
      <c r="C224" s="41" t="s">
        <v>511</v>
      </c>
      <c r="D224" s="35">
        <v>1.9958105880000001</v>
      </c>
      <c r="E224" s="36">
        <v>0</v>
      </c>
      <c r="F224" s="36">
        <f t="shared" si="60"/>
        <v>1.9958105880000001</v>
      </c>
      <c r="G224" s="35">
        <f t="shared" si="61"/>
        <v>1.9958105880000001</v>
      </c>
      <c r="H224" s="35">
        <f t="shared" si="61"/>
        <v>0</v>
      </c>
      <c r="I224" s="36">
        <v>0</v>
      </c>
      <c r="J224" s="36">
        <v>0</v>
      </c>
      <c r="K224" s="36">
        <v>0</v>
      </c>
      <c r="L224" s="35">
        <v>0</v>
      </c>
      <c r="M224" s="36">
        <v>0</v>
      </c>
      <c r="N224" s="35">
        <v>0</v>
      </c>
      <c r="O224" s="35">
        <v>1.9958105880000001</v>
      </c>
      <c r="P224" s="35">
        <v>0</v>
      </c>
      <c r="Q224" s="35">
        <f t="shared" si="62"/>
        <v>1.9958105880000001</v>
      </c>
      <c r="R224" s="35">
        <f t="shared" si="63"/>
        <v>0</v>
      </c>
      <c r="S224" s="37">
        <v>0</v>
      </c>
      <c r="T224" s="38" t="s">
        <v>32</v>
      </c>
      <c r="V224" s="103"/>
    </row>
    <row r="225" spans="1:22" ht="47.25">
      <c r="A225" s="39" t="s">
        <v>461</v>
      </c>
      <c r="B225" s="33" t="s">
        <v>512</v>
      </c>
      <c r="C225" s="41" t="s">
        <v>513</v>
      </c>
      <c r="D225" s="35">
        <v>0.14795584799999997</v>
      </c>
      <c r="E225" s="36">
        <v>0</v>
      </c>
      <c r="F225" s="36">
        <f t="shared" si="60"/>
        <v>0.14795584799999997</v>
      </c>
      <c r="G225" s="35">
        <f t="shared" si="61"/>
        <v>0.147955848</v>
      </c>
      <c r="H225" s="35">
        <f t="shared" si="61"/>
        <v>0</v>
      </c>
      <c r="I225" s="36">
        <v>0</v>
      </c>
      <c r="J225" s="36">
        <v>0</v>
      </c>
      <c r="K225" s="36">
        <v>0</v>
      </c>
      <c r="L225" s="35">
        <v>0</v>
      </c>
      <c r="M225" s="36">
        <v>0</v>
      </c>
      <c r="N225" s="35">
        <v>0</v>
      </c>
      <c r="O225" s="35">
        <v>0.147955848</v>
      </c>
      <c r="P225" s="35">
        <v>0</v>
      </c>
      <c r="Q225" s="35">
        <f t="shared" si="62"/>
        <v>0.14795584799999997</v>
      </c>
      <c r="R225" s="35">
        <f t="shared" si="63"/>
        <v>0</v>
      </c>
      <c r="S225" s="37">
        <v>0</v>
      </c>
      <c r="T225" s="38" t="s">
        <v>32</v>
      </c>
      <c r="V225" s="103"/>
    </row>
    <row r="226" spans="1:22" ht="31.5">
      <c r="A226" s="39" t="s">
        <v>461</v>
      </c>
      <c r="B226" s="33" t="s">
        <v>514</v>
      </c>
      <c r="C226" s="41" t="s">
        <v>515</v>
      </c>
      <c r="D226" s="35">
        <v>0.37968685199999996</v>
      </c>
      <c r="E226" s="36">
        <v>0</v>
      </c>
      <c r="F226" s="36">
        <f t="shared" si="60"/>
        <v>0.37968685199999996</v>
      </c>
      <c r="G226" s="35">
        <f t="shared" si="61"/>
        <v>0.37968685199999996</v>
      </c>
      <c r="H226" s="35">
        <f t="shared" si="61"/>
        <v>0.71557199999999999</v>
      </c>
      <c r="I226" s="36">
        <v>0</v>
      </c>
      <c r="J226" s="36">
        <v>0.71557199999999999</v>
      </c>
      <c r="K226" s="36">
        <v>0</v>
      </c>
      <c r="L226" s="35">
        <v>0</v>
      </c>
      <c r="M226" s="36">
        <v>0</v>
      </c>
      <c r="N226" s="35">
        <v>0</v>
      </c>
      <c r="O226" s="35">
        <v>0.37968685199999996</v>
      </c>
      <c r="P226" s="35">
        <v>0</v>
      </c>
      <c r="Q226" s="35">
        <f t="shared" si="62"/>
        <v>-0.33588514800000002</v>
      </c>
      <c r="R226" s="35">
        <f t="shared" si="63"/>
        <v>0.71557199999999999</v>
      </c>
      <c r="S226" s="37">
        <v>1</v>
      </c>
      <c r="T226" s="62" t="s">
        <v>516</v>
      </c>
      <c r="V226" s="103"/>
    </row>
    <row r="227" spans="1:22" ht="31.5">
      <c r="A227" s="39" t="s">
        <v>461</v>
      </c>
      <c r="B227" s="33" t="s">
        <v>517</v>
      </c>
      <c r="C227" s="41" t="s">
        <v>518</v>
      </c>
      <c r="D227" s="35">
        <v>0.15859047600000001</v>
      </c>
      <c r="E227" s="36">
        <v>0</v>
      </c>
      <c r="F227" s="36">
        <f t="shared" si="60"/>
        <v>0.15859047600000001</v>
      </c>
      <c r="G227" s="35">
        <f t="shared" si="61"/>
        <v>0.15859047600000001</v>
      </c>
      <c r="H227" s="35">
        <f t="shared" si="61"/>
        <v>0</v>
      </c>
      <c r="I227" s="36">
        <v>0</v>
      </c>
      <c r="J227" s="36">
        <v>0</v>
      </c>
      <c r="K227" s="36">
        <v>0</v>
      </c>
      <c r="L227" s="35">
        <v>0</v>
      </c>
      <c r="M227" s="36">
        <v>0</v>
      </c>
      <c r="N227" s="35">
        <v>0</v>
      </c>
      <c r="O227" s="35">
        <v>0.15859047600000001</v>
      </c>
      <c r="P227" s="35">
        <v>0</v>
      </c>
      <c r="Q227" s="35">
        <f t="shared" si="62"/>
        <v>0.15859047600000001</v>
      </c>
      <c r="R227" s="35">
        <f t="shared" si="63"/>
        <v>0</v>
      </c>
      <c r="S227" s="37">
        <v>0</v>
      </c>
      <c r="T227" s="38" t="s">
        <v>32</v>
      </c>
      <c r="V227" s="103"/>
    </row>
    <row r="228" spans="1:22" ht="47.25">
      <c r="A228" s="39" t="s">
        <v>461</v>
      </c>
      <c r="B228" s="33" t="s">
        <v>519</v>
      </c>
      <c r="C228" s="41" t="s">
        <v>520</v>
      </c>
      <c r="D228" s="35">
        <v>0.28937527200000002</v>
      </c>
      <c r="E228" s="36">
        <v>0</v>
      </c>
      <c r="F228" s="36">
        <f t="shared" si="60"/>
        <v>0.28937527200000002</v>
      </c>
      <c r="G228" s="35">
        <f t="shared" si="61"/>
        <v>0.28937527200000002</v>
      </c>
      <c r="H228" s="35">
        <f t="shared" si="61"/>
        <v>0</v>
      </c>
      <c r="I228" s="36">
        <v>0</v>
      </c>
      <c r="J228" s="36">
        <v>0</v>
      </c>
      <c r="K228" s="36">
        <v>0</v>
      </c>
      <c r="L228" s="35">
        <v>0</v>
      </c>
      <c r="M228" s="36">
        <v>0</v>
      </c>
      <c r="N228" s="35">
        <v>0</v>
      </c>
      <c r="O228" s="35">
        <v>0.28937527200000002</v>
      </c>
      <c r="P228" s="35">
        <v>0</v>
      </c>
      <c r="Q228" s="35">
        <f t="shared" si="62"/>
        <v>0.28937527200000002</v>
      </c>
      <c r="R228" s="35">
        <f t="shared" si="63"/>
        <v>0</v>
      </c>
      <c r="S228" s="37">
        <v>0</v>
      </c>
      <c r="T228" s="38" t="s">
        <v>32</v>
      </c>
      <c r="V228" s="103"/>
    </row>
    <row r="229" spans="1:22">
      <c r="A229" s="39" t="s">
        <v>461</v>
      </c>
      <c r="B229" s="33" t="s">
        <v>521</v>
      </c>
      <c r="C229" s="41" t="s">
        <v>522</v>
      </c>
      <c r="D229" s="35">
        <v>7.5927431400000005</v>
      </c>
      <c r="E229" s="36">
        <v>0</v>
      </c>
      <c r="F229" s="36">
        <f t="shared" si="60"/>
        <v>7.5927431400000005</v>
      </c>
      <c r="G229" s="35">
        <f t="shared" si="61"/>
        <v>7.5927431399999996</v>
      </c>
      <c r="H229" s="35">
        <f t="shared" si="61"/>
        <v>0</v>
      </c>
      <c r="I229" s="36">
        <v>0</v>
      </c>
      <c r="J229" s="36">
        <v>0</v>
      </c>
      <c r="K229" s="36">
        <v>0</v>
      </c>
      <c r="L229" s="35">
        <v>0</v>
      </c>
      <c r="M229" s="36">
        <v>0</v>
      </c>
      <c r="N229" s="35">
        <v>0</v>
      </c>
      <c r="O229" s="35">
        <v>7.5927431399999996</v>
      </c>
      <c r="P229" s="35">
        <v>0</v>
      </c>
      <c r="Q229" s="35">
        <f t="shared" si="62"/>
        <v>7.5927431400000005</v>
      </c>
      <c r="R229" s="35">
        <f t="shared" si="63"/>
        <v>0</v>
      </c>
      <c r="S229" s="37">
        <v>0</v>
      </c>
      <c r="T229" s="38" t="s">
        <v>32</v>
      </c>
      <c r="V229" s="103"/>
    </row>
    <row r="230" spans="1:22">
      <c r="A230" s="39" t="s">
        <v>461</v>
      </c>
      <c r="B230" s="33" t="s">
        <v>523</v>
      </c>
      <c r="C230" s="41" t="s">
        <v>524</v>
      </c>
      <c r="D230" s="35">
        <v>7.5737999999999994</v>
      </c>
      <c r="E230" s="36">
        <v>0</v>
      </c>
      <c r="F230" s="36">
        <f t="shared" si="60"/>
        <v>7.5737999999999994</v>
      </c>
      <c r="G230" s="35">
        <f t="shared" si="61"/>
        <v>7.5737999999999994</v>
      </c>
      <c r="H230" s="35">
        <f t="shared" si="61"/>
        <v>0</v>
      </c>
      <c r="I230" s="36">
        <v>0</v>
      </c>
      <c r="J230" s="36">
        <v>0</v>
      </c>
      <c r="K230" s="36">
        <v>0</v>
      </c>
      <c r="L230" s="35">
        <v>0</v>
      </c>
      <c r="M230" s="36">
        <v>0</v>
      </c>
      <c r="N230" s="35">
        <v>0</v>
      </c>
      <c r="O230" s="35">
        <v>7.5737999999999994</v>
      </c>
      <c r="P230" s="35">
        <v>0</v>
      </c>
      <c r="Q230" s="35">
        <f t="shared" si="62"/>
        <v>7.5737999999999994</v>
      </c>
      <c r="R230" s="35">
        <f t="shared" si="63"/>
        <v>0</v>
      </c>
      <c r="S230" s="37">
        <v>0</v>
      </c>
      <c r="T230" s="38" t="s">
        <v>32</v>
      </c>
      <c r="V230" s="103"/>
    </row>
    <row r="231" spans="1:22">
      <c r="A231" s="39" t="s">
        <v>461</v>
      </c>
      <c r="B231" s="33" t="s">
        <v>525</v>
      </c>
      <c r="C231" s="41" t="s">
        <v>526</v>
      </c>
      <c r="D231" s="35">
        <v>6.0058545360000002</v>
      </c>
      <c r="E231" s="36">
        <v>0</v>
      </c>
      <c r="F231" s="36">
        <f t="shared" si="60"/>
        <v>6.0058545360000002</v>
      </c>
      <c r="G231" s="35">
        <f t="shared" si="61"/>
        <v>6.0058545360000002</v>
      </c>
      <c r="H231" s="35">
        <f t="shared" si="61"/>
        <v>0</v>
      </c>
      <c r="I231" s="36">
        <v>0</v>
      </c>
      <c r="J231" s="36">
        <v>0</v>
      </c>
      <c r="K231" s="36">
        <v>0</v>
      </c>
      <c r="L231" s="35">
        <v>0</v>
      </c>
      <c r="M231" s="36">
        <v>0</v>
      </c>
      <c r="N231" s="35">
        <v>0</v>
      </c>
      <c r="O231" s="35">
        <v>6.0058545360000002</v>
      </c>
      <c r="P231" s="35">
        <v>0</v>
      </c>
      <c r="Q231" s="35">
        <f t="shared" si="62"/>
        <v>6.0058545360000002</v>
      </c>
      <c r="R231" s="35">
        <f t="shared" si="63"/>
        <v>0</v>
      </c>
      <c r="S231" s="37">
        <v>0</v>
      </c>
      <c r="T231" s="38" t="s">
        <v>32</v>
      </c>
      <c r="V231" s="103"/>
    </row>
    <row r="232" spans="1:22">
      <c r="A232" s="39" t="s">
        <v>461</v>
      </c>
      <c r="B232" s="33" t="s">
        <v>527</v>
      </c>
      <c r="C232" s="41" t="s">
        <v>528</v>
      </c>
      <c r="D232" s="35">
        <v>6.9865259999999987</v>
      </c>
      <c r="E232" s="36">
        <v>0</v>
      </c>
      <c r="F232" s="36">
        <f t="shared" si="60"/>
        <v>6.9865259999999987</v>
      </c>
      <c r="G232" s="35">
        <f t="shared" si="61"/>
        <v>6.9865259999999987</v>
      </c>
      <c r="H232" s="35">
        <f t="shared" si="61"/>
        <v>0</v>
      </c>
      <c r="I232" s="36">
        <v>0</v>
      </c>
      <c r="J232" s="36">
        <v>0</v>
      </c>
      <c r="K232" s="36">
        <v>0</v>
      </c>
      <c r="L232" s="35">
        <v>0</v>
      </c>
      <c r="M232" s="36">
        <v>0</v>
      </c>
      <c r="N232" s="35">
        <v>0</v>
      </c>
      <c r="O232" s="35">
        <v>6.9865259999999987</v>
      </c>
      <c r="P232" s="35">
        <v>0</v>
      </c>
      <c r="Q232" s="35">
        <f t="shared" si="62"/>
        <v>6.9865259999999987</v>
      </c>
      <c r="R232" s="35">
        <f t="shared" si="63"/>
        <v>0</v>
      </c>
      <c r="S232" s="37">
        <v>0</v>
      </c>
      <c r="T232" s="38" t="s">
        <v>32</v>
      </c>
      <c r="V232" s="103"/>
    </row>
    <row r="233" spans="1:22">
      <c r="A233" s="39" t="s">
        <v>461</v>
      </c>
      <c r="B233" s="33" t="s">
        <v>529</v>
      </c>
      <c r="C233" s="41" t="s">
        <v>530</v>
      </c>
      <c r="D233" s="35">
        <v>7.8125821559999995</v>
      </c>
      <c r="E233" s="36">
        <v>0</v>
      </c>
      <c r="F233" s="36">
        <f t="shared" si="60"/>
        <v>7.8125821559999995</v>
      </c>
      <c r="G233" s="35">
        <f t="shared" ref="G233:H263" si="64">I233+K233+M233+O233</f>
        <v>7.8125821559999995</v>
      </c>
      <c r="H233" s="35">
        <f t="shared" si="64"/>
        <v>0</v>
      </c>
      <c r="I233" s="36">
        <v>0</v>
      </c>
      <c r="J233" s="36">
        <v>0</v>
      </c>
      <c r="K233" s="36">
        <v>0</v>
      </c>
      <c r="L233" s="35">
        <v>0</v>
      </c>
      <c r="M233" s="36">
        <v>0</v>
      </c>
      <c r="N233" s="35">
        <v>0</v>
      </c>
      <c r="O233" s="35">
        <v>7.8125821559999995</v>
      </c>
      <c r="P233" s="35">
        <v>0</v>
      </c>
      <c r="Q233" s="35">
        <f t="shared" si="62"/>
        <v>7.8125821559999995</v>
      </c>
      <c r="R233" s="35">
        <f t="shared" si="63"/>
        <v>0</v>
      </c>
      <c r="S233" s="37">
        <v>0</v>
      </c>
      <c r="T233" s="38" t="s">
        <v>32</v>
      </c>
      <c r="V233" s="103"/>
    </row>
    <row r="234" spans="1:22">
      <c r="A234" s="39" t="s">
        <v>461</v>
      </c>
      <c r="B234" s="33" t="s">
        <v>531</v>
      </c>
      <c r="C234" s="41" t="s">
        <v>532</v>
      </c>
      <c r="D234" s="35">
        <v>7.9410314999999994</v>
      </c>
      <c r="E234" s="36">
        <v>0</v>
      </c>
      <c r="F234" s="36">
        <f t="shared" si="60"/>
        <v>7.9410314999999994</v>
      </c>
      <c r="G234" s="35">
        <f t="shared" si="64"/>
        <v>7.9410314999999994</v>
      </c>
      <c r="H234" s="35">
        <f t="shared" si="64"/>
        <v>0</v>
      </c>
      <c r="I234" s="36">
        <v>0</v>
      </c>
      <c r="J234" s="36">
        <v>0</v>
      </c>
      <c r="K234" s="36">
        <v>7.9410314999999994</v>
      </c>
      <c r="L234" s="35">
        <v>0</v>
      </c>
      <c r="M234" s="36">
        <v>0</v>
      </c>
      <c r="N234" s="35">
        <v>0</v>
      </c>
      <c r="O234" s="35">
        <v>0</v>
      </c>
      <c r="P234" s="35">
        <v>0</v>
      </c>
      <c r="Q234" s="35">
        <f t="shared" si="62"/>
        <v>7.9410314999999994</v>
      </c>
      <c r="R234" s="35">
        <f t="shared" si="63"/>
        <v>0</v>
      </c>
      <c r="S234" s="37">
        <v>0</v>
      </c>
      <c r="T234" s="38" t="s">
        <v>32</v>
      </c>
      <c r="V234" s="103"/>
    </row>
    <row r="235" spans="1:22">
      <c r="A235" s="39" t="s">
        <v>461</v>
      </c>
      <c r="B235" s="33" t="s">
        <v>533</v>
      </c>
      <c r="C235" s="41" t="s">
        <v>534</v>
      </c>
      <c r="D235" s="35">
        <v>1.746021912</v>
      </c>
      <c r="E235" s="36">
        <v>0</v>
      </c>
      <c r="F235" s="36">
        <f t="shared" si="60"/>
        <v>1.746021912</v>
      </c>
      <c r="G235" s="35">
        <f t="shared" si="64"/>
        <v>1.746021912</v>
      </c>
      <c r="H235" s="35">
        <f t="shared" si="64"/>
        <v>0</v>
      </c>
      <c r="I235" s="36">
        <v>0</v>
      </c>
      <c r="J235" s="36">
        <v>0</v>
      </c>
      <c r="K235" s="36">
        <v>0</v>
      </c>
      <c r="L235" s="35">
        <v>0</v>
      </c>
      <c r="M235" s="36">
        <v>1.7460219099999998</v>
      </c>
      <c r="N235" s="35">
        <v>0</v>
      </c>
      <c r="O235" s="35">
        <v>2.000000165480742E-9</v>
      </c>
      <c r="P235" s="35">
        <v>0</v>
      </c>
      <c r="Q235" s="35">
        <f t="shared" si="62"/>
        <v>1.746021912</v>
      </c>
      <c r="R235" s="35">
        <f t="shared" si="63"/>
        <v>0</v>
      </c>
      <c r="S235" s="37">
        <v>0</v>
      </c>
      <c r="T235" s="38" t="s">
        <v>32</v>
      </c>
      <c r="V235" s="103"/>
    </row>
    <row r="236" spans="1:22">
      <c r="A236" s="39" t="s">
        <v>461</v>
      </c>
      <c r="B236" s="33" t="s">
        <v>535</v>
      </c>
      <c r="C236" s="41" t="s">
        <v>536</v>
      </c>
      <c r="D236" s="35">
        <v>7.573855848</v>
      </c>
      <c r="E236" s="36">
        <v>0</v>
      </c>
      <c r="F236" s="36">
        <f t="shared" si="60"/>
        <v>7.573855848</v>
      </c>
      <c r="G236" s="35">
        <f t="shared" si="64"/>
        <v>7.573855848</v>
      </c>
      <c r="H236" s="35">
        <f t="shared" si="64"/>
        <v>0</v>
      </c>
      <c r="I236" s="36">
        <v>0</v>
      </c>
      <c r="J236" s="36">
        <v>0</v>
      </c>
      <c r="K236" s="36">
        <v>0</v>
      </c>
      <c r="L236" s="35">
        <v>0</v>
      </c>
      <c r="M236" s="36">
        <v>0</v>
      </c>
      <c r="N236" s="35">
        <v>0</v>
      </c>
      <c r="O236" s="35">
        <v>7.573855848</v>
      </c>
      <c r="P236" s="35">
        <v>0</v>
      </c>
      <c r="Q236" s="35">
        <f t="shared" si="62"/>
        <v>7.573855848</v>
      </c>
      <c r="R236" s="35">
        <f t="shared" si="63"/>
        <v>0</v>
      </c>
      <c r="S236" s="37">
        <v>0</v>
      </c>
      <c r="T236" s="38" t="s">
        <v>32</v>
      </c>
      <c r="V236" s="103"/>
    </row>
    <row r="237" spans="1:22">
      <c r="A237" s="39" t="s">
        <v>461</v>
      </c>
      <c r="B237" s="33" t="s">
        <v>537</v>
      </c>
      <c r="C237" s="41" t="s">
        <v>538</v>
      </c>
      <c r="D237" s="35">
        <v>2.8022576879999996</v>
      </c>
      <c r="E237" s="36">
        <v>0</v>
      </c>
      <c r="F237" s="36">
        <f t="shared" si="60"/>
        <v>2.8022576879999996</v>
      </c>
      <c r="G237" s="35">
        <f t="shared" si="64"/>
        <v>2.8022576879999996</v>
      </c>
      <c r="H237" s="35">
        <f t="shared" si="64"/>
        <v>0</v>
      </c>
      <c r="I237" s="36">
        <v>0</v>
      </c>
      <c r="J237" s="36">
        <v>0</v>
      </c>
      <c r="K237" s="36">
        <v>0</v>
      </c>
      <c r="L237" s="35">
        <v>0</v>
      </c>
      <c r="M237" s="36">
        <v>0</v>
      </c>
      <c r="N237" s="35">
        <v>0</v>
      </c>
      <c r="O237" s="35">
        <v>2.8022576879999996</v>
      </c>
      <c r="P237" s="35">
        <v>0</v>
      </c>
      <c r="Q237" s="35">
        <f t="shared" si="62"/>
        <v>2.8022576879999996</v>
      </c>
      <c r="R237" s="35">
        <f t="shared" si="63"/>
        <v>0</v>
      </c>
      <c r="S237" s="37">
        <v>0</v>
      </c>
      <c r="T237" s="38" t="s">
        <v>32</v>
      </c>
      <c r="V237" s="103"/>
    </row>
    <row r="238" spans="1:22">
      <c r="A238" s="39" t="s">
        <v>461</v>
      </c>
      <c r="B238" s="33" t="s">
        <v>539</v>
      </c>
      <c r="C238" s="41" t="s">
        <v>540</v>
      </c>
      <c r="D238" s="35">
        <v>21.750531372000001</v>
      </c>
      <c r="E238" s="36">
        <v>0</v>
      </c>
      <c r="F238" s="36">
        <f t="shared" si="60"/>
        <v>21.750531372000001</v>
      </c>
      <c r="G238" s="35">
        <f t="shared" si="64"/>
        <v>21.750531372000001</v>
      </c>
      <c r="H238" s="35">
        <f t="shared" si="64"/>
        <v>0</v>
      </c>
      <c r="I238" s="36">
        <v>0</v>
      </c>
      <c r="J238" s="36">
        <v>0</v>
      </c>
      <c r="K238" s="36">
        <v>0</v>
      </c>
      <c r="L238" s="35">
        <v>0</v>
      </c>
      <c r="M238" s="36">
        <v>0</v>
      </c>
      <c r="N238" s="35">
        <v>0</v>
      </c>
      <c r="O238" s="35">
        <v>21.750531372000001</v>
      </c>
      <c r="P238" s="35">
        <v>0</v>
      </c>
      <c r="Q238" s="35">
        <f t="shared" si="62"/>
        <v>21.750531372000001</v>
      </c>
      <c r="R238" s="35">
        <f t="shared" si="63"/>
        <v>0</v>
      </c>
      <c r="S238" s="37">
        <v>0</v>
      </c>
      <c r="T238" s="38" t="s">
        <v>32</v>
      </c>
      <c r="V238" s="103"/>
    </row>
    <row r="239" spans="1:22" ht="31.5">
      <c r="A239" s="39" t="s">
        <v>461</v>
      </c>
      <c r="B239" s="33" t="s">
        <v>541</v>
      </c>
      <c r="C239" s="41" t="s">
        <v>542</v>
      </c>
      <c r="D239" s="35">
        <v>3.4635592025337121</v>
      </c>
      <c r="E239" s="36">
        <v>0</v>
      </c>
      <c r="F239" s="36">
        <f t="shared" si="60"/>
        <v>3.4635592025337121</v>
      </c>
      <c r="G239" s="35">
        <f t="shared" si="64"/>
        <v>3.4635592025337121</v>
      </c>
      <c r="H239" s="35">
        <f t="shared" si="64"/>
        <v>0</v>
      </c>
      <c r="I239" s="36">
        <v>0</v>
      </c>
      <c r="J239" s="36">
        <v>0</v>
      </c>
      <c r="K239" s="36">
        <v>0</v>
      </c>
      <c r="L239" s="35">
        <v>0</v>
      </c>
      <c r="M239" s="36">
        <v>3.4635592079999999</v>
      </c>
      <c r="N239" s="35">
        <v>0</v>
      </c>
      <c r="O239" s="35">
        <v>-5.4662878667954828E-9</v>
      </c>
      <c r="P239" s="35">
        <v>0</v>
      </c>
      <c r="Q239" s="35">
        <f t="shared" si="62"/>
        <v>3.4635592025337121</v>
      </c>
      <c r="R239" s="35">
        <f t="shared" si="63"/>
        <v>0</v>
      </c>
      <c r="S239" s="37">
        <v>0</v>
      </c>
      <c r="T239" s="38" t="s">
        <v>32</v>
      </c>
      <c r="V239" s="103"/>
    </row>
    <row r="240" spans="1:22" ht="31.5">
      <c r="A240" s="39" t="s">
        <v>461</v>
      </c>
      <c r="B240" s="33" t="s">
        <v>543</v>
      </c>
      <c r="C240" s="41" t="s">
        <v>544</v>
      </c>
      <c r="D240" s="35">
        <v>22.282462559999995</v>
      </c>
      <c r="E240" s="36">
        <v>0</v>
      </c>
      <c r="F240" s="36">
        <f t="shared" si="60"/>
        <v>22.282462559999995</v>
      </c>
      <c r="G240" s="35">
        <f t="shared" si="64"/>
        <v>22.282462559999995</v>
      </c>
      <c r="H240" s="35">
        <f t="shared" si="64"/>
        <v>0</v>
      </c>
      <c r="I240" s="36">
        <v>0</v>
      </c>
      <c r="J240" s="36">
        <v>0</v>
      </c>
      <c r="K240" s="36">
        <v>0</v>
      </c>
      <c r="L240" s="35">
        <v>0</v>
      </c>
      <c r="M240" s="36">
        <v>22.282462559999995</v>
      </c>
      <c r="N240" s="35">
        <v>0</v>
      </c>
      <c r="O240" s="35">
        <v>0</v>
      </c>
      <c r="P240" s="35">
        <v>0</v>
      </c>
      <c r="Q240" s="35">
        <f t="shared" si="62"/>
        <v>22.282462559999995</v>
      </c>
      <c r="R240" s="35">
        <f t="shared" si="63"/>
        <v>0</v>
      </c>
      <c r="S240" s="37">
        <v>0</v>
      </c>
      <c r="T240" s="38" t="s">
        <v>32</v>
      </c>
      <c r="V240" s="103"/>
    </row>
    <row r="241" spans="1:22" ht="47.25">
      <c r="A241" s="39" t="s">
        <v>461</v>
      </c>
      <c r="B241" s="33" t="s">
        <v>545</v>
      </c>
      <c r="C241" s="41" t="s">
        <v>546</v>
      </c>
      <c r="D241" s="35">
        <v>2.3469892799999998</v>
      </c>
      <c r="E241" s="36">
        <v>0</v>
      </c>
      <c r="F241" s="36">
        <f t="shared" si="60"/>
        <v>2.3469892799999998</v>
      </c>
      <c r="G241" s="35">
        <f t="shared" si="64"/>
        <v>2.3469892799999998</v>
      </c>
      <c r="H241" s="35">
        <f t="shared" si="64"/>
        <v>0</v>
      </c>
      <c r="I241" s="36">
        <v>0</v>
      </c>
      <c r="J241" s="36">
        <v>0</v>
      </c>
      <c r="K241" s="36">
        <v>0</v>
      </c>
      <c r="L241" s="35">
        <v>0</v>
      </c>
      <c r="M241" s="36">
        <v>2.3469892799999998</v>
      </c>
      <c r="N241" s="35">
        <v>0</v>
      </c>
      <c r="O241" s="35">
        <v>0</v>
      </c>
      <c r="P241" s="35">
        <v>0</v>
      </c>
      <c r="Q241" s="35">
        <f t="shared" si="62"/>
        <v>2.3469892799999998</v>
      </c>
      <c r="R241" s="35">
        <f t="shared" si="63"/>
        <v>0</v>
      </c>
      <c r="S241" s="37">
        <v>0</v>
      </c>
      <c r="T241" s="38" t="s">
        <v>32</v>
      </c>
      <c r="V241" s="103"/>
    </row>
    <row r="242" spans="1:22" ht="52.5" customHeight="1">
      <c r="A242" s="39" t="s">
        <v>461</v>
      </c>
      <c r="B242" s="33" t="s">
        <v>547</v>
      </c>
      <c r="C242" s="41" t="s">
        <v>548</v>
      </c>
      <c r="D242" s="35">
        <v>34.833115644000003</v>
      </c>
      <c r="E242" s="36">
        <v>7.8775000000000004</v>
      </c>
      <c r="F242" s="36">
        <f t="shared" si="60"/>
        <v>26.955615644000002</v>
      </c>
      <c r="G242" s="35">
        <f t="shared" si="64"/>
        <v>8.5091675519999992</v>
      </c>
      <c r="H242" s="35">
        <f t="shared" si="64"/>
        <v>0</v>
      </c>
      <c r="I242" s="36">
        <v>0</v>
      </c>
      <c r="J242" s="36">
        <v>0</v>
      </c>
      <c r="K242" s="36">
        <v>0</v>
      </c>
      <c r="L242" s="35">
        <v>0</v>
      </c>
      <c r="M242" s="36">
        <v>0</v>
      </c>
      <c r="N242" s="35">
        <v>0</v>
      </c>
      <c r="O242" s="35">
        <v>8.5091675519999992</v>
      </c>
      <c r="P242" s="35">
        <v>0</v>
      </c>
      <c r="Q242" s="35">
        <f t="shared" si="62"/>
        <v>26.955615644000002</v>
      </c>
      <c r="R242" s="35">
        <f t="shared" si="63"/>
        <v>0</v>
      </c>
      <c r="S242" s="37">
        <v>0</v>
      </c>
      <c r="T242" s="38" t="s">
        <v>32</v>
      </c>
      <c r="V242" s="103"/>
    </row>
    <row r="243" spans="1:22" ht="31.5">
      <c r="A243" s="39" t="s">
        <v>461</v>
      </c>
      <c r="B243" s="33" t="s">
        <v>549</v>
      </c>
      <c r="C243" s="41" t="s">
        <v>550</v>
      </c>
      <c r="D243" s="35">
        <v>0.68755701600000008</v>
      </c>
      <c r="E243" s="36">
        <v>0</v>
      </c>
      <c r="F243" s="36">
        <f t="shared" si="60"/>
        <v>0.68755701600000008</v>
      </c>
      <c r="G243" s="35">
        <f t="shared" si="64"/>
        <v>0.68755701600000008</v>
      </c>
      <c r="H243" s="35">
        <f t="shared" si="64"/>
        <v>0</v>
      </c>
      <c r="I243" s="36">
        <v>0</v>
      </c>
      <c r="J243" s="36">
        <v>0</v>
      </c>
      <c r="K243" s="36">
        <v>0</v>
      </c>
      <c r="L243" s="35">
        <v>0</v>
      </c>
      <c r="M243" s="36">
        <v>0</v>
      </c>
      <c r="N243" s="35">
        <v>0</v>
      </c>
      <c r="O243" s="35">
        <v>0.68755701600000008</v>
      </c>
      <c r="P243" s="35">
        <v>0</v>
      </c>
      <c r="Q243" s="35">
        <f t="shared" si="62"/>
        <v>0.68755701600000008</v>
      </c>
      <c r="R243" s="35">
        <f t="shared" si="63"/>
        <v>0</v>
      </c>
      <c r="S243" s="37">
        <v>0</v>
      </c>
      <c r="T243" s="38" t="s">
        <v>32</v>
      </c>
      <c r="V243" s="103"/>
    </row>
    <row r="244" spans="1:22" ht="47.25">
      <c r="A244" s="39" t="s">
        <v>461</v>
      </c>
      <c r="B244" s="33" t="s">
        <v>551</v>
      </c>
      <c r="C244" s="41" t="s">
        <v>552</v>
      </c>
      <c r="D244" s="35">
        <v>0.60636021600000001</v>
      </c>
      <c r="E244" s="36">
        <v>0</v>
      </c>
      <c r="F244" s="36">
        <f t="shared" si="60"/>
        <v>0.60636021600000001</v>
      </c>
      <c r="G244" s="35">
        <f t="shared" si="64"/>
        <v>0.60636021600000001</v>
      </c>
      <c r="H244" s="35">
        <f t="shared" si="64"/>
        <v>0</v>
      </c>
      <c r="I244" s="36">
        <v>0</v>
      </c>
      <c r="J244" s="36">
        <v>0</v>
      </c>
      <c r="K244" s="36">
        <v>0</v>
      </c>
      <c r="L244" s="46">
        <v>0</v>
      </c>
      <c r="M244" s="36">
        <v>0</v>
      </c>
      <c r="N244" s="46">
        <v>0</v>
      </c>
      <c r="O244" s="46">
        <v>0.60636021600000001</v>
      </c>
      <c r="P244" s="46">
        <v>0</v>
      </c>
      <c r="Q244" s="35">
        <f t="shared" si="62"/>
        <v>0.60636021600000001</v>
      </c>
      <c r="R244" s="35">
        <f t="shared" si="63"/>
        <v>0</v>
      </c>
      <c r="S244" s="37">
        <v>0</v>
      </c>
      <c r="T244" s="38" t="s">
        <v>32</v>
      </c>
      <c r="V244" s="103"/>
    </row>
    <row r="245" spans="1:22">
      <c r="A245" s="39" t="s">
        <v>461</v>
      </c>
      <c r="B245" s="33" t="s">
        <v>553</v>
      </c>
      <c r="C245" s="41" t="s">
        <v>554</v>
      </c>
      <c r="D245" s="35">
        <v>5.9137768439999991</v>
      </c>
      <c r="E245" s="36">
        <v>0</v>
      </c>
      <c r="F245" s="36">
        <f t="shared" si="60"/>
        <v>5.9137768439999991</v>
      </c>
      <c r="G245" s="35">
        <f t="shared" si="64"/>
        <v>5.913776844</v>
      </c>
      <c r="H245" s="35">
        <f t="shared" si="64"/>
        <v>0</v>
      </c>
      <c r="I245" s="36">
        <v>0</v>
      </c>
      <c r="J245" s="36">
        <v>0</v>
      </c>
      <c r="K245" s="36">
        <v>0</v>
      </c>
      <c r="L245" s="46">
        <v>0</v>
      </c>
      <c r="M245" s="36">
        <v>0</v>
      </c>
      <c r="N245" s="46">
        <v>0</v>
      </c>
      <c r="O245" s="46">
        <v>5.913776844</v>
      </c>
      <c r="P245" s="46">
        <v>0</v>
      </c>
      <c r="Q245" s="35">
        <f t="shared" si="62"/>
        <v>5.9137768439999991</v>
      </c>
      <c r="R245" s="35">
        <f t="shared" si="63"/>
        <v>0</v>
      </c>
      <c r="S245" s="37">
        <v>0</v>
      </c>
      <c r="T245" s="38" t="s">
        <v>32</v>
      </c>
      <c r="V245" s="103"/>
    </row>
    <row r="246" spans="1:22" ht="31.5">
      <c r="A246" s="39" t="s">
        <v>461</v>
      </c>
      <c r="B246" s="33" t="s">
        <v>555</v>
      </c>
      <c r="C246" s="41" t="s">
        <v>556</v>
      </c>
      <c r="D246" s="35">
        <v>0.53922335999999993</v>
      </c>
      <c r="E246" s="36">
        <v>0</v>
      </c>
      <c r="F246" s="36">
        <f t="shared" si="60"/>
        <v>0.53922335999999993</v>
      </c>
      <c r="G246" s="35">
        <f t="shared" si="64"/>
        <v>0.53922335999999993</v>
      </c>
      <c r="H246" s="35">
        <f t="shared" si="64"/>
        <v>0</v>
      </c>
      <c r="I246" s="36">
        <v>0</v>
      </c>
      <c r="J246" s="36">
        <v>0</v>
      </c>
      <c r="K246" s="36">
        <v>0</v>
      </c>
      <c r="L246" s="35">
        <v>0</v>
      </c>
      <c r="M246" s="36">
        <v>0</v>
      </c>
      <c r="N246" s="35">
        <v>0</v>
      </c>
      <c r="O246" s="35">
        <v>0.53922335999999993</v>
      </c>
      <c r="P246" s="35">
        <v>0</v>
      </c>
      <c r="Q246" s="35">
        <f t="shared" si="62"/>
        <v>0.53922335999999993</v>
      </c>
      <c r="R246" s="35">
        <f t="shared" si="63"/>
        <v>0</v>
      </c>
      <c r="S246" s="37">
        <v>0</v>
      </c>
      <c r="T246" s="38" t="s">
        <v>32</v>
      </c>
      <c r="V246" s="103"/>
    </row>
    <row r="247" spans="1:22" ht="31.5">
      <c r="A247" s="39" t="s">
        <v>461</v>
      </c>
      <c r="B247" s="33" t="s">
        <v>557</v>
      </c>
      <c r="C247" s="41" t="s">
        <v>558</v>
      </c>
      <c r="D247" s="35">
        <v>4.229253516</v>
      </c>
      <c r="E247" s="36">
        <v>0</v>
      </c>
      <c r="F247" s="36">
        <f t="shared" si="60"/>
        <v>4.229253516</v>
      </c>
      <c r="G247" s="35">
        <f t="shared" si="64"/>
        <v>4.229253516</v>
      </c>
      <c r="H247" s="35">
        <f t="shared" si="64"/>
        <v>0</v>
      </c>
      <c r="I247" s="36">
        <v>0</v>
      </c>
      <c r="J247" s="36">
        <v>0</v>
      </c>
      <c r="K247" s="36">
        <v>0</v>
      </c>
      <c r="L247" s="35">
        <v>0</v>
      </c>
      <c r="M247" s="36">
        <v>0</v>
      </c>
      <c r="N247" s="35">
        <v>0</v>
      </c>
      <c r="O247" s="35">
        <v>4.229253516</v>
      </c>
      <c r="P247" s="35">
        <v>0</v>
      </c>
      <c r="Q247" s="35">
        <f t="shared" si="62"/>
        <v>4.229253516</v>
      </c>
      <c r="R247" s="35">
        <f t="shared" si="63"/>
        <v>0</v>
      </c>
      <c r="S247" s="37">
        <v>0</v>
      </c>
      <c r="T247" s="38" t="s">
        <v>32</v>
      </c>
      <c r="V247" s="103"/>
    </row>
    <row r="248" spans="1:22">
      <c r="A248" s="39" t="s">
        <v>461</v>
      </c>
      <c r="B248" s="33" t="s">
        <v>559</v>
      </c>
      <c r="C248" s="41" t="s">
        <v>560</v>
      </c>
      <c r="D248" s="35">
        <v>1.1156434559999999</v>
      </c>
      <c r="E248" s="36">
        <v>0</v>
      </c>
      <c r="F248" s="36">
        <f t="shared" si="60"/>
        <v>1.1156434559999999</v>
      </c>
      <c r="G248" s="35">
        <f t="shared" si="64"/>
        <v>1.1156434559999999</v>
      </c>
      <c r="H248" s="35">
        <f t="shared" si="64"/>
        <v>0</v>
      </c>
      <c r="I248" s="36">
        <v>0</v>
      </c>
      <c r="J248" s="36">
        <v>0</v>
      </c>
      <c r="K248" s="36">
        <v>0</v>
      </c>
      <c r="L248" s="35">
        <v>0</v>
      </c>
      <c r="M248" s="36">
        <v>0</v>
      </c>
      <c r="N248" s="35">
        <v>0</v>
      </c>
      <c r="O248" s="47">
        <v>1.1156434559999999</v>
      </c>
      <c r="P248" s="35">
        <v>0</v>
      </c>
      <c r="Q248" s="35">
        <f t="shared" si="62"/>
        <v>1.1156434559999999</v>
      </c>
      <c r="R248" s="35">
        <f t="shared" si="63"/>
        <v>0</v>
      </c>
      <c r="S248" s="37">
        <v>0</v>
      </c>
      <c r="T248" s="38" t="s">
        <v>32</v>
      </c>
      <c r="V248" s="103"/>
    </row>
    <row r="249" spans="1:22" ht="31.5">
      <c r="A249" s="39" t="s">
        <v>461</v>
      </c>
      <c r="B249" s="33" t="s">
        <v>561</v>
      </c>
      <c r="C249" s="41" t="s">
        <v>562</v>
      </c>
      <c r="D249" s="35">
        <v>0.71875679999999997</v>
      </c>
      <c r="E249" s="36">
        <v>0</v>
      </c>
      <c r="F249" s="36">
        <f t="shared" si="60"/>
        <v>0.71875679999999997</v>
      </c>
      <c r="G249" s="35">
        <f t="shared" si="64"/>
        <v>0.71875679999999997</v>
      </c>
      <c r="H249" s="35">
        <f t="shared" si="64"/>
        <v>0</v>
      </c>
      <c r="I249" s="36">
        <v>0</v>
      </c>
      <c r="J249" s="36">
        <v>0</v>
      </c>
      <c r="K249" s="36">
        <v>0</v>
      </c>
      <c r="L249" s="46">
        <v>0</v>
      </c>
      <c r="M249" s="36">
        <v>0.71875679999999997</v>
      </c>
      <c r="N249" s="46">
        <v>0</v>
      </c>
      <c r="O249" s="49">
        <v>0</v>
      </c>
      <c r="P249" s="46">
        <v>0</v>
      </c>
      <c r="Q249" s="35">
        <f t="shared" si="62"/>
        <v>0.71875679999999997</v>
      </c>
      <c r="R249" s="35">
        <f t="shared" si="63"/>
        <v>0</v>
      </c>
      <c r="S249" s="37">
        <v>0</v>
      </c>
      <c r="T249" s="38" t="s">
        <v>32</v>
      </c>
      <c r="V249" s="103"/>
    </row>
    <row r="250" spans="1:22" ht="31.5">
      <c r="A250" s="39" t="s">
        <v>461</v>
      </c>
      <c r="B250" s="33" t="s">
        <v>563</v>
      </c>
      <c r="C250" s="41" t="s">
        <v>564</v>
      </c>
      <c r="D250" s="35">
        <v>0.13101599999999999</v>
      </c>
      <c r="E250" s="36">
        <v>0</v>
      </c>
      <c r="F250" s="36">
        <f t="shared" si="60"/>
        <v>0.13101599999999999</v>
      </c>
      <c r="G250" s="35">
        <f t="shared" si="64"/>
        <v>0.13101599999999999</v>
      </c>
      <c r="H250" s="35">
        <f t="shared" si="64"/>
        <v>0</v>
      </c>
      <c r="I250" s="36">
        <v>0</v>
      </c>
      <c r="J250" s="36">
        <v>0</v>
      </c>
      <c r="K250" s="36">
        <v>0</v>
      </c>
      <c r="L250" s="46">
        <v>0</v>
      </c>
      <c r="M250" s="36">
        <v>0.13101599999999999</v>
      </c>
      <c r="N250" s="46">
        <v>0</v>
      </c>
      <c r="O250" s="46">
        <v>0</v>
      </c>
      <c r="P250" s="46">
        <v>0</v>
      </c>
      <c r="Q250" s="35">
        <f t="shared" si="62"/>
        <v>0.13101599999999999</v>
      </c>
      <c r="R250" s="35">
        <f t="shared" si="63"/>
        <v>0</v>
      </c>
      <c r="S250" s="37">
        <v>0</v>
      </c>
      <c r="T250" s="38" t="s">
        <v>32</v>
      </c>
      <c r="V250" s="103"/>
    </row>
    <row r="251" spans="1:22" ht="47.25">
      <c r="A251" s="39" t="s">
        <v>461</v>
      </c>
      <c r="B251" s="33" t="s">
        <v>565</v>
      </c>
      <c r="C251" s="41" t="s">
        <v>566</v>
      </c>
      <c r="D251" s="35">
        <v>17.122032395999998</v>
      </c>
      <c r="E251" s="36">
        <v>1.8480000000000001</v>
      </c>
      <c r="F251" s="36">
        <f t="shared" si="60"/>
        <v>15.274032395999997</v>
      </c>
      <c r="G251" s="35">
        <f t="shared" si="64"/>
        <v>1.734381948</v>
      </c>
      <c r="H251" s="35">
        <f t="shared" si="64"/>
        <v>0</v>
      </c>
      <c r="I251" s="36">
        <v>0</v>
      </c>
      <c r="J251" s="36">
        <v>0</v>
      </c>
      <c r="K251" s="36">
        <v>0</v>
      </c>
      <c r="L251" s="35">
        <v>0</v>
      </c>
      <c r="M251" s="36">
        <v>0</v>
      </c>
      <c r="N251" s="35">
        <v>0</v>
      </c>
      <c r="O251" s="35">
        <v>1.734381948</v>
      </c>
      <c r="P251" s="35">
        <v>0</v>
      </c>
      <c r="Q251" s="35">
        <f t="shared" si="62"/>
        <v>15.274032395999997</v>
      </c>
      <c r="R251" s="35">
        <f t="shared" si="63"/>
        <v>0</v>
      </c>
      <c r="S251" s="37">
        <v>0</v>
      </c>
      <c r="T251" s="38" t="s">
        <v>32</v>
      </c>
      <c r="V251" s="103"/>
    </row>
    <row r="252" spans="1:22" ht="31.5">
      <c r="A252" s="39" t="s">
        <v>461</v>
      </c>
      <c r="B252" s="33" t="s">
        <v>567</v>
      </c>
      <c r="C252" s="41" t="s">
        <v>568</v>
      </c>
      <c r="D252" s="35">
        <v>100.16266813200001</v>
      </c>
      <c r="E252" s="36">
        <v>8.4167999999999985</v>
      </c>
      <c r="F252" s="36">
        <f t="shared" si="60"/>
        <v>91.745868132000012</v>
      </c>
      <c r="G252" s="35">
        <f t="shared" si="64"/>
        <v>15.816028596000001</v>
      </c>
      <c r="H252" s="46">
        <f t="shared" si="64"/>
        <v>0</v>
      </c>
      <c r="I252" s="36">
        <v>0</v>
      </c>
      <c r="J252" s="36">
        <v>0</v>
      </c>
      <c r="K252" s="36">
        <v>0</v>
      </c>
      <c r="L252" s="46">
        <v>0</v>
      </c>
      <c r="M252" s="36">
        <v>0</v>
      </c>
      <c r="N252" s="46">
        <v>0</v>
      </c>
      <c r="O252" s="46">
        <v>15.816028596000001</v>
      </c>
      <c r="P252" s="46">
        <v>0</v>
      </c>
      <c r="Q252" s="35">
        <f t="shared" si="62"/>
        <v>91.745868132000012</v>
      </c>
      <c r="R252" s="46">
        <f t="shared" si="63"/>
        <v>0</v>
      </c>
      <c r="S252" s="37">
        <v>0</v>
      </c>
      <c r="T252" s="38" t="s">
        <v>32</v>
      </c>
      <c r="V252" s="103"/>
    </row>
    <row r="253" spans="1:22">
      <c r="A253" s="39" t="s">
        <v>461</v>
      </c>
      <c r="B253" s="33" t="s">
        <v>569</v>
      </c>
      <c r="C253" s="41" t="s">
        <v>570</v>
      </c>
      <c r="D253" s="35">
        <v>1.616687124</v>
      </c>
      <c r="E253" s="36">
        <v>0</v>
      </c>
      <c r="F253" s="36">
        <f t="shared" si="60"/>
        <v>1.616687124</v>
      </c>
      <c r="G253" s="35">
        <f t="shared" si="64"/>
        <v>1.616687124</v>
      </c>
      <c r="H253" s="36">
        <f t="shared" si="64"/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>
        <v>1.616687124</v>
      </c>
      <c r="P253" s="36">
        <v>0</v>
      </c>
      <c r="Q253" s="35">
        <f t="shared" si="62"/>
        <v>1.616687124</v>
      </c>
      <c r="R253" s="36">
        <f t="shared" si="63"/>
        <v>0</v>
      </c>
      <c r="S253" s="37">
        <v>0</v>
      </c>
      <c r="T253" s="38" t="s">
        <v>32</v>
      </c>
      <c r="V253" s="103"/>
    </row>
    <row r="254" spans="1:22" ht="31.5">
      <c r="A254" s="39" t="s">
        <v>461</v>
      </c>
      <c r="B254" s="33" t="s">
        <v>571</v>
      </c>
      <c r="C254" s="41" t="s">
        <v>572</v>
      </c>
      <c r="D254" s="35">
        <v>0.47336599199999996</v>
      </c>
      <c r="E254" s="36">
        <v>0</v>
      </c>
      <c r="F254" s="36">
        <f t="shared" si="60"/>
        <v>0.47336599199999996</v>
      </c>
      <c r="G254" s="35">
        <f t="shared" si="64"/>
        <v>0.47336599199999996</v>
      </c>
      <c r="H254" s="35">
        <f t="shared" si="64"/>
        <v>0</v>
      </c>
      <c r="I254" s="36">
        <v>0</v>
      </c>
      <c r="J254" s="36">
        <v>0</v>
      </c>
      <c r="K254" s="36">
        <v>0</v>
      </c>
      <c r="L254" s="35">
        <v>0</v>
      </c>
      <c r="M254" s="36">
        <v>0</v>
      </c>
      <c r="N254" s="35">
        <v>0</v>
      </c>
      <c r="O254" s="35">
        <v>0.47336599199999996</v>
      </c>
      <c r="P254" s="35">
        <v>0</v>
      </c>
      <c r="Q254" s="35">
        <f t="shared" si="62"/>
        <v>0.47336599199999996</v>
      </c>
      <c r="R254" s="35">
        <f t="shared" si="63"/>
        <v>0</v>
      </c>
      <c r="S254" s="37">
        <v>0</v>
      </c>
      <c r="T254" s="38" t="s">
        <v>32</v>
      </c>
      <c r="V254" s="103"/>
    </row>
    <row r="255" spans="1:22">
      <c r="A255" s="39" t="s">
        <v>461</v>
      </c>
      <c r="B255" s="33" t="s">
        <v>573</v>
      </c>
      <c r="C255" s="41" t="s">
        <v>574</v>
      </c>
      <c r="D255" s="35">
        <v>0.17568</v>
      </c>
      <c r="E255" s="36">
        <v>0</v>
      </c>
      <c r="F255" s="36">
        <f t="shared" si="60"/>
        <v>0.17568</v>
      </c>
      <c r="G255" s="35">
        <f t="shared" si="64"/>
        <v>0.17568</v>
      </c>
      <c r="H255" s="35">
        <f t="shared" si="64"/>
        <v>0</v>
      </c>
      <c r="I255" s="36">
        <v>0</v>
      </c>
      <c r="J255" s="36">
        <v>0</v>
      </c>
      <c r="K255" s="36">
        <v>0</v>
      </c>
      <c r="L255" s="35">
        <v>0</v>
      </c>
      <c r="M255" s="36">
        <v>0</v>
      </c>
      <c r="N255" s="35">
        <v>0</v>
      </c>
      <c r="O255" s="35">
        <v>0.17568</v>
      </c>
      <c r="P255" s="35">
        <v>0</v>
      </c>
      <c r="Q255" s="35">
        <f t="shared" si="62"/>
        <v>0.17568</v>
      </c>
      <c r="R255" s="35">
        <f t="shared" si="63"/>
        <v>0</v>
      </c>
      <c r="S255" s="37">
        <v>0</v>
      </c>
      <c r="T255" s="38" t="s">
        <v>32</v>
      </c>
      <c r="V255" s="103"/>
    </row>
    <row r="256" spans="1:22" ht="31.5">
      <c r="A256" s="39" t="s">
        <v>461</v>
      </c>
      <c r="B256" s="33" t="s">
        <v>575</v>
      </c>
      <c r="C256" s="41" t="s">
        <v>576</v>
      </c>
      <c r="D256" s="35">
        <v>15.74268966</v>
      </c>
      <c r="E256" s="36">
        <v>15.501308330000001</v>
      </c>
      <c r="F256" s="36">
        <f t="shared" si="60"/>
        <v>0.24138132999999939</v>
      </c>
      <c r="G256" s="35">
        <f t="shared" si="64"/>
        <v>15.74268966</v>
      </c>
      <c r="H256" s="35">
        <f t="shared" si="64"/>
        <v>0</v>
      </c>
      <c r="I256" s="36">
        <v>15.74268966</v>
      </c>
      <c r="J256" s="36">
        <v>0</v>
      </c>
      <c r="K256" s="36">
        <v>0</v>
      </c>
      <c r="L256" s="35">
        <v>0</v>
      </c>
      <c r="M256" s="36">
        <v>0</v>
      </c>
      <c r="N256" s="35">
        <v>0</v>
      </c>
      <c r="O256" s="35">
        <v>0</v>
      </c>
      <c r="P256" s="35">
        <v>0</v>
      </c>
      <c r="Q256" s="35">
        <f t="shared" si="62"/>
        <v>0.24138132999999939</v>
      </c>
      <c r="R256" s="35">
        <f t="shared" si="63"/>
        <v>-15.74268966</v>
      </c>
      <c r="S256" s="37">
        <f>R256/(I256)</f>
        <v>-1</v>
      </c>
      <c r="T256" s="38" t="s">
        <v>577</v>
      </c>
      <c r="V256" s="103"/>
    </row>
    <row r="257" spans="1:22" ht="31.5">
      <c r="A257" s="39" t="s">
        <v>461</v>
      </c>
      <c r="B257" s="33" t="s">
        <v>578</v>
      </c>
      <c r="C257" s="41" t="s">
        <v>579</v>
      </c>
      <c r="D257" s="35">
        <v>14.621472875999999</v>
      </c>
      <c r="E257" s="36">
        <v>0</v>
      </c>
      <c r="F257" s="36">
        <f t="shared" si="60"/>
        <v>14.621472875999999</v>
      </c>
      <c r="G257" s="35">
        <f t="shared" si="64"/>
        <v>14.621472876</v>
      </c>
      <c r="H257" s="35">
        <f t="shared" si="64"/>
        <v>0</v>
      </c>
      <c r="I257" s="36">
        <v>0</v>
      </c>
      <c r="J257" s="36">
        <v>0</v>
      </c>
      <c r="K257" s="36">
        <v>0</v>
      </c>
      <c r="L257" s="35">
        <v>0</v>
      </c>
      <c r="M257" s="36">
        <v>0</v>
      </c>
      <c r="N257" s="35">
        <v>0</v>
      </c>
      <c r="O257" s="35">
        <v>14.621472876</v>
      </c>
      <c r="P257" s="35">
        <v>0</v>
      </c>
      <c r="Q257" s="35">
        <f t="shared" si="62"/>
        <v>14.621472875999999</v>
      </c>
      <c r="R257" s="35">
        <f t="shared" si="63"/>
        <v>0</v>
      </c>
      <c r="S257" s="37">
        <v>0</v>
      </c>
      <c r="T257" s="38" t="s">
        <v>32</v>
      </c>
      <c r="V257" s="103"/>
    </row>
    <row r="258" spans="1:22" ht="31.5">
      <c r="A258" s="39" t="s">
        <v>461</v>
      </c>
      <c r="B258" s="33" t="s">
        <v>580</v>
      </c>
      <c r="C258" s="41" t="s">
        <v>581</v>
      </c>
      <c r="D258" s="35">
        <v>67.42430139599999</v>
      </c>
      <c r="E258" s="36">
        <v>0</v>
      </c>
      <c r="F258" s="36">
        <f t="shared" si="60"/>
        <v>67.42430139599999</v>
      </c>
      <c r="G258" s="35">
        <f t="shared" si="64"/>
        <v>67.42430139599999</v>
      </c>
      <c r="H258" s="35">
        <f t="shared" si="64"/>
        <v>8.5708579999999993E-2</v>
      </c>
      <c r="I258" s="36">
        <v>0</v>
      </c>
      <c r="J258" s="36">
        <v>8.5708579999999993E-2</v>
      </c>
      <c r="K258" s="36">
        <v>0</v>
      </c>
      <c r="L258" s="35">
        <v>0</v>
      </c>
      <c r="M258" s="36">
        <v>67.42430139599999</v>
      </c>
      <c r="N258" s="35">
        <v>0</v>
      </c>
      <c r="O258" s="35">
        <v>0</v>
      </c>
      <c r="P258" s="35">
        <v>0</v>
      </c>
      <c r="Q258" s="35">
        <f t="shared" si="62"/>
        <v>67.338592815999988</v>
      </c>
      <c r="R258" s="35">
        <f t="shared" si="63"/>
        <v>8.5708579999999993E-2</v>
      </c>
      <c r="S258" s="37">
        <v>1</v>
      </c>
      <c r="T258" s="38" t="s">
        <v>582</v>
      </c>
      <c r="V258" s="103"/>
    </row>
    <row r="259" spans="1:22" ht="31.5">
      <c r="A259" s="39" t="s">
        <v>461</v>
      </c>
      <c r="B259" s="33" t="s">
        <v>583</v>
      </c>
      <c r="C259" s="41" t="s">
        <v>584</v>
      </c>
      <c r="D259" s="35">
        <v>2.7113639999999997</v>
      </c>
      <c r="E259" s="36">
        <v>0</v>
      </c>
      <c r="F259" s="36">
        <f t="shared" si="60"/>
        <v>2.7113639999999997</v>
      </c>
      <c r="G259" s="35">
        <f t="shared" si="64"/>
        <v>2.7113640000000001</v>
      </c>
      <c r="H259" s="35">
        <f t="shared" si="64"/>
        <v>0</v>
      </c>
      <c r="I259" s="36">
        <v>0</v>
      </c>
      <c r="J259" s="36">
        <v>0</v>
      </c>
      <c r="K259" s="36">
        <v>2.7113640000000001</v>
      </c>
      <c r="L259" s="35">
        <v>0</v>
      </c>
      <c r="M259" s="36">
        <v>0</v>
      </c>
      <c r="N259" s="35">
        <v>0</v>
      </c>
      <c r="O259" s="35">
        <v>0</v>
      </c>
      <c r="P259" s="35">
        <v>0</v>
      </c>
      <c r="Q259" s="35">
        <f t="shared" si="62"/>
        <v>2.7113639999999997</v>
      </c>
      <c r="R259" s="35">
        <f t="shared" si="63"/>
        <v>0</v>
      </c>
      <c r="S259" s="37">
        <v>0</v>
      </c>
      <c r="T259" s="38" t="s">
        <v>32</v>
      </c>
      <c r="V259" s="103"/>
    </row>
    <row r="260" spans="1:22" ht="31.5">
      <c r="A260" s="39" t="s">
        <v>461</v>
      </c>
      <c r="B260" s="33" t="s">
        <v>585</v>
      </c>
      <c r="C260" s="41" t="s">
        <v>586</v>
      </c>
      <c r="D260" s="35">
        <v>0.183257268</v>
      </c>
      <c r="E260" s="36">
        <v>0</v>
      </c>
      <c r="F260" s="36">
        <f t="shared" si="60"/>
        <v>0.183257268</v>
      </c>
      <c r="G260" s="35">
        <f t="shared" si="64"/>
        <v>0.183257268</v>
      </c>
      <c r="H260" s="35">
        <f t="shared" si="64"/>
        <v>0</v>
      </c>
      <c r="I260" s="36">
        <v>0</v>
      </c>
      <c r="J260" s="36">
        <v>0</v>
      </c>
      <c r="K260" s="36">
        <v>0</v>
      </c>
      <c r="L260" s="35">
        <v>0</v>
      </c>
      <c r="M260" s="36">
        <v>0</v>
      </c>
      <c r="N260" s="35">
        <v>0</v>
      </c>
      <c r="O260" s="35">
        <v>0.183257268</v>
      </c>
      <c r="P260" s="35">
        <v>0</v>
      </c>
      <c r="Q260" s="35">
        <f t="shared" si="62"/>
        <v>0.183257268</v>
      </c>
      <c r="R260" s="35">
        <f t="shared" si="63"/>
        <v>0</v>
      </c>
      <c r="S260" s="37">
        <v>0</v>
      </c>
      <c r="T260" s="38" t="s">
        <v>32</v>
      </c>
      <c r="V260" s="103"/>
    </row>
    <row r="261" spans="1:22">
      <c r="A261" s="39" t="s">
        <v>461</v>
      </c>
      <c r="B261" s="33" t="s">
        <v>587</v>
      </c>
      <c r="C261" s="41" t="s">
        <v>588</v>
      </c>
      <c r="D261" s="35">
        <v>0.52835933999999996</v>
      </c>
      <c r="E261" s="36">
        <v>0</v>
      </c>
      <c r="F261" s="36">
        <f t="shared" si="60"/>
        <v>0.52835933999999996</v>
      </c>
      <c r="G261" s="35">
        <f t="shared" si="64"/>
        <v>0.52835933999999996</v>
      </c>
      <c r="H261" s="35">
        <f t="shared" si="64"/>
        <v>0</v>
      </c>
      <c r="I261" s="36">
        <v>0</v>
      </c>
      <c r="J261" s="36">
        <v>0</v>
      </c>
      <c r="K261" s="36">
        <v>0.52835933999999996</v>
      </c>
      <c r="L261" s="35">
        <v>0</v>
      </c>
      <c r="M261" s="36">
        <v>0</v>
      </c>
      <c r="N261" s="35">
        <v>0</v>
      </c>
      <c r="O261" s="47">
        <v>0</v>
      </c>
      <c r="P261" s="35">
        <v>0</v>
      </c>
      <c r="Q261" s="35">
        <f t="shared" si="62"/>
        <v>0.52835933999999996</v>
      </c>
      <c r="R261" s="35">
        <f t="shared" si="63"/>
        <v>0</v>
      </c>
      <c r="S261" s="37">
        <v>0</v>
      </c>
      <c r="T261" s="38" t="s">
        <v>32</v>
      </c>
      <c r="V261" s="103"/>
    </row>
    <row r="262" spans="1:22" ht="31.5">
      <c r="A262" s="39" t="s">
        <v>461</v>
      </c>
      <c r="B262" s="33" t="s">
        <v>589</v>
      </c>
      <c r="C262" s="41" t="s">
        <v>590</v>
      </c>
      <c r="D262" s="35">
        <v>1.9905066119999999</v>
      </c>
      <c r="E262" s="36">
        <v>0</v>
      </c>
      <c r="F262" s="36">
        <f t="shared" si="60"/>
        <v>1.9905066119999999</v>
      </c>
      <c r="G262" s="35">
        <f t="shared" si="64"/>
        <v>1.9905066119999999</v>
      </c>
      <c r="H262" s="35">
        <f t="shared" si="64"/>
        <v>0</v>
      </c>
      <c r="I262" s="36">
        <v>0</v>
      </c>
      <c r="J262" s="36">
        <v>0</v>
      </c>
      <c r="K262" s="36">
        <v>1.9905066119999999</v>
      </c>
      <c r="L262" s="35">
        <v>0</v>
      </c>
      <c r="M262" s="36">
        <v>0</v>
      </c>
      <c r="N262" s="35">
        <v>0</v>
      </c>
      <c r="O262" s="47">
        <v>0</v>
      </c>
      <c r="P262" s="35">
        <v>0</v>
      </c>
      <c r="Q262" s="35">
        <f t="shared" si="62"/>
        <v>1.9905066119999999</v>
      </c>
      <c r="R262" s="35">
        <f t="shared" si="63"/>
        <v>0</v>
      </c>
      <c r="S262" s="37">
        <v>0</v>
      </c>
      <c r="T262" s="38" t="s">
        <v>32</v>
      </c>
      <c r="V262" s="103"/>
    </row>
    <row r="263" spans="1:22" ht="31.5">
      <c r="A263" s="39" t="s">
        <v>461</v>
      </c>
      <c r="B263" s="33" t="s">
        <v>591</v>
      </c>
      <c r="C263" s="41" t="s">
        <v>592</v>
      </c>
      <c r="D263" s="35">
        <v>15.710326344</v>
      </c>
      <c r="E263" s="36">
        <v>0</v>
      </c>
      <c r="F263" s="36">
        <f t="shared" si="60"/>
        <v>15.710326344</v>
      </c>
      <c r="G263" s="35">
        <f t="shared" si="64"/>
        <v>15.710326344</v>
      </c>
      <c r="H263" s="35">
        <f t="shared" si="64"/>
        <v>0</v>
      </c>
      <c r="I263" s="36">
        <v>0</v>
      </c>
      <c r="J263" s="36">
        <v>0</v>
      </c>
      <c r="K263" s="36">
        <v>0</v>
      </c>
      <c r="L263" s="46">
        <v>0</v>
      </c>
      <c r="M263" s="36">
        <v>0</v>
      </c>
      <c r="N263" s="46">
        <v>0</v>
      </c>
      <c r="O263" s="46">
        <v>15.710326344</v>
      </c>
      <c r="P263" s="46">
        <v>0</v>
      </c>
      <c r="Q263" s="35">
        <f t="shared" si="62"/>
        <v>15.710326344</v>
      </c>
      <c r="R263" s="35">
        <f t="shared" si="63"/>
        <v>0</v>
      </c>
      <c r="S263" s="37">
        <v>0</v>
      </c>
      <c r="T263" s="38" t="s">
        <v>32</v>
      </c>
      <c r="V263" s="103"/>
    </row>
    <row r="264" spans="1:22" ht="47.25">
      <c r="A264" s="39" t="s">
        <v>461</v>
      </c>
      <c r="B264" s="33" t="s">
        <v>593</v>
      </c>
      <c r="C264" s="41" t="s">
        <v>594</v>
      </c>
      <c r="D264" s="35">
        <v>8.4</v>
      </c>
      <c r="E264" s="36">
        <v>0</v>
      </c>
      <c r="F264" s="36">
        <f t="shared" si="60"/>
        <v>8.4</v>
      </c>
      <c r="G264" s="35" t="s">
        <v>32</v>
      </c>
      <c r="H264" s="35">
        <f t="shared" ref="H264:H323" si="65">J264+L264+N264+P264</f>
        <v>8.4</v>
      </c>
      <c r="I264" s="36" t="s">
        <v>32</v>
      </c>
      <c r="J264" s="36">
        <v>8.4</v>
      </c>
      <c r="K264" s="36">
        <v>0</v>
      </c>
      <c r="L264" s="46">
        <v>0</v>
      </c>
      <c r="M264" s="36">
        <v>0</v>
      </c>
      <c r="N264" s="46">
        <v>0</v>
      </c>
      <c r="O264" s="46">
        <v>0</v>
      </c>
      <c r="P264" s="46">
        <v>0</v>
      </c>
      <c r="Q264" s="35">
        <f t="shared" si="62"/>
        <v>0</v>
      </c>
      <c r="R264" s="35" t="s">
        <v>32</v>
      </c>
      <c r="S264" s="37" t="s">
        <v>32</v>
      </c>
      <c r="T264" s="54" t="s">
        <v>382</v>
      </c>
      <c r="V264" s="103"/>
    </row>
    <row r="265" spans="1:22" ht="31.5">
      <c r="A265" s="39" t="s">
        <v>461</v>
      </c>
      <c r="B265" s="33" t="s">
        <v>595</v>
      </c>
      <c r="C265" s="41" t="s">
        <v>596</v>
      </c>
      <c r="D265" s="35">
        <v>6.15</v>
      </c>
      <c r="E265" s="36">
        <v>0</v>
      </c>
      <c r="F265" s="36">
        <f>D265-E265</f>
        <v>6.15</v>
      </c>
      <c r="G265" s="35" t="s">
        <v>32</v>
      </c>
      <c r="H265" s="35">
        <f t="shared" si="65"/>
        <v>6.8159999999999998</v>
      </c>
      <c r="I265" s="36" t="s">
        <v>32</v>
      </c>
      <c r="J265" s="36">
        <v>6.8159999999999998</v>
      </c>
      <c r="K265" s="36" t="s">
        <v>32</v>
      </c>
      <c r="L265" s="46">
        <v>0</v>
      </c>
      <c r="M265" s="36" t="s">
        <v>32</v>
      </c>
      <c r="N265" s="46">
        <v>0</v>
      </c>
      <c r="O265" s="46" t="s">
        <v>32</v>
      </c>
      <c r="P265" s="46">
        <v>0</v>
      </c>
      <c r="Q265" s="35">
        <f>F265-H265</f>
        <v>-0.66599999999999948</v>
      </c>
      <c r="R265" s="35" t="s">
        <v>32</v>
      </c>
      <c r="S265" s="37" t="s">
        <v>32</v>
      </c>
      <c r="T265" s="56" t="s">
        <v>597</v>
      </c>
      <c r="V265" s="103"/>
    </row>
    <row r="266" spans="1:22" ht="31.5">
      <c r="A266" s="39" t="s">
        <v>461</v>
      </c>
      <c r="B266" s="33" t="s">
        <v>598</v>
      </c>
      <c r="C266" s="41" t="s">
        <v>599</v>
      </c>
      <c r="D266" s="35" t="s">
        <v>32</v>
      </c>
      <c r="E266" s="36" t="s">
        <v>32</v>
      </c>
      <c r="F266" s="36" t="s">
        <v>32</v>
      </c>
      <c r="G266" s="35" t="s">
        <v>32</v>
      </c>
      <c r="H266" s="35">
        <f t="shared" si="65"/>
        <v>0</v>
      </c>
      <c r="I266" s="36" t="s">
        <v>32</v>
      </c>
      <c r="J266" s="36">
        <v>0</v>
      </c>
      <c r="K266" s="36" t="s">
        <v>32</v>
      </c>
      <c r="L266" s="46">
        <v>0</v>
      </c>
      <c r="M266" s="36" t="s">
        <v>32</v>
      </c>
      <c r="N266" s="46">
        <v>0</v>
      </c>
      <c r="O266" s="46" t="s">
        <v>32</v>
      </c>
      <c r="P266" s="46">
        <v>0</v>
      </c>
      <c r="Q266" s="35" t="s">
        <v>32</v>
      </c>
      <c r="R266" s="35" t="s">
        <v>32</v>
      </c>
      <c r="S266" s="37" t="s">
        <v>32</v>
      </c>
      <c r="T266" s="56" t="s">
        <v>600</v>
      </c>
      <c r="V266" s="103"/>
    </row>
    <row r="267" spans="1:22" ht="31.5">
      <c r="A267" s="39" t="s">
        <v>461</v>
      </c>
      <c r="B267" s="33" t="s">
        <v>601</v>
      </c>
      <c r="C267" s="41" t="s">
        <v>602</v>
      </c>
      <c r="D267" s="35">
        <v>9.0207239999999995</v>
      </c>
      <c r="E267" s="36">
        <v>0</v>
      </c>
      <c r="F267" s="36">
        <f t="shared" ref="F267:F275" si="66">D267-E267</f>
        <v>9.0207239999999995</v>
      </c>
      <c r="G267" s="35" t="s">
        <v>32</v>
      </c>
      <c r="H267" s="35">
        <f t="shared" si="65"/>
        <v>9.8759999999999994</v>
      </c>
      <c r="I267" s="36" t="s">
        <v>32</v>
      </c>
      <c r="J267" s="36">
        <v>9.8759999999999994</v>
      </c>
      <c r="K267" s="36" t="s">
        <v>32</v>
      </c>
      <c r="L267" s="46">
        <v>0</v>
      </c>
      <c r="M267" s="36" t="s">
        <v>32</v>
      </c>
      <c r="N267" s="46">
        <v>0</v>
      </c>
      <c r="O267" s="46" t="s">
        <v>32</v>
      </c>
      <c r="P267" s="46">
        <v>0</v>
      </c>
      <c r="Q267" s="35">
        <f t="shared" ref="Q267:Q280" si="67">F267-H267</f>
        <v>-0.85527599999999993</v>
      </c>
      <c r="R267" s="35" t="s">
        <v>32</v>
      </c>
      <c r="S267" s="37" t="s">
        <v>32</v>
      </c>
      <c r="T267" s="56" t="s">
        <v>597</v>
      </c>
      <c r="V267" s="103"/>
    </row>
    <row r="268" spans="1:22" ht="47.25">
      <c r="A268" s="39" t="s">
        <v>461</v>
      </c>
      <c r="B268" s="33" t="s">
        <v>603</v>
      </c>
      <c r="C268" s="41" t="s">
        <v>604</v>
      </c>
      <c r="D268" s="35">
        <v>0.39804239999999996</v>
      </c>
      <c r="E268" s="36">
        <v>0.378</v>
      </c>
      <c r="F268" s="36">
        <f t="shared" si="66"/>
        <v>2.004239999999996E-2</v>
      </c>
      <c r="G268" s="35" t="s">
        <v>32</v>
      </c>
      <c r="H268" s="35">
        <f t="shared" si="65"/>
        <v>0</v>
      </c>
      <c r="I268" s="36" t="s">
        <v>32</v>
      </c>
      <c r="J268" s="36">
        <v>0</v>
      </c>
      <c r="K268" s="36" t="s">
        <v>32</v>
      </c>
      <c r="L268" s="46">
        <v>0</v>
      </c>
      <c r="M268" s="36" t="s">
        <v>32</v>
      </c>
      <c r="N268" s="46">
        <v>0</v>
      </c>
      <c r="O268" s="46" t="s">
        <v>32</v>
      </c>
      <c r="P268" s="46">
        <v>0</v>
      </c>
      <c r="Q268" s="35">
        <f t="shared" si="67"/>
        <v>2.004239999999996E-2</v>
      </c>
      <c r="R268" s="35" t="s">
        <v>32</v>
      </c>
      <c r="S268" s="37" t="s">
        <v>32</v>
      </c>
      <c r="T268" s="56" t="s">
        <v>605</v>
      </c>
      <c r="V268" s="103"/>
    </row>
    <row r="269" spans="1:22" ht="63">
      <c r="A269" s="39" t="s">
        <v>461</v>
      </c>
      <c r="B269" s="33" t="s">
        <v>606</v>
      </c>
      <c r="C269" s="41" t="s">
        <v>607</v>
      </c>
      <c r="D269" s="35">
        <v>0.25545039600000002</v>
      </c>
      <c r="E269" s="36">
        <v>0</v>
      </c>
      <c r="F269" s="36">
        <f t="shared" si="66"/>
        <v>0.25545039600000002</v>
      </c>
      <c r="G269" s="35" t="s">
        <v>32</v>
      </c>
      <c r="H269" s="35">
        <f t="shared" si="65"/>
        <v>0.20800320000000003</v>
      </c>
      <c r="I269" s="36" t="s">
        <v>32</v>
      </c>
      <c r="J269" s="36">
        <v>0.20800320000000003</v>
      </c>
      <c r="K269" s="36" t="s">
        <v>32</v>
      </c>
      <c r="L269" s="46">
        <v>0</v>
      </c>
      <c r="M269" s="36" t="s">
        <v>32</v>
      </c>
      <c r="N269" s="46">
        <v>0</v>
      </c>
      <c r="O269" s="46" t="s">
        <v>32</v>
      </c>
      <c r="P269" s="46">
        <v>0</v>
      </c>
      <c r="Q269" s="35">
        <f t="shared" si="67"/>
        <v>4.7447195999999997E-2</v>
      </c>
      <c r="R269" s="35" t="s">
        <v>32</v>
      </c>
      <c r="S269" s="37" t="s">
        <v>32</v>
      </c>
      <c r="T269" s="107" t="s">
        <v>608</v>
      </c>
      <c r="V269" s="103"/>
    </row>
    <row r="270" spans="1:22" ht="63">
      <c r="A270" s="39" t="s">
        <v>461</v>
      </c>
      <c r="B270" s="33" t="s">
        <v>609</v>
      </c>
      <c r="C270" s="41" t="s">
        <v>610</v>
      </c>
      <c r="D270" s="35">
        <v>0.44338884000000001</v>
      </c>
      <c r="E270" s="36">
        <v>0.2424</v>
      </c>
      <c r="F270" s="36">
        <f t="shared" si="66"/>
        <v>0.20098884</v>
      </c>
      <c r="G270" s="35" t="s">
        <v>32</v>
      </c>
      <c r="H270" s="35">
        <f t="shared" si="65"/>
        <v>0.6048</v>
      </c>
      <c r="I270" s="36" t="s">
        <v>32</v>
      </c>
      <c r="J270" s="36">
        <v>0.6048</v>
      </c>
      <c r="K270" s="36" t="s">
        <v>32</v>
      </c>
      <c r="L270" s="46">
        <v>0</v>
      </c>
      <c r="M270" s="36" t="s">
        <v>32</v>
      </c>
      <c r="N270" s="46">
        <v>0</v>
      </c>
      <c r="O270" s="46" t="s">
        <v>32</v>
      </c>
      <c r="P270" s="46">
        <v>0</v>
      </c>
      <c r="Q270" s="35">
        <f t="shared" si="67"/>
        <v>-0.40381116</v>
      </c>
      <c r="R270" s="35" t="s">
        <v>32</v>
      </c>
      <c r="S270" s="37" t="s">
        <v>32</v>
      </c>
      <c r="T270" s="62" t="s">
        <v>611</v>
      </c>
      <c r="V270" s="103"/>
    </row>
    <row r="271" spans="1:22" ht="31.5">
      <c r="A271" s="39" t="s">
        <v>461</v>
      </c>
      <c r="B271" s="33" t="s">
        <v>612</v>
      </c>
      <c r="C271" s="41" t="s">
        <v>613</v>
      </c>
      <c r="D271" s="35">
        <v>3.5808</v>
      </c>
      <c r="E271" s="36">
        <v>1.8000780000000001</v>
      </c>
      <c r="F271" s="36">
        <f t="shared" si="66"/>
        <v>1.7807219999999999</v>
      </c>
      <c r="G271" s="35" t="s">
        <v>32</v>
      </c>
      <c r="H271" s="35">
        <f t="shared" si="65"/>
        <v>1.8000780000000001</v>
      </c>
      <c r="I271" s="36" t="s">
        <v>32</v>
      </c>
      <c r="J271" s="36">
        <v>1.8000780000000001</v>
      </c>
      <c r="K271" s="36" t="s">
        <v>32</v>
      </c>
      <c r="L271" s="46">
        <v>0</v>
      </c>
      <c r="M271" s="36" t="s">
        <v>32</v>
      </c>
      <c r="N271" s="46">
        <v>0</v>
      </c>
      <c r="O271" s="46" t="s">
        <v>32</v>
      </c>
      <c r="P271" s="46">
        <v>0</v>
      </c>
      <c r="Q271" s="35">
        <f t="shared" si="67"/>
        <v>-1.9356000000000151E-2</v>
      </c>
      <c r="R271" s="35" t="s">
        <v>32</v>
      </c>
      <c r="S271" s="51" t="s">
        <v>32</v>
      </c>
      <c r="T271" s="108" t="s">
        <v>608</v>
      </c>
      <c r="V271" s="103"/>
    </row>
    <row r="272" spans="1:22" ht="31.5">
      <c r="A272" s="39" t="s">
        <v>461</v>
      </c>
      <c r="B272" s="33" t="s">
        <v>614</v>
      </c>
      <c r="C272" s="41" t="s">
        <v>615</v>
      </c>
      <c r="D272" s="35">
        <v>10.54</v>
      </c>
      <c r="E272" s="36">
        <v>0</v>
      </c>
      <c r="F272" s="36">
        <f t="shared" si="66"/>
        <v>10.54</v>
      </c>
      <c r="G272" s="35" t="s">
        <v>32</v>
      </c>
      <c r="H272" s="35">
        <f t="shared" si="65"/>
        <v>0</v>
      </c>
      <c r="I272" s="36" t="s">
        <v>32</v>
      </c>
      <c r="J272" s="36">
        <v>0</v>
      </c>
      <c r="K272" s="36" t="s">
        <v>32</v>
      </c>
      <c r="L272" s="46">
        <v>0</v>
      </c>
      <c r="M272" s="36" t="s">
        <v>32</v>
      </c>
      <c r="N272" s="46">
        <v>0</v>
      </c>
      <c r="O272" s="46" t="s">
        <v>32</v>
      </c>
      <c r="P272" s="46">
        <v>0</v>
      </c>
      <c r="Q272" s="35">
        <f t="shared" si="67"/>
        <v>10.54</v>
      </c>
      <c r="R272" s="35" t="s">
        <v>32</v>
      </c>
      <c r="S272" s="37" t="s">
        <v>32</v>
      </c>
      <c r="T272" s="54" t="s">
        <v>616</v>
      </c>
      <c r="V272" s="103"/>
    </row>
    <row r="273" spans="1:22" ht="63">
      <c r="A273" s="39" t="s">
        <v>461</v>
      </c>
      <c r="B273" s="33" t="s">
        <v>617</v>
      </c>
      <c r="C273" s="41" t="s">
        <v>618</v>
      </c>
      <c r="D273" s="35">
        <v>4.4299641600000008</v>
      </c>
      <c r="E273" s="36">
        <v>0</v>
      </c>
      <c r="F273" s="36">
        <f t="shared" si="66"/>
        <v>4.4299641600000008</v>
      </c>
      <c r="G273" s="35" t="s">
        <v>32</v>
      </c>
      <c r="H273" s="35">
        <f t="shared" si="65"/>
        <v>2.2400016000000003</v>
      </c>
      <c r="I273" s="36" t="s">
        <v>32</v>
      </c>
      <c r="J273" s="36">
        <v>2.2400016000000003</v>
      </c>
      <c r="K273" s="36" t="s">
        <v>32</v>
      </c>
      <c r="L273" s="46">
        <v>0</v>
      </c>
      <c r="M273" s="36" t="s">
        <v>32</v>
      </c>
      <c r="N273" s="46">
        <v>0</v>
      </c>
      <c r="O273" s="46" t="s">
        <v>32</v>
      </c>
      <c r="P273" s="46">
        <v>0</v>
      </c>
      <c r="Q273" s="35">
        <f t="shared" si="67"/>
        <v>2.1899625600000006</v>
      </c>
      <c r="R273" s="35" t="s">
        <v>32</v>
      </c>
      <c r="S273" s="37" t="s">
        <v>32</v>
      </c>
      <c r="T273" s="62" t="s">
        <v>619</v>
      </c>
      <c r="V273" s="103"/>
    </row>
    <row r="274" spans="1:22" ht="31.5">
      <c r="A274" s="39" t="s">
        <v>461</v>
      </c>
      <c r="B274" s="33" t="s">
        <v>620</v>
      </c>
      <c r="C274" s="41" t="s">
        <v>621</v>
      </c>
      <c r="D274" s="35">
        <v>3.2190152640000003</v>
      </c>
      <c r="E274" s="36">
        <v>0</v>
      </c>
      <c r="F274" s="36">
        <f t="shared" si="66"/>
        <v>3.2190152640000003</v>
      </c>
      <c r="G274" s="35" t="s">
        <v>32</v>
      </c>
      <c r="H274" s="35">
        <f t="shared" si="65"/>
        <v>3.8039999999999998</v>
      </c>
      <c r="I274" s="36" t="s">
        <v>32</v>
      </c>
      <c r="J274" s="36">
        <v>3.8039999999999998</v>
      </c>
      <c r="K274" s="36" t="s">
        <v>32</v>
      </c>
      <c r="L274" s="46">
        <v>0</v>
      </c>
      <c r="M274" s="36" t="s">
        <v>32</v>
      </c>
      <c r="N274" s="46">
        <v>0</v>
      </c>
      <c r="O274" s="46" t="s">
        <v>32</v>
      </c>
      <c r="P274" s="46">
        <v>0</v>
      </c>
      <c r="Q274" s="35">
        <f t="shared" si="67"/>
        <v>-0.58498473599999956</v>
      </c>
      <c r="R274" s="35" t="s">
        <v>32</v>
      </c>
      <c r="S274" s="37" t="s">
        <v>32</v>
      </c>
      <c r="T274" s="54" t="s">
        <v>622</v>
      </c>
      <c r="V274" s="103"/>
    </row>
    <row r="275" spans="1:22" ht="33" customHeight="1">
      <c r="A275" s="39" t="s">
        <v>461</v>
      </c>
      <c r="B275" s="33" t="s">
        <v>623</v>
      </c>
      <c r="C275" s="41" t="s">
        <v>624</v>
      </c>
      <c r="D275" s="35">
        <v>8.9909402879999991</v>
      </c>
      <c r="E275" s="36">
        <v>0</v>
      </c>
      <c r="F275" s="36">
        <f t="shared" si="66"/>
        <v>8.9909402879999991</v>
      </c>
      <c r="G275" s="35" t="s">
        <v>32</v>
      </c>
      <c r="H275" s="35">
        <f t="shared" si="65"/>
        <v>7.9791833299999997</v>
      </c>
      <c r="I275" s="36" t="s">
        <v>32</v>
      </c>
      <c r="J275" s="36">
        <v>7.9791833299999997</v>
      </c>
      <c r="K275" s="36" t="s">
        <v>32</v>
      </c>
      <c r="L275" s="46">
        <v>0</v>
      </c>
      <c r="M275" s="36" t="s">
        <v>32</v>
      </c>
      <c r="N275" s="46">
        <v>0</v>
      </c>
      <c r="O275" s="46" t="s">
        <v>32</v>
      </c>
      <c r="P275" s="46">
        <v>0</v>
      </c>
      <c r="Q275" s="35">
        <f t="shared" si="67"/>
        <v>1.0117569579999994</v>
      </c>
      <c r="R275" s="35" t="s">
        <v>32</v>
      </c>
      <c r="S275" s="37" t="s">
        <v>32</v>
      </c>
      <c r="T275" s="40" t="s">
        <v>625</v>
      </c>
      <c r="V275" s="103"/>
    </row>
    <row r="276" spans="1:22" ht="90" customHeight="1">
      <c r="A276" s="39" t="s">
        <v>461</v>
      </c>
      <c r="B276" s="33" t="s">
        <v>626</v>
      </c>
      <c r="C276" s="41" t="s">
        <v>627</v>
      </c>
      <c r="D276" s="35">
        <v>73.05</v>
      </c>
      <c r="E276" s="36">
        <v>73.050000000000011</v>
      </c>
      <c r="F276" s="36">
        <f t="shared" si="60"/>
        <v>0</v>
      </c>
      <c r="G276" s="35">
        <f>I276+K276+M276+O276</f>
        <v>0.96</v>
      </c>
      <c r="H276" s="35">
        <f t="shared" si="65"/>
        <v>0</v>
      </c>
      <c r="I276" s="36">
        <v>0.96</v>
      </c>
      <c r="J276" s="36">
        <v>0</v>
      </c>
      <c r="K276" s="36">
        <v>0</v>
      </c>
      <c r="L276" s="46">
        <v>0</v>
      </c>
      <c r="M276" s="36">
        <v>0</v>
      </c>
      <c r="N276" s="46">
        <v>0</v>
      </c>
      <c r="O276" s="46">
        <v>0</v>
      </c>
      <c r="P276" s="46">
        <v>0</v>
      </c>
      <c r="Q276" s="35">
        <f t="shared" si="67"/>
        <v>0</v>
      </c>
      <c r="R276" s="35">
        <f>H276-(I276)</f>
        <v>-0.96</v>
      </c>
      <c r="S276" s="37">
        <f>R276/(I276)</f>
        <v>-1</v>
      </c>
      <c r="T276" s="54" t="s">
        <v>628</v>
      </c>
      <c r="V276" s="103"/>
    </row>
    <row r="277" spans="1:22" ht="74.25" customHeight="1">
      <c r="A277" s="39" t="s">
        <v>461</v>
      </c>
      <c r="B277" s="33" t="s">
        <v>629</v>
      </c>
      <c r="C277" s="41" t="s">
        <v>630</v>
      </c>
      <c r="D277" s="35">
        <v>96</v>
      </c>
      <c r="E277" s="36">
        <v>23.898</v>
      </c>
      <c r="F277" s="36">
        <f>D277-E277</f>
        <v>72.102000000000004</v>
      </c>
      <c r="G277" s="35">
        <f>I277+K277+M277+O277</f>
        <v>12</v>
      </c>
      <c r="H277" s="35">
        <f t="shared" si="65"/>
        <v>0</v>
      </c>
      <c r="I277" s="36">
        <v>0</v>
      </c>
      <c r="J277" s="36">
        <v>0</v>
      </c>
      <c r="K277" s="36">
        <v>2.4</v>
      </c>
      <c r="L277" s="35">
        <v>0</v>
      </c>
      <c r="M277" s="36">
        <v>6</v>
      </c>
      <c r="N277" s="35">
        <v>0</v>
      </c>
      <c r="O277" s="35">
        <v>3.6</v>
      </c>
      <c r="P277" s="35">
        <v>0</v>
      </c>
      <c r="Q277" s="35">
        <f t="shared" si="67"/>
        <v>72.102000000000004</v>
      </c>
      <c r="R277" s="35">
        <f>H277-(I277)</f>
        <v>0</v>
      </c>
      <c r="S277" s="37">
        <v>0</v>
      </c>
      <c r="T277" s="38" t="s">
        <v>32</v>
      </c>
      <c r="V277" s="103"/>
    </row>
    <row r="278" spans="1:22" ht="60" customHeight="1">
      <c r="A278" s="39" t="s">
        <v>461</v>
      </c>
      <c r="B278" s="33" t="s">
        <v>631</v>
      </c>
      <c r="C278" s="41" t="s">
        <v>632</v>
      </c>
      <c r="D278" s="35">
        <v>81.960000000000008</v>
      </c>
      <c r="E278" s="36">
        <v>38.94</v>
      </c>
      <c r="F278" s="36">
        <f>D278-E278</f>
        <v>43.02000000000001</v>
      </c>
      <c r="G278" s="35">
        <f>I278+K278+M278+O278</f>
        <v>63.96</v>
      </c>
      <c r="H278" s="35">
        <f t="shared" si="65"/>
        <v>11.964</v>
      </c>
      <c r="I278" s="36">
        <v>0</v>
      </c>
      <c r="J278" s="36">
        <v>11.964</v>
      </c>
      <c r="K278" s="36">
        <v>6.3959999999999999</v>
      </c>
      <c r="L278" s="35">
        <v>0</v>
      </c>
      <c r="M278" s="36">
        <v>57.564</v>
      </c>
      <c r="N278" s="35">
        <v>0</v>
      </c>
      <c r="O278" s="35">
        <v>0</v>
      </c>
      <c r="P278" s="35">
        <v>0</v>
      </c>
      <c r="Q278" s="35">
        <f t="shared" si="67"/>
        <v>31.056000000000012</v>
      </c>
      <c r="R278" s="35">
        <f>H278-(I278)</f>
        <v>11.964</v>
      </c>
      <c r="S278" s="37">
        <v>1</v>
      </c>
      <c r="T278" s="38" t="s">
        <v>633</v>
      </c>
      <c r="V278" s="103"/>
    </row>
    <row r="279" spans="1:22" ht="60.75" customHeight="1">
      <c r="A279" s="39" t="s">
        <v>461</v>
      </c>
      <c r="B279" s="33" t="s">
        <v>634</v>
      </c>
      <c r="C279" s="41" t="s">
        <v>635</v>
      </c>
      <c r="D279" s="35">
        <v>45.6</v>
      </c>
      <c r="E279" s="36">
        <v>0</v>
      </c>
      <c r="F279" s="36">
        <f>D279-E279</f>
        <v>45.6</v>
      </c>
      <c r="G279" s="35">
        <f>I279+K279+M279+O279</f>
        <v>33.6</v>
      </c>
      <c r="H279" s="35">
        <f t="shared" si="65"/>
        <v>0</v>
      </c>
      <c r="I279" s="36">
        <v>0</v>
      </c>
      <c r="J279" s="36">
        <v>0</v>
      </c>
      <c r="K279" s="36">
        <v>0</v>
      </c>
      <c r="L279" s="35">
        <v>0</v>
      </c>
      <c r="M279" s="36">
        <v>0</v>
      </c>
      <c r="N279" s="35">
        <v>0</v>
      </c>
      <c r="O279" s="47">
        <v>33.6</v>
      </c>
      <c r="P279" s="35">
        <v>0</v>
      </c>
      <c r="Q279" s="35">
        <f t="shared" si="67"/>
        <v>45.6</v>
      </c>
      <c r="R279" s="35">
        <f>H279-(I279)</f>
        <v>0</v>
      </c>
      <c r="S279" s="37">
        <v>0</v>
      </c>
      <c r="T279" s="38" t="s">
        <v>32</v>
      </c>
      <c r="V279" s="103"/>
    </row>
    <row r="280" spans="1:22" ht="60" customHeight="1">
      <c r="A280" s="39" t="s">
        <v>461</v>
      </c>
      <c r="B280" s="33" t="s">
        <v>636</v>
      </c>
      <c r="C280" s="41" t="s">
        <v>637</v>
      </c>
      <c r="D280" s="35">
        <v>18.63</v>
      </c>
      <c r="E280" s="36">
        <v>0.6</v>
      </c>
      <c r="F280" s="36">
        <f>D280-E280</f>
        <v>18.029999999999998</v>
      </c>
      <c r="G280" s="35" t="s">
        <v>32</v>
      </c>
      <c r="H280" s="35">
        <f t="shared" si="65"/>
        <v>5.7</v>
      </c>
      <c r="I280" s="36" t="s">
        <v>32</v>
      </c>
      <c r="J280" s="36">
        <v>5.7</v>
      </c>
      <c r="K280" s="36" t="s">
        <v>32</v>
      </c>
      <c r="L280" s="46">
        <v>0</v>
      </c>
      <c r="M280" s="36" t="s">
        <v>32</v>
      </c>
      <c r="N280" s="46">
        <v>0</v>
      </c>
      <c r="O280" s="49" t="s">
        <v>32</v>
      </c>
      <c r="P280" s="46">
        <v>0</v>
      </c>
      <c r="Q280" s="35">
        <f t="shared" si="67"/>
        <v>12.329999999999998</v>
      </c>
      <c r="R280" s="35" t="s">
        <v>32</v>
      </c>
      <c r="S280" s="37" t="s">
        <v>32</v>
      </c>
      <c r="T280" s="38" t="s">
        <v>633</v>
      </c>
      <c r="V280" s="103"/>
    </row>
    <row r="281" spans="1:22" ht="45.75" customHeight="1">
      <c r="A281" s="39" t="s">
        <v>461</v>
      </c>
      <c r="B281" s="33" t="s">
        <v>638</v>
      </c>
      <c r="C281" s="41" t="s">
        <v>639</v>
      </c>
      <c r="D281" s="35" t="s">
        <v>32</v>
      </c>
      <c r="E281" s="36" t="s">
        <v>32</v>
      </c>
      <c r="F281" s="36" t="s">
        <v>32</v>
      </c>
      <c r="G281" s="35" t="s">
        <v>32</v>
      </c>
      <c r="H281" s="35">
        <f t="shared" si="65"/>
        <v>0.107</v>
      </c>
      <c r="I281" s="36" t="s">
        <v>32</v>
      </c>
      <c r="J281" s="36">
        <v>0.107</v>
      </c>
      <c r="K281" s="36" t="s">
        <v>32</v>
      </c>
      <c r="L281" s="46">
        <v>0</v>
      </c>
      <c r="M281" s="36" t="s">
        <v>32</v>
      </c>
      <c r="N281" s="46">
        <v>0</v>
      </c>
      <c r="O281" s="49" t="s">
        <v>32</v>
      </c>
      <c r="P281" s="46">
        <v>0</v>
      </c>
      <c r="Q281" s="35" t="s">
        <v>32</v>
      </c>
      <c r="R281" s="35" t="s">
        <v>32</v>
      </c>
      <c r="S281" s="37" t="s">
        <v>32</v>
      </c>
      <c r="T281" s="38" t="s">
        <v>640</v>
      </c>
      <c r="V281" s="103"/>
    </row>
    <row r="282" spans="1:22" ht="31.5">
      <c r="A282" s="39" t="s">
        <v>461</v>
      </c>
      <c r="B282" s="33" t="s">
        <v>641</v>
      </c>
      <c r="C282" s="41" t="s">
        <v>642</v>
      </c>
      <c r="D282" s="35" t="s">
        <v>32</v>
      </c>
      <c r="E282" s="36">
        <v>0.8538</v>
      </c>
      <c r="F282" s="36" t="s">
        <v>32</v>
      </c>
      <c r="G282" s="35" t="s">
        <v>32</v>
      </c>
      <c r="H282" s="35">
        <f t="shared" si="65"/>
        <v>1.9900666</v>
      </c>
      <c r="I282" s="36" t="s">
        <v>32</v>
      </c>
      <c r="J282" s="36">
        <v>1.9900666</v>
      </c>
      <c r="K282" s="36" t="s">
        <v>32</v>
      </c>
      <c r="L282" s="46">
        <v>0</v>
      </c>
      <c r="M282" s="36" t="s">
        <v>32</v>
      </c>
      <c r="N282" s="46">
        <v>0</v>
      </c>
      <c r="O282" s="49" t="s">
        <v>32</v>
      </c>
      <c r="P282" s="46">
        <v>0</v>
      </c>
      <c r="Q282" s="35" t="s">
        <v>32</v>
      </c>
      <c r="R282" s="35" t="s">
        <v>32</v>
      </c>
      <c r="S282" s="37" t="s">
        <v>32</v>
      </c>
      <c r="T282" s="38" t="s">
        <v>640</v>
      </c>
      <c r="V282" s="103"/>
    </row>
    <row r="283" spans="1:22" ht="57" customHeight="1">
      <c r="A283" s="39" t="s">
        <v>461</v>
      </c>
      <c r="B283" s="33" t="s">
        <v>643</v>
      </c>
      <c r="C283" s="41" t="s">
        <v>644</v>
      </c>
      <c r="D283" s="35" t="s">
        <v>32</v>
      </c>
      <c r="E283" s="36">
        <v>0.28386120000000004</v>
      </c>
      <c r="F283" s="36" t="s">
        <v>32</v>
      </c>
      <c r="G283" s="35" t="s">
        <v>32</v>
      </c>
      <c r="H283" s="35">
        <f t="shared" si="65"/>
        <v>0.46872517999999996</v>
      </c>
      <c r="I283" s="36" t="s">
        <v>32</v>
      </c>
      <c r="J283" s="36">
        <v>0.46872517999999996</v>
      </c>
      <c r="K283" s="36" t="s">
        <v>32</v>
      </c>
      <c r="L283" s="46">
        <v>0</v>
      </c>
      <c r="M283" s="36" t="s">
        <v>32</v>
      </c>
      <c r="N283" s="46">
        <v>0</v>
      </c>
      <c r="O283" s="49" t="s">
        <v>32</v>
      </c>
      <c r="P283" s="46">
        <v>0</v>
      </c>
      <c r="Q283" s="35" t="s">
        <v>32</v>
      </c>
      <c r="R283" s="35" t="s">
        <v>32</v>
      </c>
      <c r="S283" s="37" t="s">
        <v>32</v>
      </c>
      <c r="T283" s="38" t="s">
        <v>640</v>
      </c>
      <c r="V283" s="103"/>
    </row>
    <row r="284" spans="1:22" ht="45" customHeight="1">
      <c r="A284" s="39" t="s">
        <v>461</v>
      </c>
      <c r="B284" s="33" t="s">
        <v>645</v>
      </c>
      <c r="C284" s="41" t="s">
        <v>646</v>
      </c>
      <c r="D284" s="35" t="s">
        <v>32</v>
      </c>
      <c r="E284" s="36">
        <v>0.158</v>
      </c>
      <c r="F284" s="36" t="s">
        <v>32</v>
      </c>
      <c r="G284" s="35" t="s">
        <v>32</v>
      </c>
      <c r="H284" s="35">
        <f t="shared" si="65"/>
        <v>0</v>
      </c>
      <c r="I284" s="36" t="s">
        <v>32</v>
      </c>
      <c r="J284" s="36">
        <v>0</v>
      </c>
      <c r="K284" s="36" t="s">
        <v>32</v>
      </c>
      <c r="L284" s="46">
        <v>0</v>
      </c>
      <c r="M284" s="36" t="s">
        <v>32</v>
      </c>
      <c r="N284" s="46">
        <v>0</v>
      </c>
      <c r="O284" s="49" t="s">
        <v>32</v>
      </c>
      <c r="P284" s="46">
        <v>0</v>
      </c>
      <c r="Q284" s="35" t="s">
        <v>32</v>
      </c>
      <c r="R284" s="35" t="s">
        <v>32</v>
      </c>
      <c r="S284" s="37" t="s">
        <v>32</v>
      </c>
      <c r="T284" s="38" t="s">
        <v>640</v>
      </c>
      <c r="V284" s="103"/>
    </row>
    <row r="285" spans="1:22" ht="31.5">
      <c r="A285" s="39" t="s">
        <v>461</v>
      </c>
      <c r="B285" s="33" t="s">
        <v>647</v>
      </c>
      <c r="C285" s="41" t="s">
        <v>648</v>
      </c>
      <c r="D285" s="35" t="s">
        <v>32</v>
      </c>
      <c r="E285" s="36">
        <v>1.8942429999999999</v>
      </c>
      <c r="F285" s="36" t="s">
        <v>32</v>
      </c>
      <c r="G285" s="35" t="s">
        <v>32</v>
      </c>
      <c r="H285" s="35">
        <f t="shared" si="65"/>
        <v>0.21306839999999999</v>
      </c>
      <c r="I285" s="36" t="s">
        <v>32</v>
      </c>
      <c r="J285" s="36">
        <v>0.21306839999999999</v>
      </c>
      <c r="K285" s="36" t="s">
        <v>32</v>
      </c>
      <c r="L285" s="46">
        <v>0</v>
      </c>
      <c r="M285" s="36" t="s">
        <v>32</v>
      </c>
      <c r="N285" s="46">
        <v>0</v>
      </c>
      <c r="O285" s="49" t="s">
        <v>32</v>
      </c>
      <c r="P285" s="46">
        <v>0</v>
      </c>
      <c r="Q285" s="35" t="s">
        <v>32</v>
      </c>
      <c r="R285" s="35" t="s">
        <v>32</v>
      </c>
      <c r="S285" s="37" t="s">
        <v>32</v>
      </c>
      <c r="T285" s="38" t="s">
        <v>640</v>
      </c>
      <c r="V285" s="103"/>
    </row>
    <row r="286" spans="1:22" ht="31.5">
      <c r="A286" s="39" t="s">
        <v>461</v>
      </c>
      <c r="B286" s="33" t="s">
        <v>649</v>
      </c>
      <c r="C286" s="41" t="s">
        <v>650</v>
      </c>
      <c r="D286" s="35" t="s">
        <v>32</v>
      </c>
      <c r="E286" s="36">
        <v>0.92067499999999991</v>
      </c>
      <c r="F286" s="36" t="s">
        <v>32</v>
      </c>
      <c r="G286" s="35" t="s">
        <v>32</v>
      </c>
      <c r="H286" s="35">
        <f t="shared" si="65"/>
        <v>0.10351919999999999</v>
      </c>
      <c r="I286" s="36" t="s">
        <v>32</v>
      </c>
      <c r="J286" s="36">
        <v>0.10351919999999999</v>
      </c>
      <c r="K286" s="36" t="s">
        <v>32</v>
      </c>
      <c r="L286" s="46">
        <v>0</v>
      </c>
      <c r="M286" s="36" t="s">
        <v>32</v>
      </c>
      <c r="N286" s="46">
        <v>0</v>
      </c>
      <c r="O286" s="49" t="s">
        <v>32</v>
      </c>
      <c r="P286" s="46">
        <v>0</v>
      </c>
      <c r="Q286" s="35" t="s">
        <v>32</v>
      </c>
      <c r="R286" s="35" t="s">
        <v>32</v>
      </c>
      <c r="S286" s="37" t="s">
        <v>32</v>
      </c>
      <c r="T286" s="38" t="s">
        <v>640</v>
      </c>
      <c r="V286" s="103"/>
    </row>
    <row r="287" spans="1:22" ht="31.5">
      <c r="A287" s="39" t="s">
        <v>461</v>
      </c>
      <c r="B287" s="33" t="s">
        <v>651</v>
      </c>
      <c r="C287" s="41" t="s">
        <v>652</v>
      </c>
      <c r="D287" s="35" t="s">
        <v>32</v>
      </c>
      <c r="E287" s="36" t="s">
        <v>32</v>
      </c>
      <c r="F287" s="36" t="s">
        <v>32</v>
      </c>
      <c r="G287" s="35" t="s">
        <v>32</v>
      </c>
      <c r="H287" s="35">
        <f t="shared" si="65"/>
        <v>0.111</v>
      </c>
      <c r="I287" s="36" t="s">
        <v>32</v>
      </c>
      <c r="J287" s="36">
        <v>0.111</v>
      </c>
      <c r="K287" s="36" t="s">
        <v>32</v>
      </c>
      <c r="L287" s="46">
        <v>0</v>
      </c>
      <c r="M287" s="36" t="s">
        <v>32</v>
      </c>
      <c r="N287" s="46">
        <v>0</v>
      </c>
      <c r="O287" s="49" t="s">
        <v>32</v>
      </c>
      <c r="P287" s="46">
        <v>0</v>
      </c>
      <c r="Q287" s="35" t="s">
        <v>32</v>
      </c>
      <c r="R287" s="35" t="s">
        <v>32</v>
      </c>
      <c r="S287" s="37" t="s">
        <v>32</v>
      </c>
      <c r="T287" s="38" t="s">
        <v>640</v>
      </c>
      <c r="V287" s="103"/>
    </row>
    <row r="288" spans="1:22" ht="31.5">
      <c r="A288" s="39" t="s">
        <v>461</v>
      </c>
      <c r="B288" s="33" t="s">
        <v>653</v>
      </c>
      <c r="C288" s="41" t="s">
        <v>654</v>
      </c>
      <c r="D288" s="35" t="s">
        <v>32</v>
      </c>
      <c r="E288" s="36">
        <v>0.8538</v>
      </c>
      <c r="F288" s="36" t="s">
        <v>32</v>
      </c>
      <c r="G288" s="35" t="s">
        <v>32</v>
      </c>
      <c r="H288" s="35">
        <f t="shared" si="65"/>
        <v>1.9900666</v>
      </c>
      <c r="I288" s="36" t="s">
        <v>32</v>
      </c>
      <c r="J288" s="36">
        <v>1.9900666</v>
      </c>
      <c r="K288" s="36" t="s">
        <v>32</v>
      </c>
      <c r="L288" s="46">
        <v>0</v>
      </c>
      <c r="M288" s="36" t="s">
        <v>32</v>
      </c>
      <c r="N288" s="46">
        <v>0</v>
      </c>
      <c r="O288" s="49" t="s">
        <v>32</v>
      </c>
      <c r="P288" s="46">
        <v>0</v>
      </c>
      <c r="Q288" s="35" t="s">
        <v>32</v>
      </c>
      <c r="R288" s="35" t="s">
        <v>32</v>
      </c>
      <c r="S288" s="37" t="s">
        <v>32</v>
      </c>
      <c r="T288" s="38" t="s">
        <v>640</v>
      </c>
      <c r="V288" s="103"/>
    </row>
    <row r="289" spans="1:22" ht="31.5">
      <c r="A289" s="39" t="s">
        <v>461</v>
      </c>
      <c r="B289" s="33" t="s">
        <v>655</v>
      </c>
      <c r="C289" s="41" t="s">
        <v>656</v>
      </c>
      <c r="D289" s="35" t="s">
        <v>32</v>
      </c>
      <c r="E289" s="36">
        <v>10</v>
      </c>
      <c r="F289" s="36" t="s">
        <v>32</v>
      </c>
      <c r="G289" s="35" t="s">
        <v>32</v>
      </c>
      <c r="H289" s="35">
        <f t="shared" si="65"/>
        <v>1.9894151999999998</v>
      </c>
      <c r="I289" s="36" t="s">
        <v>32</v>
      </c>
      <c r="J289" s="36">
        <v>1.9894151999999998</v>
      </c>
      <c r="K289" s="36" t="s">
        <v>32</v>
      </c>
      <c r="L289" s="46">
        <v>0</v>
      </c>
      <c r="M289" s="36" t="s">
        <v>32</v>
      </c>
      <c r="N289" s="46">
        <v>0</v>
      </c>
      <c r="O289" s="49" t="s">
        <v>32</v>
      </c>
      <c r="P289" s="46">
        <v>0</v>
      </c>
      <c r="Q289" s="35" t="s">
        <v>32</v>
      </c>
      <c r="R289" s="35" t="s">
        <v>32</v>
      </c>
      <c r="S289" s="37" t="s">
        <v>32</v>
      </c>
      <c r="T289" s="38" t="s">
        <v>640</v>
      </c>
      <c r="V289" s="103"/>
    </row>
    <row r="290" spans="1:22" ht="31.5">
      <c r="A290" s="39" t="s">
        <v>461</v>
      </c>
      <c r="B290" s="33" t="s">
        <v>657</v>
      </c>
      <c r="C290" s="41" t="s">
        <v>658</v>
      </c>
      <c r="D290" s="35" t="s">
        <v>32</v>
      </c>
      <c r="E290" s="36">
        <v>2.5</v>
      </c>
      <c r="F290" s="36" t="s">
        <v>32</v>
      </c>
      <c r="G290" s="35" t="s">
        <v>32</v>
      </c>
      <c r="H290" s="35">
        <f t="shared" si="65"/>
        <v>1.9894151999999998</v>
      </c>
      <c r="I290" s="36" t="s">
        <v>32</v>
      </c>
      <c r="J290" s="36">
        <v>1.9894151999999998</v>
      </c>
      <c r="K290" s="36" t="s">
        <v>32</v>
      </c>
      <c r="L290" s="46">
        <v>0</v>
      </c>
      <c r="M290" s="36" t="s">
        <v>32</v>
      </c>
      <c r="N290" s="46">
        <v>0</v>
      </c>
      <c r="O290" s="49" t="s">
        <v>32</v>
      </c>
      <c r="P290" s="46">
        <v>0</v>
      </c>
      <c r="Q290" s="35" t="s">
        <v>32</v>
      </c>
      <c r="R290" s="35" t="s">
        <v>32</v>
      </c>
      <c r="S290" s="37" t="s">
        <v>32</v>
      </c>
      <c r="T290" s="38" t="s">
        <v>640</v>
      </c>
      <c r="V290" s="103"/>
    </row>
    <row r="291" spans="1:22" ht="47.25">
      <c r="A291" s="39" t="s">
        <v>461</v>
      </c>
      <c r="B291" s="33" t="s">
        <v>659</v>
      </c>
      <c r="C291" s="41" t="s">
        <v>660</v>
      </c>
      <c r="D291" s="35" t="s">
        <v>32</v>
      </c>
      <c r="E291" s="36">
        <v>0.28386119999999998</v>
      </c>
      <c r="F291" s="36" t="s">
        <v>32</v>
      </c>
      <c r="G291" s="35" t="s">
        <v>32</v>
      </c>
      <c r="H291" s="35">
        <f t="shared" si="65"/>
        <v>0.46872517999999996</v>
      </c>
      <c r="I291" s="36" t="s">
        <v>32</v>
      </c>
      <c r="J291" s="36">
        <v>0.46872517999999996</v>
      </c>
      <c r="K291" s="36" t="s">
        <v>32</v>
      </c>
      <c r="L291" s="46">
        <v>0</v>
      </c>
      <c r="M291" s="36" t="s">
        <v>32</v>
      </c>
      <c r="N291" s="46">
        <v>0</v>
      </c>
      <c r="O291" s="49" t="s">
        <v>32</v>
      </c>
      <c r="P291" s="46">
        <v>0</v>
      </c>
      <c r="Q291" s="35" t="s">
        <v>32</v>
      </c>
      <c r="R291" s="35" t="s">
        <v>32</v>
      </c>
      <c r="S291" s="37" t="s">
        <v>32</v>
      </c>
      <c r="T291" s="38" t="s">
        <v>640</v>
      </c>
      <c r="V291" s="103"/>
    </row>
    <row r="292" spans="1:22" ht="31.5">
      <c r="A292" s="39" t="s">
        <v>461</v>
      </c>
      <c r="B292" s="33" t="s">
        <v>661</v>
      </c>
      <c r="C292" s="41" t="s">
        <v>662</v>
      </c>
      <c r="D292" s="35" t="s">
        <v>32</v>
      </c>
      <c r="E292" s="36">
        <v>0.16400000000000001</v>
      </c>
      <c r="F292" s="36" t="s">
        <v>32</v>
      </c>
      <c r="G292" s="35" t="s">
        <v>32</v>
      </c>
      <c r="H292" s="35">
        <f t="shared" si="65"/>
        <v>0</v>
      </c>
      <c r="I292" s="36" t="s">
        <v>32</v>
      </c>
      <c r="J292" s="36">
        <v>0</v>
      </c>
      <c r="K292" s="36" t="s">
        <v>32</v>
      </c>
      <c r="L292" s="46">
        <v>0</v>
      </c>
      <c r="M292" s="36" t="s">
        <v>32</v>
      </c>
      <c r="N292" s="46">
        <v>0</v>
      </c>
      <c r="O292" s="49" t="s">
        <v>32</v>
      </c>
      <c r="P292" s="46">
        <v>0</v>
      </c>
      <c r="Q292" s="35" t="s">
        <v>32</v>
      </c>
      <c r="R292" s="35" t="s">
        <v>32</v>
      </c>
      <c r="S292" s="37" t="s">
        <v>32</v>
      </c>
      <c r="T292" s="38" t="s">
        <v>640</v>
      </c>
      <c r="V292" s="103"/>
    </row>
    <row r="293" spans="1:22" ht="31.5">
      <c r="A293" s="39" t="s">
        <v>461</v>
      </c>
      <c r="B293" s="33" t="s">
        <v>663</v>
      </c>
      <c r="C293" s="41" t="s">
        <v>664</v>
      </c>
      <c r="D293" s="35" t="s">
        <v>32</v>
      </c>
      <c r="E293" s="36">
        <v>1.9661010000000001</v>
      </c>
      <c r="F293" s="36" t="s">
        <v>32</v>
      </c>
      <c r="G293" s="35" t="s">
        <v>32</v>
      </c>
      <c r="H293" s="35">
        <f t="shared" si="65"/>
        <v>0.22110839999999998</v>
      </c>
      <c r="I293" s="36" t="s">
        <v>32</v>
      </c>
      <c r="J293" s="36">
        <v>0.22110839999999998</v>
      </c>
      <c r="K293" s="36" t="s">
        <v>32</v>
      </c>
      <c r="L293" s="46">
        <v>0</v>
      </c>
      <c r="M293" s="36" t="s">
        <v>32</v>
      </c>
      <c r="N293" s="46">
        <v>0</v>
      </c>
      <c r="O293" s="49" t="s">
        <v>32</v>
      </c>
      <c r="P293" s="46">
        <v>0</v>
      </c>
      <c r="Q293" s="35" t="s">
        <v>32</v>
      </c>
      <c r="R293" s="35" t="s">
        <v>32</v>
      </c>
      <c r="S293" s="37" t="s">
        <v>32</v>
      </c>
      <c r="T293" s="38" t="s">
        <v>640</v>
      </c>
      <c r="V293" s="103"/>
    </row>
    <row r="294" spans="1:22" ht="47.25">
      <c r="A294" s="39" t="s">
        <v>461</v>
      </c>
      <c r="B294" s="33" t="s">
        <v>665</v>
      </c>
      <c r="C294" s="41" t="s">
        <v>666</v>
      </c>
      <c r="D294" s="35" t="s">
        <v>32</v>
      </c>
      <c r="E294" s="36">
        <v>0.28386119999999998</v>
      </c>
      <c r="F294" s="36" t="s">
        <v>32</v>
      </c>
      <c r="G294" s="35" t="s">
        <v>32</v>
      </c>
      <c r="H294" s="35">
        <f t="shared" si="65"/>
        <v>0.46872517999999996</v>
      </c>
      <c r="I294" s="36" t="s">
        <v>32</v>
      </c>
      <c r="J294" s="36">
        <v>0.46872517999999996</v>
      </c>
      <c r="K294" s="36" t="s">
        <v>32</v>
      </c>
      <c r="L294" s="46">
        <v>0</v>
      </c>
      <c r="M294" s="36" t="s">
        <v>32</v>
      </c>
      <c r="N294" s="46">
        <v>0</v>
      </c>
      <c r="O294" s="49" t="s">
        <v>32</v>
      </c>
      <c r="P294" s="46">
        <v>0</v>
      </c>
      <c r="Q294" s="35" t="s">
        <v>32</v>
      </c>
      <c r="R294" s="35" t="s">
        <v>32</v>
      </c>
      <c r="S294" s="37" t="s">
        <v>32</v>
      </c>
      <c r="T294" s="38" t="s">
        <v>640</v>
      </c>
      <c r="V294" s="103"/>
    </row>
    <row r="295" spans="1:22" ht="31.5">
      <c r="A295" s="39" t="s">
        <v>461</v>
      </c>
      <c r="B295" s="33" t="s">
        <v>667</v>
      </c>
      <c r="C295" s="41" t="s">
        <v>668</v>
      </c>
      <c r="D295" s="35" t="s">
        <v>32</v>
      </c>
      <c r="E295" s="36">
        <v>1.7420439999999999</v>
      </c>
      <c r="F295" s="36" t="s">
        <v>32</v>
      </c>
      <c r="G295" s="35" t="s">
        <v>32</v>
      </c>
      <c r="H295" s="35">
        <f t="shared" si="65"/>
        <v>0.19598160000000001</v>
      </c>
      <c r="I295" s="36" t="s">
        <v>32</v>
      </c>
      <c r="J295" s="36">
        <v>0.19598160000000001</v>
      </c>
      <c r="K295" s="36" t="s">
        <v>32</v>
      </c>
      <c r="L295" s="46">
        <v>0</v>
      </c>
      <c r="M295" s="36" t="s">
        <v>32</v>
      </c>
      <c r="N295" s="46">
        <v>0</v>
      </c>
      <c r="O295" s="49" t="s">
        <v>32</v>
      </c>
      <c r="P295" s="46">
        <v>0</v>
      </c>
      <c r="Q295" s="35" t="s">
        <v>32</v>
      </c>
      <c r="R295" s="35" t="s">
        <v>32</v>
      </c>
      <c r="S295" s="37" t="s">
        <v>32</v>
      </c>
      <c r="T295" s="38" t="s">
        <v>640</v>
      </c>
      <c r="V295" s="103"/>
    </row>
    <row r="296" spans="1:22" ht="31.5">
      <c r="A296" s="39" t="s">
        <v>461</v>
      </c>
      <c r="B296" s="33" t="s">
        <v>669</v>
      </c>
      <c r="C296" s="41" t="s">
        <v>670</v>
      </c>
      <c r="D296" s="35" t="s">
        <v>32</v>
      </c>
      <c r="E296" s="36">
        <v>0.14499999999999999</v>
      </c>
      <c r="F296" s="36" t="s">
        <v>32</v>
      </c>
      <c r="G296" s="35" t="s">
        <v>32</v>
      </c>
      <c r="H296" s="35">
        <f t="shared" si="65"/>
        <v>0</v>
      </c>
      <c r="I296" s="36" t="s">
        <v>32</v>
      </c>
      <c r="J296" s="36">
        <v>0</v>
      </c>
      <c r="K296" s="36" t="s">
        <v>32</v>
      </c>
      <c r="L296" s="46">
        <v>0</v>
      </c>
      <c r="M296" s="36" t="s">
        <v>32</v>
      </c>
      <c r="N296" s="46">
        <v>0</v>
      </c>
      <c r="O296" s="49" t="s">
        <v>32</v>
      </c>
      <c r="P296" s="46">
        <v>0</v>
      </c>
      <c r="Q296" s="35" t="s">
        <v>32</v>
      </c>
      <c r="R296" s="35" t="s">
        <v>32</v>
      </c>
      <c r="S296" s="37" t="s">
        <v>32</v>
      </c>
      <c r="T296" s="38" t="s">
        <v>640</v>
      </c>
      <c r="V296" s="103"/>
    </row>
    <row r="297" spans="1:22" ht="31.5">
      <c r="A297" s="39" t="s">
        <v>461</v>
      </c>
      <c r="B297" s="33" t="s">
        <v>671</v>
      </c>
      <c r="C297" s="41" t="s">
        <v>672</v>
      </c>
      <c r="D297" s="35" t="s">
        <v>32</v>
      </c>
      <c r="E297" s="36">
        <v>0.11</v>
      </c>
      <c r="F297" s="36" t="s">
        <v>32</v>
      </c>
      <c r="G297" s="35" t="s">
        <v>32</v>
      </c>
      <c r="H297" s="35">
        <f t="shared" si="65"/>
        <v>0</v>
      </c>
      <c r="I297" s="36" t="s">
        <v>32</v>
      </c>
      <c r="J297" s="36">
        <v>0</v>
      </c>
      <c r="K297" s="36" t="s">
        <v>32</v>
      </c>
      <c r="L297" s="46">
        <v>0</v>
      </c>
      <c r="M297" s="36" t="s">
        <v>32</v>
      </c>
      <c r="N297" s="46">
        <v>0</v>
      </c>
      <c r="O297" s="49" t="s">
        <v>32</v>
      </c>
      <c r="P297" s="46">
        <v>0</v>
      </c>
      <c r="Q297" s="35" t="s">
        <v>32</v>
      </c>
      <c r="R297" s="35" t="s">
        <v>32</v>
      </c>
      <c r="S297" s="37" t="s">
        <v>32</v>
      </c>
      <c r="T297" s="38" t="s">
        <v>640</v>
      </c>
      <c r="V297" s="103"/>
    </row>
    <row r="298" spans="1:22" ht="31.5">
      <c r="A298" s="39" t="s">
        <v>461</v>
      </c>
      <c r="B298" s="33" t="s">
        <v>673</v>
      </c>
      <c r="C298" s="41" t="s">
        <v>674</v>
      </c>
      <c r="D298" s="35" t="s">
        <v>32</v>
      </c>
      <c r="E298" s="36">
        <v>1.7019222099999998</v>
      </c>
      <c r="F298" s="36" t="s">
        <v>32</v>
      </c>
      <c r="G298" s="35" t="s">
        <v>32</v>
      </c>
      <c r="H298" s="35">
        <f t="shared" si="65"/>
        <v>3.9801337000000001</v>
      </c>
      <c r="I298" s="36" t="s">
        <v>32</v>
      </c>
      <c r="J298" s="36">
        <v>3.9801337000000001</v>
      </c>
      <c r="K298" s="36" t="s">
        <v>32</v>
      </c>
      <c r="L298" s="46">
        <v>0</v>
      </c>
      <c r="M298" s="36" t="s">
        <v>32</v>
      </c>
      <c r="N298" s="46">
        <v>0</v>
      </c>
      <c r="O298" s="49" t="s">
        <v>32</v>
      </c>
      <c r="P298" s="46">
        <v>0</v>
      </c>
      <c r="Q298" s="35" t="s">
        <v>32</v>
      </c>
      <c r="R298" s="35" t="s">
        <v>32</v>
      </c>
      <c r="S298" s="37" t="s">
        <v>32</v>
      </c>
      <c r="T298" s="38" t="s">
        <v>640</v>
      </c>
      <c r="V298" s="103"/>
    </row>
    <row r="299" spans="1:22" ht="31.5">
      <c r="A299" s="39" t="s">
        <v>461</v>
      </c>
      <c r="B299" s="33" t="s">
        <v>675</v>
      </c>
      <c r="C299" s="41" t="s">
        <v>676</v>
      </c>
      <c r="D299" s="35" t="s">
        <v>32</v>
      </c>
      <c r="E299" s="36">
        <v>0.8538</v>
      </c>
      <c r="F299" s="36" t="s">
        <v>32</v>
      </c>
      <c r="G299" s="35" t="s">
        <v>32</v>
      </c>
      <c r="H299" s="35">
        <f t="shared" si="65"/>
        <v>1.9900666</v>
      </c>
      <c r="I299" s="36" t="s">
        <v>32</v>
      </c>
      <c r="J299" s="36">
        <v>1.9900666</v>
      </c>
      <c r="K299" s="36" t="s">
        <v>32</v>
      </c>
      <c r="L299" s="46">
        <v>0</v>
      </c>
      <c r="M299" s="36" t="s">
        <v>32</v>
      </c>
      <c r="N299" s="46">
        <v>0</v>
      </c>
      <c r="O299" s="49" t="s">
        <v>32</v>
      </c>
      <c r="P299" s="46">
        <v>0</v>
      </c>
      <c r="Q299" s="35" t="s">
        <v>32</v>
      </c>
      <c r="R299" s="35" t="s">
        <v>32</v>
      </c>
      <c r="S299" s="37" t="s">
        <v>32</v>
      </c>
      <c r="T299" s="38" t="s">
        <v>640</v>
      </c>
      <c r="V299" s="103"/>
    </row>
    <row r="300" spans="1:22" ht="47.25">
      <c r="A300" s="39" t="s">
        <v>461</v>
      </c>
      <c r="B300" s="33" t="s">
        <v>677</v>
      </c>
      <c r="C300" s="41" t="s">
        <v>678</v>
      </c>
      <c r="D300" s="35" t="s">
        <v>32</v>
      </c>
      <c r="E300" s="36">
        <v>0.28386119999999998</v>
      </c>
      <c r="F300" s="36" t="s">
        <v>32</v>
      </c>
      <c r="G300" s="35" t="s">
        <v>32</v>
      </c>
      <c r="H300" s="35">
        <f t="shared" si="65"/>
        <v>0.46872517999999996</v>
      </c>
      <c r="I300" s="36" t="s">
        <v>32</v>
      </c>
      <c r="J300" s="36">
        <v>0.46872517999999996</v>
      </c>
      <c r="K300" s="36" t="s">
        <v>32</v>
      </c>
      <c r="L300" s="46">
        <v>0</v>
      </c>
      <c r="M300" s="36" t="s">
        <v>32</v>
      </c>
      <c r="N300" s="46">
        <v>0</v>
      </c>
      <c r="O300" s="49" t="s">
        <v>32</v>
      </c>
      <c r="P300" s="46">
        <v>0</v>
      </c>
      <c r="Q300" s="35" t="s">
        <v>32</v>
      </c>
      <c r="R300" s="35" t="s">
        <v>32</v>
      </c>
      <c r="S300" s="37" t="s">
        <v>32</v>
      </c>
      <c r="T300" s="38" t="s">
        <v>640</v>
      </c>
      <c r="V300" s="103"/>
    </row>
    <row r="301" spans="1:22" ht="31.5">
      <c r="A301" s="39" t="s">
        <v>461</v>
      </c>
      <c r="B301" s="33" t="s">
        <v>679</v>
      </c>
      <c r="C301" s="41" t="s">
        <v>680</v>
      </c>
      <c r="D301" s="35" t="s">
        <v>32</v>
      </c>
      <c r="E301" s="36">
        <v>1.3223769999999999</v>
      </c>
      <c r="F301" s="36" t="s">
        <v>32</v>
      </c>
      <c r="G301" s="35" t="s">
        <v>32</v>
      </c>
      <c r="H301" s="35">
        <f t="shared" si="65"/>
        <v>0.14874600000000002</v>
      </c>
      <c r="I301" s="36" t="s">
        <v>32</v>
      </c>
      <c r="J301" s="36">
        <v>0.14874600000000002</v>
      </c>
      <c r="K301" s="36" t="s">
        <v>32</v>
      </c>
      <c r="L301" s="46">
        <v>0</v>
      </c>
      <c r="M301" s="36" t="s">
        <v>32</v>
      </c>
      <c r="N301" s="46">
        <v>0</v>
      </c>
      <c r="O301" s="49" t="s">
        <v>32</v>
      </c>
      <c r="P301" s="46">
        <v>0</v>
      </c>
      <c r="Q301" s="35" t="s">
        <v>32</v>
      </c>
      <c r="R301" s="35" t="s">
        <v>32</v>
      </c>
      <c r="S301" s="37" t="s">
        <v>32</v>
      </c>
      <c r="T301" s="38" t="s">
        <v>640</v>
      </c>
      <c r="V301" s="103"/>
    </row>
    <row r="302" spans="1:22" ht="31.5">
      <c r="A302" s="39" t="s">
        <v>461</v>
      </c>
      <c r="B302" s="33" t="s">
        <v>681</v>
      </c>
      <c r="C302" s="41" t="s">
        <v>682</v>
      </c>
      <c r="D302" s="35" t="s">
        <v>32</v>
      </c>
      <c r="E302" s="36">
        <v>0.8538</v>
      </c>
      <c r="F302" s="36" t="s">
        <v>32</v>
      </c>
      <c r="G302" s="35" t="s">
        <v>32</v>
      </c>
      <c r="H302" s="35">
        <f t="shared" si="65"/>
        <v>1.9900666</v>
      </c>
      <c r="I302" s="36" t="s">
        <v>32</v>
      </c>
      <c r="J302" s="36">
        <v>1.9900666</v>
      </c>
      <c r="K302" s="36" t="s">
        <v>32</v>
      </c>
      <c r="L302" s="46">
        <v>0</v>
      </c>
      <c r="M302" s="36" t="s">
        <v>32</v>
      </c>
      <c r="N302" s="46">
        <v>0</v>
      </c>
      <c r="O302" s="49" t="s">
        <v>32</v>
      </c>
      <c r="P302" s="46">
        <v>0</v>
      </c>
      <c r="Q302" s="35" t="s">
        <v>32</v>
      </c>
      <c r="R302" s="35" t="s">
        <v>32</v>
      </c>
      <c r="S302" s="37" t="s">
        <v>32</v>
      </c>
      <c r="T302" s="38" t="s">
        <v>640</v>
      </c>
      <c r="V302" s="103"/>
    </row>
    <row r="303" spans="1:22" ht="31.5">
      <c r="A303" s="39" t="s">
        <v>461</v>
      </c>
      <c r="B303" s="33" t="s">
        <v>683</v>
      </c>
      <c r="C303" s="41" t="s">
        <v>684</v>
      </c>
      <c r="D303" s="35" t="s">
        <v>32</v>
      </c>
      <c r="E303" s="36">
        <v>10</v>
      </c>
      <c r="F303" s="36" t="s">
        <v>32</v>
      </c>
      <c r="G303" s="35" t="s">
        <v>32</v>
      </c>
      <c r="H303" s="35">
        <f t="shared" si="65"/>
        <v>3.5519203799999999</v>
      </c>
      <c r="I303" s="36" t="s">
        <v>32</v>
      </c>
      <c r="J303" s="36">
        <v>3.5519203799999999</v>
      </c>
      <c r="K303" s="36" t="s">
        <v>32</v>
      </c>
      <c r="L303" s="46">
        <v>0</v>
      </c>
      <c r="M303" s="36" t="s">
        <v>32</v>
      </c>
      <c r="N303" s="46">
        <v>0</v>
      </c>
      <c r="O303" s="49" t="s">
        <v>32</v>
      </c>
      <c r="P303" s="46">
        <v>0</v>
      </c>
      <c r="Q303" s="35" t="s">
        <v>32</v>
      </c>
      <c r="R303" s="35" t="s">
        <v>32</v>
      </c>
      <c r="S303" s="37" t="s">
        <v>32</v>
      </c>
      <c r="T303" s="38" t="s">
        <v>640</v>
      </c>
      <c r="V303" s="103"/>
    </row>
    <row r="304" spans="1:22" ht="31.5">
      <c r="A304" s="39" t="s">
        <v>461</v>
      </c>
      <c r="B304" s="33" t="s">
        <v>685</v>
      </c>
      <c r="C304" s="41" t="s">
        <v>686</v>
      </c>
      <c r="D304" s="35" t="s">
        <v>32</v>
      </c>
      <c r="E304" s="36">
        <v>2.5</v>
      </c>
      <c r="F304" s="36" t="s">
        <v>32</v>
      </c>
      <c r="G304" s="35" t="s">
        <v>32</v>
      </c>
      <c r="H304" s="35">
        <f t="shared" si="65"/>
        <v>3.0831951900000005</v>
      </c>
      <c r="I304" s="36" t="s">
        <v>32</v>
      </c>
      <c r="J304" s="36">
        <v>3.0831951900000005</v>
      </c>
      <c r="K304" s="36" t="s">
        <v>32</v>
      </c>
      <c r="L304" s="46">
        <v>0</v>
      </c>
      <c r="M304" s="36" t="s">
        <v>32</v>
      </c>
      <c r="N304" s="46">
        <v>0</v>
      </c>
      <c r="O304" s="49" t="s">
        <v>32</v>
      </c>
      <c r="P304" s="46">
        <v>0</v>
      </c>
      <c r="Q304" s="35" t="s">
        <v>32</v>
      </c>
      <c r="R304" s="35" t="s">
        <v>32</v>
      </c>
      <c r="S304" s="37" t="s">
        <v>32</v>
      </c>
      <c r="T304" s="38" t="s">
        <v>640</v>
      </c>
      <c r="V304" s="103"/>
    </row>
    <row r="305" spans="1:22" ht="31.5">
      <c r="A305" s="39" t="s">
        <v>461</v>
      </c>
      <c r="B305" s="33" t="s">
        <v>687</v>
      </c>
      <c r="C305" s="41" t="s">
        <v>688</v>
      </c>
      <c r="D305" s="35" t="s">
        <v>32</v>
      </c>
      <c r="E305" s="36">
        <v>1.153214</v>
      </c>
      <c r="F305" s="36" t="s">
        <v>32</v>
      </c>
      <c r="G305" s="35" t="s">
        <v>32</v>
      </c>
      <c r="H305" s="35">
        <f t="shared" si="65"/>
        <v>0.1296504</v>
      </c>
      <c r="I305" s="36" t="s">
        <v>32</v>
      </c>
      <c r="J305" s="36">
        <v>0.1296504</v>
      </c>
      <c r="K305" s="36" t="s">
        <v>32</v>
      </c>
      <c r="L305" s="46">
        <v>0</v>
      </c>
      <c r="M305" s="36" t="s">
        <v>32</v>
      </c>
      <c r="N305" s="46">
        <v>0</v>
      </c>
      <c r="O305" s="49" t="s">
        <v>32</v>
      </c>
      <c r="P305" s="46">
        <v>0</v>
      </c>
      <c r="Q305" s="35" t="s">
        <v>32</v>
      </c>
      <c r="R305" s="35" t="s">
        <v>32</v>
      </c>
      <c r="S305" s="37" t="s">
        <v>32</v>
      </c>
      <c r="T305" s="38" t="s">
        <v>640</v>
      </c>
      <c r="V305" s="103"/>
    </row>
    <row r="306" spans="1:22" ht="31.5">
      <c r="A306" s="39" t="s">
        <v>461</v>
      </c>
      <c r="B306" s="33" t="s">
        <v>689</v>
      </c>
      <c r="C306" s="41" t="s">
        <v>690</v>
      </c>
      <c r="D306" s="35" t="s">
        <v>32</v>
      </c>
      <c r="E306" s="36">
        <v>0.8538</v>
      </c>
      <c r="F306" s="36" t="s">
        <v>32</v>
      </c>
      <c r="G306" s="35" t="s">
        <v>32</v>
      </c>
      <c r="H306" s="35">
        <f t="shared" si="65"/>
        <v>1.9900666</v>
      </c>
      <c r="I306" s="36" t="s">
        <v>32</v>
      </c>
      <c r="J306" s="36">
        <v>1.9900666</v>
      </c>
      <c r="K306" s="36" t="s">
        <v>32</v>
      </c>
      <c r="L306" s="46">
        <v>0</v>
      </c>
      <c r="M306" s="36" t="s">
        <v>32</v>
      </c>
      <c r="N306" s="46">
        <v>0</v>
      </c>
      <c r="O306" s="49" t="s">
        <v>32</v>
      </c>
      <c r="P306" s="46">
        <v>0</v>
      </c>
      <c r="Q306" s="35" t="s">
        <v>32</v>
      </c>
      <c r="R306" s="35" t="s">
        <v>32</v>
      </c>
      <c r="S306" s="37" t="s">
        <v>32</v>
      </c>
      <c r="T306" s="38" t="s">
        <v>640</v>
      </c>
      <c r="V306" s="103"/>
    </row>
    <row r="307" spans="1:22" ht="31.5">
      <c r="A307" s="39" t="s">
        <v>461</v>
      </c>
      <c r="B307" s="33" t="s">
        <v>691</v>
      </c>
      <c r="C307" s="41" t="s">
        <v>692</v>
      </c>
      <c r="D307" s="35" t="s">
        <v>32</v>
      </c>
      <c r="E307" s="36" t="s">
        <v>32</v>
      </c>
      <c r="F307" s="36" t="s">
        <v>32</v>
      </c>
      <c r="G307" s="35" t="s">
        <v>32</v>
      </c>
      <c r="H307" s="35">
        <f t="shared" si="65"/>
        <v>12.099177879999999</v>
      </c>
      <c r="I307" s="36" t="s">
        <v>32</v>
      </c>
      <c r="J307" s="36">
        <v>12.099177879999999</v>
      </c>
      <c r="K307" s="36" t="s">
        <v>32</v>
      </c>
      <c r="L307" s="46">
        <v>0</v>
      </c>
      <c r="M307" s="36" t="s">
        <v>32</v>
      </c>
      <c r="N307" s="46">
        <v>0</v>
      </c>
      <c r="O307" s="49" t="s">
        <v>32</v>
      </c>
      <c r="P307" s="46">
        <v>0</v>
      </c>
      <c r="Q307" s="35" t="s">
        <v>32</v>
      </c>
      <c r="R307" s="35" t="s">
        <v>32</v>
      </c>
      <c r="S307" s="37" t="s">
        <v>32</v>
      </c>
      <c r="T307" s="38" t="s">
        <v>640</v>
      </c>
      <c r="V307" s="103"/>
    </row>
    <row r="308" spans="1:22" ht="31.5">
      <c r="A308" s="39" t="s">
        <v>461</v>
      </c>
      <c r="B308" s="33" t="s">
        <v>693</v>
      </c>
      <c r="C308" s="41" t="s">
        <v>694</v>
      </c>
      <c r="D308" s="35" t="s">
        <v>32</v>
      </c>
      <c r="E308" s="36" t="s">
        <v>32</v>
      </c>
      <c r="F308" s="36" t="s">
        <v>32</v>
      </c>
      <c r="G308" s="35" t="s">
        <v>32</v>
      </c>
      <c r="H308" s="35">
        <f t="shared" si="65"/>
        <v>4.5991778800000001</v>
      </c>
      <c r="I308" s="36" t="s">
        <v>32</v>
      </c>
      <c r="J308" s="36">
        <v>4.5991778800000001</v>
      </c>
      <c r="K308" s="36" t="s">
        <v>32</v>
      </c>
      <c r="L308" s="46">
        <v>0</v>
      </c>
      <c r="M308" s="36" t="s">
        <v>32</v>
      </c>
      <c r="N308" s="46">
        <v>0</v>
      </c>
      <c r="O308" s="49" t="s">
        <v>32</v>
      </c>
      <c r="P308" s="46">
        <v>0</v>
      </c>
      <c r="Q308" s="35" t="s">
        <v>32</v>
      </c>
      <c r="R308" s="35" t="s">
        <v>32</v>
      </c>
      <c r="S308" s="37" t="s">
        <v>32</v>
      </c>
      <c r="T308" s="38" t="s">
        <v>640</v>
      </c>
      <c r="V308" s="103"/>
    </row>
    <row r="309" spans="1:22" ht="47.25">
      <c r="A309" s="39" t="s">
        <v>461</v>
      </c>
      <c r="B309" s="33" t="s">
        <v>695</v>
      </c>
      <c r="C309" s="41" t="s">
        <v>696</v>
      </c>
      <c r="D309" s="35" t="s">
        <v>32</v>
      </c>
      <c r="E309" s="36">
        <v>0.28386119999999998</v>
      </c>
      <c r="F309" s="36" t="s">
        <v>32</v>
      </c>
      <c r="G309" s="35" t="s">
        <v>32</v>
      </c>
      <c r="H309" s="35">
        <f t="shared" si="65"/>
        <v>0.46872517999999996</v>
      </c>
      <c r="I309" s="36" t="s">
        <v>32</v>
      </c>
      <c r="J309" s="36">
        <v>0.46872517999999996</v>
      </c>
      <c r="K309" s="36" t="s">
        <v>32</v>
      </c>
      <c r="L309" s="46">
        <v>0</v>
      </c>
      <c r="M309" s="36" t="s">
        <v>32</v>
      </c>
      <c r="N309" s="46">
        <v>0</v>
      </c>
      <c r="O309" s="49" t="s">
        <v>32</v>
      </c>
      <c r="P309" s="46">
        <v>0</v>
      </c>
      <c r="Q309" s="35" t="s">
        <v>32</v>
      </c>
      <c r="R309" s="35" t="s">
        <v>32</v>
      </c>
      <c r="S309" s="37" t="s">
        <v>32</v>
      </c>
      <c r="T309" s="38" t="s">
        <v>640</v>
      </c>
      <c r="V309" s="103"/>
    </row>
    <row r="310" spans="1:22" ht="31.5">
      <c r="A310" s="39" t="s">
        <v>461</v>
      </c>
      <c r="B310" s="33" t="s">
        <v>697</v>
      </c>
      <c r="C310" s="41" t="s">
        <v>698</v>
      </c>
      <c r="D310" s="35" t="s">
        <v>32</v>
      </c>
      <c r="E310" s="36">
        <v>0.14799999999999999</v>
      </c>
      <c r="F310" s="36" t="s">
        <v>32</v>
      </c>
      <c r="G310" s="35" t="s">
        <v>32</v>
      </c>
      <c r="H310" s="35">
        <f t="shared" si="65"/>
        <v>0</v>
      </c>
      <c r="I310" s="36" t="s">
        <v>32</v>
      </c>
      <c r="J310" s="36">
        <v>0</v>
      </c>
      <c r="K310" s="36" t="s">
        <v>32</v>
      </c>
      <c r="L310" s="46">
        <v>0</v>
      </c>
      <c r="M310" s="36" t="s">
        <v>32</v>
      </c>
      <c r="N310" s="46">
        <v>0</v>
      </c>
      <c r="O310" s="49" t="s">
        <v>32</v>
      </c>
      <c r="P310" s="46">
        <v>0</v>
      </c>
      <c r="Q310" s="35" t="s">
        <v>32</v>
      </c>
      <c r="R310" s="35" t="s">
        <v>32</v>
      </c>
      <c r="S310" s="37" t="s">
        <v>32</v>
      </c>
      <c r="T310" s="38" t="s">
        <v>640</v>
      </c>
      <c r="V310" s="103"/>
    </row>
    <row r="311" spans="1:22" ht="31.5">
      <c r="A311" s="39" t="s">
        <v>461</v>
      </c>
      <c r="B311" s="33" t="s">
        <v>699</v>
      </c>
      <c r="C311" s="41" t="s">
        <v>700</v>
      </c>
      <c r="D311" s="35" t="s">
        <v>32</v>
      </c>
      <c r="E311" s="36">
        <v>1.777973</v>
      </c>
      <c r="F311" s="36" t="s">
        <v>32</v>
      </c>
      <c r="G311" s="35" t="s">
        <v>32</v>
      </c>
      <c r="H311" s="35">
        <f t="shared" si="65"/>
        <v>0.20000279999999998</v>
      </c>
      <c r="I311" s="36" t="s">
        <v>32</v>
      </c>
      <c r="J311" s="36">
        <v>0.20000279999999998</v>
      </c>
      <c r="K311" s="36" t="s">
        <v>32</v>
      </c>
      <c r="L311" s="46">
        <v>0</v>
      </c>
      <c r="M311" s="36" t="s">
        <v>32</v>
      </c>
      <c r="N311" s="46">
        <v>0</v>
      </c>
      <c r="O311" s="49" t="s">
        <v>32</v>
      </c>
      <c r="P311" s="46">
        <v>0</v>
      </c>
      <c r="Q311" s="35" t="s">
        <v>32</v>
      </c>
      <c r="R311" s="35" t="s">
        <v>32</v>
      </c>
      <c r="S311" s="37" t="s">
        <v>32</v>
      </c>
      <c r="T311" s="38" t="s">
        <v>640</v>
      </c>
      <c r="V311" s="103"/>
    </row>
    <row r="312" spans="1:22" ht="31.5">
      <c r="A312" s="39" t="s">
        <v>461</v>
      </c>
      <c r="B312" s="33" t="s">
        <v>701</v>
      </c>
      <c r="C312" s="41" t="s">
        <v>702</v>
      </c>
      <c r="D312" s="35" t="s">
        <v>32</v>
      </c>
      <c r="E312" s="36">
        <v>0.13</v>
      </c>
      <c r="F312" s="36" t="s">
        <v>32</v>
      </c>
      <c r="G312" s="35" t="s">
        <v>32</v>
      </c>
      <c r="H312" s="35">
        <f t="shared" si="65"/>
        <v>0</v>
      </c>
      <c r="I312" s="36" t="s">
        <v>32</v>
      </c>
      <c r="J312" s="36">
        <v>0</v>
      </c>
      <c r="K312" s="36" t="s">
        <v>32</v>
      </c>
      <c r="L312" s="46">
        <v>0</v>
      </c>
      <c r="M312" s="36" t="s">
        <v>32</v>
      </c>
      <c r="N312" s="46">
        <v>0</v>
      </c>
      <c r="O312" s="49" t="s">
        <v>32</v>
      </c>
      <c r="P312" s="46">
        <v>0</v>
      </c>
      <c r="Q312" s="35" t="s">
        <v>32</v>
      </c>
      <c r="R312" s="35" t="s">
        <v>32</v>
      </c>
      <c r="S312" s="37" t="s">
        <v>32</v>
      </c>
      <c r="T312" s="38" t="s">
        <v>640</v>
      </c>
      <c r="V312" s="103"/>
    </row>
    <row r="313" spans="1:22" ht="31.5">
      <c r="A313" s="39" t="s">
        <v>461</v>
      </c>
      <c r="B313" s="33" t="s">
        <v>703</v>
      </c>
      <c r="C313" s="41" t="s">
        <v>704</v>
      </c>
      <c r="D313" s="35" t="s">
        <v>32</v>
      </c>
      <c r="E313" s="36">
        <v>1.554916</v>
      </c>
      <c r="F313" s="36" t="s">
        <v>32</v>
      </c>
      <c r="G313" s="35" t="s">
        <v>32</v>
      </c>
      <c r="H313" s="35">
        <f t="shared" si="65"/>
        <v>0.17487719999999998</v>
      </c>
      <c r="I313" s="36" t="s">
        <v>32</v>
      </c>
      <c r="J313" s="36">
        <v>0.17487719999999998</v>
      </c>
      <c r="K313" s="36" t="s">
        <v>32</v>
      </c>
      <c r="L313" s="46">
        <v>0</v>
      </c>
      <c r="M313" s="36" t="s">
        <v>32</v>
      </c>
      <c r="N313" s="46">
        <v>0</v>
      </c>
      <c r="O313" s="49" t="s">
        <v>32</v>
      </c>
      <c r="P313" s="46">
        <v>0</v>
      </c>
      <c r="Q313" s="35" t="s">
        <v>32</v>
      </c>
      <c r="R313" s="35" t="s">
        <v>32</v>
      </c>
      <c r="S313" s="37" t="s">
        <v>32</v>
      </c>
      <c r="T313" s="38" t="s">
        <v>640</v>
      </c>
      <c r="V313" s="103"/>
    </row>
    <row r="314" spans="1:22" ht="31.5">
      <c r="A314" s="39" t="s">
        <v>461</v>
      </c>
      <c r="B314" s="33" t="s">
        <v>705</v>
      </c>
      <c r="C314" s="41" t="s">
        <v>706</v>
      </c>
      <c r="D314" s="35" t="s">
        <v>32</v>
      </c>
      <c r="E314" s="36">
        <v>0.10199999999999999</v>
      </c>
      <c r="F314" s="36" t="s">
        <v>32</v>
      </c>
      <c r="G314" s="35" t="s">
        <v>32</v>
      </c>
      <c r="H314" s="35">
        <f t="shared" si="65"/>
        <v>0</v>
      </c>
      <c r="I314" s="36" t="s">
        <v>32</v>
      </c>
      <c r="J314" s="36">
        <v>0</v>
      </c>
      <c r="K314" s="36" t="s">
        <v>32</v>
      </c>
      <c r="L314" s="46">
        <v>0</v>
      </c>
      <c r="M314" s="36" t="s">
        <v>32</v>
      </c>
      <c r="N314" s="46">
        <v>0</v>
      </c>
      <c r="O314" s="49" t="s">
        <v>32</v>
      </c>
      <c r="P314" s="46">
        <v>0</v>
      </c>
      <c r="Q314" s="35" t="s">
        <v>32</v>
      </c>
      <c r="R314" s="35" t="s">
        <v>32</v>
      </c>
      <c r="S314" s="37" t="s">
        <v>32</v>
      </c>
      <c r="T314" s="38" t="s">
        <v>640</v>
      </c>
      <c r="V314" s="103"/>
    </row>
    <row r="315" spans="1:22" ht="31.5">
      <c r="A315" s="39" t="s">
        <v>461</v>
      </c>
      <c r="B315" s="33" t="s">
        <v>707</v>
      </c>
      <c r="C315" s="41" t="s">
        <v>708</v>
      </c>
      <c r="D315" s="35" t="s">
        <v>32</v>
      </c>
      <c r="E315" s="36">
        <v>1.224072</v>
      </c>
      <c r="F315" s="36" t="s">
        <v>32</v>
      </c>
      <c r="G315" s="35" t="s">
        <v>32</v>
      </c>
      <c r="H315" s="35">
        <f t="shared" si="65"/>
        <v>0.13769040000000002</v>
      </c>
      <c r="I315" s="36" t="s">
        <v>32</v>
      </c>
      <c r="J315" s="36">
        <v>0.13769040000000002</v>
      </c>
      <c r="K315" s="36" t="s">
        <v>32</v>
      </c>
      <c r="L315" s="46">
        <v>0</v>
      </c>
      <c r="M315" s="36" t="s">
        <v>32</v>
      </c>
      <c r="N315" s="46">
        <v>0</v>
      </c>
      <c r="O315" s="49" t="s">
        <v>32</v>
      </c>
      <c r="P315" s="46">
        <v>0</v>
      </c>
      <c r="Q315" s="35" t="s">
        <v>32</v>
      </c>
      <c r="R315" s="35" t="s">
        <v>32</v>
      </c>
      <c r="S315" s="37" t="s">
        <v>32</v>
      </c>
      <c r="T315" s="38" t="s">
        <v>640</v>
      </c>
      <c r="V315" s="103"/>
    </row>
    <row r="316" spans="1:22" ht="31.5">
      <c r="A316" s="39" t="s">
        <v>461</v>
      </c>
      <c r="B316" s="33" t="s">
        <v>709</v>
      </c>
      <c r="C316" s="41" t="s">
        <v>710</v>
      </c>
      <c r="D316" s="35" t="s">
        <v>32</v>
      </c>
      <c r="E316" s="36" t="s">
        <v>32</v>
      </c>
      <c r="F316" s="36" t="s">
        <v>32</v>
      </c>
      <c r="G316" s="35" t="s">
        <v>32</v>
      </c>
      <c r="H316" s="35">
        <f t="shared" si="65"/>
        <v>0.29399999999999998</v>
      </c>
      <c r="I316" s="36" t="s">
        <v>32</v>
      </c>
      <c r="J316" s="36">
        <v>0.29399999999999998</v>
      </c>
      <c r="K316" s="36" t="s">
        <v>32</v>
      </c>
      <c r="L316" s="46">
        <v>0</v>
      </c>
      <c r="M316" s="36" t="s">
        <v>32</v>
      </c>
      <c r="N316" s="46">
        <v>0</v>
      </c>
      <c r="O316" s="49" t="s">
        <v>32</v>
      </c>
      <c r="P316" s="46">
        <v>0</v>
      </c>
      <c r="Q316" s="35" t="s">
        <v>32</v>
      </c>
      <c r="R316" s="35" t="s">
        <v>32</v>
      </c>
      <c r="S316" s="37" t="s">
        <v>32</v>
      </c>
      <c r="T316" s="38" t="s">
        <v>640</v>
      </c>
      <c r="V316" s="103"/>
    </row>
    <row r="317" spans="1:22" ht="47.25">
      <c r="A317" s="39" t="s">
        <v>461</v>
      </c>
      <c r="B317" s="33" t="s">
        <v>711</v>
      </c>
      <c r="C317" s="41" t="s">
        <v>712</v>
      </c>
      <c r="D317" s="35" t="s">
        <v>32</v>
      </c>
      <c r="E317" s="36">
        <v>0.30395264000000005</v>
      </c>
      <c r="F317" s="36" t="s">
        <v>32</v>
      </c>
      <c r="G317" s="35" t="s">
        <v>32</v>
      </c>
      <c r="H317" s="35">
        <f t="shared" si="65"/>
        <v>0.46872548000000003</v>
      </c>
      <c r="I317" s="36" t="s">
        <v>32</v>
      </c>
      <c r="J317" s="36">
        <v>0.46872548000000003</v>
      </c>
      <c r="K317" s="36" t="s">
        <v>32</v>
      </c>
      <c r="L317" s="46">
        <v>0</v>
      </c>
      <c r="M317" s="36" t="s">
        <v>32</v>
      </c>
      <c r="N317" s="46">
        <v>0</v>
      </c>
      <c r="O317" s="49" t="s">
        <v>32</v>
      </c>
      <c r="P317" s="46">
        <v>0</v>
      </c>
      <c r="Q317" s="35" t="s">
        <v>32</v>
      </c>
      <c r="R317" s="35" t="s">
        <v>32</v>
      </c>
      <c r="S317" s="37" t="s">
        <v>32</v>
      </c>
      <c r="T317" s="38" t="s">
        <v>640</v>
      </c>
      <c r="V317" s="103"/>
    </row>
    <row r="318" spans="1:22" ht="31.5">
      <c r="A318" s="39" t="s">
        <v>461</v>
      </c>
      <c r="B318" s="33" t="s">
        <v>713</v>
      </c>
      <c r="C318" s="41" t="s">
        <v>714</v>
      </c>
      <c r="D318" s="35" t="s">
        <v>32</v>
      </c>
      <c r="E318" s="36">
        <v>5.2256139999999993</v>
      </c>
      <c r="F318" s="36" t="s">
        <v>32</v>
      </c>
      <c r="G318" s="35" t="s">
        <v>32</v>
      </c>
      <c r="H318" s="35">
        <f t="shared" si="65"/>
        <v>0.58895160000000002</v>
      </c>
      <c r="I318" s="36" t="s">
        <v>32</v>
      </c>
      <c r="J318" s="36">
        <v>0.58895160000000002</v>
      </c>
      <c r="K318" s="36" t="s">
        <v>32</v>
      </c>
      <c r="L318" s="46">
        <v>0</v>
      </c>
      <c r="M318" s="36" t="s">
        <v>32</v>
      </c>
      <c r="N318" s="46">
        <v>0</v>
      </c>
      <c r="O318" s="49" t="s">
        <v>32</v>
      </c>
      <c r="P318" s="46">
        <v>0</v>
      </c>
      <c r="Q318" s="35" t="s">
        <v>32</v>
      </c>
      <c r="R318" s="35" t="s">
        <v>32</v>
      </c>
      <c r="S318" s="37" t="s">
        <v>32</v>
      </c>
      <c r="T318" s="38" t="s">
        <v>640</v>
      </c>
      <c r="V318" s="103"/>
    </row>
    <row r="319" spans="1:22" ht="31.5">
      <c r="A319" s="39" t="s">
        <v>461</v>
      </c>
      <c r="B319" s="33" t="s">
        <v>715</v>
      </c>
      <c r="C319" s="41" t="s">
        <v>716</v>
      </c>
      <c r="D319" s="35" t="s">
        <v>32</v>
      </c>
      <c r="E319" s="36">
        <v>0.29491600000000001</v>
      </c>
      <c r="F319" s="36" t="s">
        <v>32</v>
      </c>
      <c r="G319" s="35" t="s">
        <v>32</v>
      </c>
      <c r="H319" s="35">
        <f t="shared" si="65"/>
        <v>3.3165599999999996E-2</v>
      </c>
      <c r="I319" s="36" t="s">
        <v>32</v>
      </c>
      <c r="J319" s="36">
        <v>3.3165599999999996E-2</v>
      </c>
      <c r="K319" s="36" t="s">
        <v>32</v>
      </c>
      <c r="L319" s="46">
        <v>0</v>
      </c>
      <c r="M319" s="36" t="s">
        <v>32</v>
      </c>
      <c r="N319" s="46">
        <v>0</v>
      </c>
      <c r="O319" s="49" t="s">
        <v>32</v>
      </c>
      <c r="P319" s="46">
        <v>0</v>
      </c>
      <c r="Q319" s="35" t="s">
        <v>32</v>
      </c>
      <c r="R319" s="35" t="s">
        <v>32</v>
      </c>
      <c r="S319" s="37" t="s">
        <v>32</v>
      </c>
      <c r="T319" s="38" t="s">
        <v>640</v>
      </c>
      <c r="V319" s="103"/>
    </row>
    <row r="320" spans="1:22" ht="47.25">
      <c r="A320" s="39" t="s">
        <v>461</v>
      </c>
      <c r="B320" s="33" t="s">
        <v>717</v>
      </c>
      <c r="C320" s="41" t="s">
        <v>718</v>
      </c>
      <c r="D320" s="35" t="s">
        <v>32</v>
      </c>
      <c r="E320" s="36">
        <v>0.28386119999999998</v>
      </c>
      <c r="F320" s="36" t="s">
        <v>32</v>
      </c>
      <c r="G320" s="35" t="s">
        <v>32</v>
      </c>
      <c r="H320" s="35">
        <f t="shared" si="65"/>
        <v>0.46872517999999996</v>
      </c>
      <c r="I320" s="36" t="s">
        <v>32</v>
      </c>
      <c r="J320" s="36">
        <v>0.46872517999999996</v>
      </c>
      <c r="K320" s="36" t="s">
        <v>32</v>
      </c>
      <c r="L320" s="46">
        <v>0</v>
      </c>
      <c r="M320" s="36" t="s">
        <v>32</v>
      </c>
      <c r="N320" s="46">
        <v>0</v>
      </c>
      <c r="O320" s="49" t="s">
        <v>32</v>
      </c>
      <c r="P320" s="46">
        <v>0</v>
      </c>
      <c r="Q320" s="35" t="s">
        <v>32</v>
      </c>
      <c r="R320" s="35" t="s">
        <v>32</v>
      </c>
      <c r="S320" s="37" t="s">
        <v>32</v>
      </c>
      <c r="T320" s="38" t="s">
        <v>640</v>
      </c>
      <c r="V320" s="103"/>
    </row>
    <row r="321" spans="1:22" ht="31.5">
      <c r="A321" s="39" t="s">
        <v>461</v>
      </c>
      <c r="B321" s="33" t="s">
        <v>719</v>
      </c>
      <c r="C321" s="41" t="s">
        <v>720</v>
      </c>
      <c r="D321" s="35" t="s">
        <v>32</v>
      </c>
      <c r="E321" s="36">
        <v>0.93864000000000014</v>
      </c>
      <c r="F321" s="36" t="s">
        <v>32</v>
      </c>
      <c r="G321" s="35" t="s">
        <v>32</v>
      </c>
      <c r="H321" s="35">
        <f t="shared" si="65"/>
        <v>0.1055292</v>
      </c>
      <c r="I321" s="36" t="s">
        <v>32</v>
      </c>
      <c r="J321" s="36">
        <v>0.1055292</v>
      </c>
      <c r="K321" s="36" t="s">
        <v>32</v>
      </c>
      <c r="L321" s="46">
        <v>0</v>
      </c>
      <c r="M321" s="36" t="s">
        <v>32</v>
      </c>
      <c r="N321" s="46">
        <v>0</v>
      </c>
      <c r="O321" s="49" t="s">
        <v>32</v>
      </c>
      <c r="P321" s="46">
        <v>0</v>
      </c>
      <c r="Q321" s="35" t="s">
        <v>32</v>
      </c>
      <c r="R321" s="35" t="s">
        <v>32</v>
      </c>
      <c r="S321" s="37" t="s">
        <v>32</v>
      </c>
      <c r="T321" s="38" t="s">
        <v>640</v>
      </c>
      <c r="V321" s="103"/>
    </row>
    <row r="322" spans="1:22" ht="31.5">
      <c r="A322" s="39" t="s">
        <v>461</v>
      </c>
      <c r="B322" s="33" t="s">
        <v>721</v>
      </c>
      <c r="C322" s="41" t="s">
        <v>722</v>
      </c>
      <c r="D322" s="35">
        <v>58.8</v>
      </c>
      <c r="E322" s="36">
        <v>0</v>
      </c>
      <c r="F322" s="36">
        <f>D322-E322</f>
        <v>58.8</v>
      </c>
      <c r="G322" s="35">
        <f>I322+K322+M322+O322</f>
        <v>58.8</v>
      </c>
      <c r="H322" s="35">
        <f t="shared" si="65"/>
        <v>0</v>
      </c>
      <c r="I322" s="36">
        <v>0</v>
      </c>
      <c r="J322" s="36">
        <v>0</v>
      </c>
      <c r="K322" s="36">
        <v>0</v>
      </c>
      <c r="L322" s="46">
        <v>0</v>
      </c>
      <c r="M322" s="36">
        <v>0</v>
      </c>
      <c r="N322" s="46">
        <v>0</v>
      </c>
      <c r="O322" s="49">
        <v>58.8</v>
      </c>
      <c r="P322" s="46">
        <v>0</v>
      </c>
      <c r="Q322" s="35">
        <f>F322-H322</f>
        <v>58.8</v>
      </c>
      <c r="R322" s="35">
        <f>H322-(I322)</f>
        <v>0</v>
      </c>
      <c r="S322" s="37">
        <v>0</v>
      </c>
      <c r="T322" s="38" t="s">
        <v>32</v>
      </c>
      <c r="V322" s="103"/>
    </row>
    <row r="323" spans="1:22" ht="47.25">
      <c r="A323" s="39" t="s">
        <v>461</v>
      </c>
      <c r="B323" s="33" t="s">
        <v>723</v>
      </c>
      <c r="C323" s="41" t="s">
        <v>724</v>
      </c>
      <c r="D323" s="35">
        <v>1638.5108999400002</v>
      </c>
      <c r="E323" s="36">
        <v>635.64344330999995</v>
      </c>
      <c r="F323" s="36">
        <f>D323-E323</f>
        <v>1002.8674566300002</v>
      </c>
      <c r="G323" s="35">
        <f>I323+K323+M323+O323</f>
        <v>132.30769232</v>
      </c>
      <c r="H323" s="35">
        <f t="shared" si="65"/>
        <v>33.07692308</v>
      </c>
      <c r="I323" s="36">
        <v>33.07692308</v>
      </c>
      <c r="J323" s="36">
        <v>33.07692308</v>
      </c>
      <c r="K323" s="36">
        <v>33.07692308</v>
      </c>
      <c r="L323" s="46">
        <v>0</v>
      </c>
      <c r="M323" s="36">
        <v>33.07692308</v>
      </c>
      <c r="N323" s="46">
        <v>0</v>
      </c>
      <c r="O323" s="46">
        <v>33.07692308</v>
      </c>
      <c r="P323" s="46">
        <v>0</v>
      </c>
      <c r="Q323" s="35">
        <f>F323-H323</f>
        <v>969.79053355000019</v>
      </c>
      <c r="R323" s="35">
        <f>H323-(I323)</f>
        <v>0</v>
      </c>
      <c r="S323" s="37">
        <f>R323/(I323)</f>
        <v>0</v>
      </c>
      <c r="T323" s="38" t="s">
        <v>32</v>
      </c>
      <c r="V323" s="103"/>
    </row>
    <row r="324" spans="1:22">
      <c r="A324" s="12" t="s">
        <v>725</v>
      </c>
      <c r="B324" s="13" t="s">
        <v>726</v>
      </c>
      <c r="C324" s="14" t="s">
        <v>31</v>
      </c>
      <c r="D324" s="15">
        <f t="shared" ref="D324:R324" si="68">SUM(D325,D352,D367,D400,D415,D422,D423)</f>
        <v>11661.0095942756</v>
      </c>
      <c r="E324" s="16">
        <f t="shared" si="68"/>
        <v>1292.9232207680002</v>
      </c>
      <c r="F324" s="16">
        <f t="shared" si="68"/>
        <v>10375.2486219076</v>
      </c>
      <c r="G324" s="15">
        <f t="shared" si="68"/>
        <v>1497.6784431860001</v>
      </c>
      <c r="H324" s="15">
        <f t="shared" si="68"/>
        <v>122.19922249</v>
      </c>
      <c r="I324" s="16">
        <f t="shared" si="68"/>
        <v>24.838085599999999</v>
      </c>
      <c r="J324" s="16">
        <f t="shared" si="68"/>
        <v>122.19922249</v>
      </c>
      <c r="K324" s="16">
        <f t="shared" si="68"/>
        <v>204.70331933999998</v>
      </c>
      <c r="L324" s="15">
        <f t="shared" si="68"/>
        <v>0</v>
      </c>
      <c r="M324" s="16">
        <f t="shared" si="68"/>
        <v>532.66615012999978</v>
      </c>
      <c r="N324" s="15">
        <f t="shared" si="68"/>
        <v>0</v>
      </c>
      <c r="O324" s="15">
        <f t="shared" si="68"/>
        <v>735.47088811600008</v>
      </c>
      <c r="P324" s="15">
        <f t="shared" si="68"/>
        <v>0</v>
      </c>
      <c r="Q324" s="15">
        <f t="shared" si="68"/>
        <v>10294.370409057599</v>
      </c>
      <c r="R324" s="15">
        <f t="shared" si="68"/>
        <v>30.798428980000008</v>
      </c>
      <c r="S324" s="18">
        <f>R324/(I324)</f>
        <v>1.2399679055780373</v>
      </c>
      <c r="T324" s="19" t="s">
        <v>32</v>
      </c>
    </row>
    <row r="325" spans="1:22" ht="31.5">
      <c r="A325" s="12" t="s">
        <v>727</v>
      </c>
      <c r="B325" s="13" t="s">
        <v>50</v>
      </c>
      <c r="C325" s="63" t="s">
        <v>31</v>
      </c>
      <c r="D325" s="15">
        <f t="shared" ref="D325:Q325" si="69">SUM(D326,D329,D332,D351)</f>
        <v>69.156084927199998</v>
      </c>
      <c r="E325" s="16">
        <f t="shared" si="69"/>
        <v>29.001521190000005</v>
      </c>
      <c r="F325" s="16">
        <f t="shared" si="69"/>
        <v>40.154563737199993</v>
      </c>
      <c r="G325" s="15">
        <f t="shared" si="69"/>
        <v>0</v>
      </c>
      <c r="H325" s="15">
        <f t="shared" si="69"/>
        <v>28.62149668</v>
      </c>
      <c r="I325" s="16">
        <f t="shared" si="69"/>
        <v>0</v>
      </c>
      <c r="J325" s="16">
        <f t="shared" si="69"/>
        <v>28.62149668</v>
      </c>
      <c r="K325" s="16">
        <f t="shared" si="69"/>
        <v>0</v>
      </c>
      <c r="L325" s="15">
        <f t="shared" si="69"/>
        <v>0</v>
      </c>
      <c r="M325" s="16">
        <f t="shared" si="69"/>
        <v>0</v>
      </c>
      <c r="N325" s="15">
        <f t="shared" si="69"/>
        <v>0</v>
      </c>
      <c r="O325" s="15">
        <f t="shared" si="69"/>
        <v>0</v>
      </c>
      <c r="P325" s="15">
        <f t="shared" si="69"/>
        <v>0</v>
      </c>
      <c r="Q325" s="15">
        <f t="shared" si="69"/>
        <v>27.5938010572</v>
      </c>
      <c r="R325" s="15">
        <f>SUM(R326,R329,R332,R351)</f>
        <v>0</v>
      </c>
      <c r="S325" s="18">
        <v>1</v>
      </c>
      <c r="T325" s="19" t="s">
        <v>32</v>
      </c>
    </row>
    <row r="326" spans="1:22" ht="78.75">
      <c r="A326" s="12" t="s">
        <v>728</v>
      </c>
      <c r="B326" s="13" t="s">
        <v>52</v>
      </c>
      <c r="C326" s="63" t="s">
        <v>31</v>
      </c>
      <c r="D326" s="15">
        <f t="shared" ref="D326:R326" si="70">SUM(D327:D328)</f>
        <v>0</v>
      </c>
      <c r="E326" s="16">
        <f t="shared" si="70"/>
        <v>0</v>
      </c>
      <c r="F326" s="16">
        <f t="shared" si="70"/>
        <v>0</v>
      </c>
      <c r="G326" s="15">
        <f t="shared" si="70"/>
        <v>0</v>
      </c>
      <c r="H326" s="15">
        <f t="shared" si="70"/>
        <v>0</v>
      </c>
      <c r="I326" s="16">
        <f t="shared" si="70"/>
        <v>0</v>
      </c>
      <c r="J326" s="16">
        <f t="shared" si="70"/>
        <v>0</v>
      </c>
      <c r="K326" s="16">
        <f t="shared" si="70"/>
        <v>0</v>
      </c>
      <c r="L326" s="15">
        <f t="shared" si="70"/>
        <v>0</v>
      </c>
      <c r="M326" s="16">
        <f t="shared" si="70"/>
        <v>0</v>
      </c>
      <c r="N326" s="15">
        <f t="shared" si="70"/>
        <v>0</v>
      </c>
      <c r="O326" s="15">
        <f t="shared" si="70"/>
        <v>0</v>
      </c>
      <c r="P326" s="15">
        <f t="shared" si="70"/>
        <v>0</v>
      </c>
      <c r="Q326" s="15">
        <f t="shared" si="70"/>
        <v>0</v>
      </c>
      <c r="R326" s="15">
        <f t="shared" si="70"/>
        <v>0</v>
      </c>
      <c r="S326" s="18">
        <v>0</v>
      </c>
      <c r="T326" s="19" t="s">
        <v>32</v>
      </c>
    </row>
    <row r="327" spans="1:22" ht="31.5">
      <c r="A327" s="12" t="s">
        <v>729</v>
      </c>
      <c r="B327" s="13" t="s">
        <v>56</v>
      </c>
      <c r="C327" s="63" t="s">
        <v>31</v>
      </c>
      <c r="D327" s="15">
        <v>0</v>
      </c>
      <c r="E327" s="16">
        <v>0</v>
      </c>
      <c r="F327" s="16">
        <v>0</v>
      </c>
      <c r="G327" s="15">
        <v>0</v>
      </c>
      <c r="H327" s="15">
        <v>0</v>
      </c>
      <c r="I327" s="16">
        <v>0</v>
      </c>
      <c r="J327" s="16">
        <v>0</v>
      </c>
      <c r="K327" s="16">
        <v>0</v>
      </c>
      <c r="L327" s="15">
        <v>0</v>
      </c>
      <c r="M327" s="16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8">
        <v>0</v>
      </c>
      <c r="T327" s="19" t="s">
        <v>32</v>
      </c>
    </row>
    <row r="328" spans="1:22" ht="31.5">
      <c r="A328" s="12" t="s">
        <v>730</v>
      </c>
      <c r="B328" s="13" t="s">
        <v>56</v>
      </c>
      <c r="C328" s="63" t="s">
        <v>31</v>
      </c>
      <c r="D328" s="15">
        <v>0</v>
      </c>
      <c r="E328" s="16">
        <v>0</v>
      </c>
      <c r="F328" s="16">
        <v>0</v>
      </c>
      <c r="G328" s="15">
        <v>0</v>
      </c>
      <c r="H328" s="15">
        <v>0</v>
      </c>
      <c r="I328" s="16">
        <v>0</v>
      </c>
      <c r="J328" s="16">
        <v>0</v>
      </c>
      <c r="K328" s="16">
        <v>0</v>
      </c>
      <c r="L328" s="15">
        <v>0</v>
      </c>
      <c r="M328" s="16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8">
        <v>0</v>
      </c>
      <c r="T328" s="19" t="s">
        <v>32</v>
      </c>
    </row>
    <row r="329" spans="1:22" ht="47.25">
      <c r="A329" s="12" t="s">
        <v>731</v>
      </c>
      <c r="B329" s="13" t="s">
        <v>58</v>
      </c>
      <c r="C329" s="63" t="s">
        <v>31</v>
      </c>
      <c r="D329" s="15">
        <f t="shared" ref="D329:R329" si="71">SUM(D330)</f>
        <v>0</v>
      </c>
      <c r="E329" s="16">
        <f t="shared" si="71"/>
        <v>0</v>
      </c>
      <c r="F329" s="16">
        <f t="shared" si="71"/>
        <v>0</v>
      </c>
      <c r="G329" s="15">
        <f t="shared" si="71"/>
        <v>0</v>
      </c>
      <c r="H329" s="15">
        <f t="shared" si="71"/>
        <v>0</v>
      </c>
      <c r="I329" s="16">
        <f t="shared" si="71"/>
        <v>0</v>
      </c>
      <c r="J329" s="16">
        <f t="shared" si="71"/>
        <v>0</v>
      </c>
      <c r="K329" s="16">
        <f t="shared" si="71"/>
        <v>0</v>
      </c>
      <c r="L329" s="15">
        <f t="shared" si="71"/>
        <v>0</v>
      </c>
      <c r="M329" s="16">
        <f t="shared" si="71"/>
        <v>0</v>
      </c>
      <c r="N329" s="15">
        <f t="shared" si="71"/>
        <v>0</v>
      </c>
      <c r="O329" s="15">
        <f t="shared" si="71"/>
        <v>0</v>
      </c>
      <c r="P329" s="15">
        <f t="shared" si="71"/>
        <v>0</v>
      </c>
      <c r="Q329" s="15">
        <f t="shared" si="71"/>
        <v>0</v>
      </c>
      <c r="R329" s="15">
        <f t="shared" si="71"/>
        <v>0</v>
      </c>
      <c r="S329" s="18">
        <v>0</v>
      </c>
      <c r="T329" s="19" t="s">
        <v>32</v>
      </c>
    </row>
    <row r="330" spans="1:22" ht="31.5">
      <c r="A330" s="12" t="s">
        <v>732</v>
      </c>
      <c r="B330" s="13" t="s">
        <v>56</v>
      </c>
      <c r="C330" s="63" t="s">
        <v>31</v>
      </c>
      <c r="D330" s="15">
        <v>0</v>
      </c>
      <c r="E330" s="16">
        <v>0</v>
      </c>
      <c r="F330" s="16">
        <v>0</v>
      </c>
      <c r="G330" s="15">
        <v>0</v>
      </c>
      <c r="H330" s="15">
        <v>0</v>
      </c>
      <c r="I330" s="16">
        <v>0</v>
      </c>
      <c r="J330" s="16">
        <v>0</v>
      </c>
      <c r="K330" s="16">
        <v>0</v>
      </c>
      <c r="L330" s="23">
        <v>0</v>
      </c>
      <c r="M330" s="16">
        <v>0</v>
      </c>
      <c r="N330" s="23">
        <v>0</v>
      </c>
      <c r="O330" s="23">
        <v>0</v>
      </c>
      <c r="P330" s="23">
        <v>0</v>
      </c>
      <c r="Q330" s="15">
        <v>0</v>
      </c>
      <c r="R330" s="15">
        <v>0</v>
      </c>
      <c r="S330" s="18">
        <v>0</v>
      </c>
      <c r="T330" s="19" t="s">
        <v>32</v>
      </c>
    </row>
    <row r="331" spans="1:22" ht="31.5">
      <c r="A331" s="12" t="s">
        <v>733</v>
      </c>
      <c r="B331" s="13" t="s">
        <v>56</v>
      </c>
      <c r="C331" s="63" t="s">
        <v>31</v>
      </c>
      <c r="D331" s="15">
        <v>0</v>
      </c>
      <c r="E331" s="16">
        <v>0</v>
      </c>
      <c r="F331" s="16">
        <v>0</v>
      </c>
      <c r="G331" s="15">
        <v>0</v>
      </c>
      <c r="H331" s="15">
        <v>0</v>
      </c>
      <c r="I331" s="23">
        <v>0</v>
      </c>
      <c r="J331" s="16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15">
        <v>0</v>
      </c>
      <c r="R331" s="15">
        <v>0</v>
      </c>
      <c r="S331" s="18">
        <v>0</v>
      </c>
      <c r="T331" s="19" t="s">
        <v>32</v>
      </c>
    </row>
    <row r="332" spans="1:22" ht="47.25">
      <c r="A332" s="12" t="s">
        <v>734</v>
      </c>
      <c r="B332" s="13" t="s">
        <v>62</v>
      </c>
      <c r="C332" s="63" t="s">
        <v>31</v>
      </c>
      <c r="D332" s="15">
        <f t="shared" ref="D332:R332" si="72">SUM(D333:D337)</f>
        <v>69.156084927199998</v>
      </c>
      <c r="E332" s="16">
        <f t="shared" si="72"/>
        <v>29.001521190000005</v>
      </c>
      <c r="F332" s="16">
        <f t="shared" si="72"/>
        <v>40.154563737199993</v>
      </c>
      <c r="G332" s="15">
        <f t="shared" si="72"/>
        <v>0</v>
      </c>
      <c r="H332" s="15">
        <f t="shared" si="72"/>
        <v>28.62149668</v>
      </c>
      <c r="I332" s="16">
        <f t="shared" si="72"/>
        <v>0</v>
      </c>
      <c r="J332" s="16">
        <f t="shared" si="72"/>
        <v>28.62149668</v>
      </c>
      <c r="K332" s="16">
        <f t="shared" si="72"/>
        <v>0</v>
      </c>
      <c r="L332" s="15">
        <f t="shared" si="72"/>
        <v>0</v>
      </c>
      <c r="M332" s="16">
        <f t="shared" si="72"/>
        <v>0</v>
      </c>
      <c r="N332" s="15">
        <f t="shared" si="72"/>
        <v>0</v>
      </c>
      <c r="O332" s="15">
        <f t="shared" si="72"/>
        <v>0</v>
      </c>
      <c r="P332" s="15">
        <f t="shared" si="72"/>
        <v>0</v>
      </c>
      <c r="Q332" s="15">
        <f t="shared" si="72"/>
        <v>27.5938010572</v>
      </c>
      <c r="R332" s="15">
        <f t="shared" si="72"/>
        <v>0</v>
      </c>
      <c r="S332" s="18">
        <v>1</v>
      </c>
      <c r="T332" s="19" t="s">
        <v>32</v>
      </c>
    </row>
    <row r="333" spans="1:22" ht="63">
      <c r="A333" s="12" t="s">
        <v>735</v>
      </c>
      <c r="B333" s="13" t="s">
        <v>64</v>
      </c>
      <c r="C333" s="63" t="s">
        <v>31</v>
      </c>
      <c r="D333" s="15">
        <v>0</v>
      </c>
      <c r="E333" s="16">
        <v>0</v>
      </c>
      <c r="F333" s="16">
        <v>0</v>
      </c>
      <c r="G333" s="15">
        <v>0</v>
      </c>
      <c r="H333" s="15">
        <v>0</v>
      </c>
      <c r="I333" s="16">
        <v>0</v>
      </c>
      <c r="J333" s="16">
        <v>0</v>
      </c>
      <c r="K333" s="16">
        <v>0</v>
      </c>
      <c r="L333" s="15">
        <v>0</v>
      </c>
      <c r="M333" s="16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8">
        <v>0</v>
      </c>
      <c r="T333" s="19" t="s">
        <v>32</v>
      </c>
    </row>
    <row r="334" spans="1:22" ht="78.75">
      <c r="A334" s="12" t="s">
        <v>736</v>
      </c>
      <c r="B334" s="13" t="s">
        <v>66</v>
      </c>
      <c r="C334" s="63" t="s">
        <v>31</v>
      </c>
      <c r="D334" s="15">
        <v>0</v>
      </c>
      <c r="E334" s="16">
        <v>0</v>
      </c>
      <c r="F334" s="16">
        <v>0</v>
      </c>
      <c r="G334" s="15">
        <v>0</v>
      </c>
      <c r="H334" s="15">
        <v>0</v>
      </c>
      <c r="I334" s="16">
        <v>0</v>
      </c>
      <c r="J334" s="16">
        <v>0</v>
      </c>
      <c r="K334" s="16">
        <v>0</v>
      </c>
      <c r="L334" s="15">
        <v>0</v>
      </c>
      <c r="M334" s="16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8">
        <v>0</v>
      </c>
      <c r="T334" s="19" t="s">
        <v>32</v>
      </c>
    </row>
    <row r="335" spans="1:22" ht="63">
      <c r="A335" s="12" t="s">
        <v>737</v>
      </c>
      <c r="B335" s="13" t="s">
        <v>68</v>
      </c>
      <c r="C335" s="63" t="s">
        <v>31</v>
      </c>
      <c r="D335" s="15">
        <v>0</v>
      </c>
      <c r="E335" s="16">
        <v>0</v>
      </c>
      <c r="F335" s="16">
        <v>0</v>
      </c>
      <c r="G335" s="15">
        <v>0</v>
      </c>
      <c r="H335" s="15">
        <v>0</v>
      </c>
      <c r="I335" s="16">
        <v>0</v>
      </c>
      <c r="J335" s="16">
        <v>0</v>
      </c>
      <c r="K335" s="16">
        <v>0</v>
      </c>
      <c r="L335" s="15">
        <v>0</v>
      </c>
      <c r="M335" s="16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8">
        <v>0</v>
      </c>
      <c r="T335" s="19" t="s">
        <v>32</v>
      </c>
    </row>
    <row r="336" spans="1:22" ht="78.75">
      <c r="A336" s="12" t="s">
        <v>738</v>
      </c>
      <c r="B336" s="13" t="s">
        <v>70</v>
      </c>
      <c r="C336" s="63" t="s">
        <v>31</v>
      </c>
      <c r="D336" s="15">
        <v>0</v>
      </c>
      <c r="E336" s="16">
        <v>0</v>
      </c>
      <c r="F336" s="16">
        <v>0</v>
      </c>
      <c r="G336" s="15">
        <v>0</v>
      </c>
      <c r="H336" s="15">
        <v>0</v>
      </c>
      <c r="I336" s="16">
        <v>0</v>
      </c>
      <c r="J336" s="16">
        <v>0</v>
      </c>
      <c r="K336" s="16">
        <v>0</v>
      </c>
      <c r="L336" s="15">
        <v>0</v>
      </c>
      <c r="M336" s="16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8">
        <v>0</v>
      </c>
      <c r="T336" s="19" t="s">
        <v>32</v>
      </c>
    </row>
    <row r="337" spans="1:20" ht="78.75">
      <c r="A337" s="12" t="s">
        <v>739</v>
      </c>
      <c r="B337" s="13" t="s">
        <v>75</v>
      </c>
      <c r="C337" s="63" t="s">
        <v>31</v>
      </c>
      <c r="D337" s="15">
        <f t="shared" ref="D337:Q337" si="73">SUM(D338:D350)</f>
        <v>69.156084927199998</v>
      </c>
      <c r="E337" s="15">
        <f t="shared" si="73"/>
        <v>29.001521190000005</v>
      </c>
      <c r="F337" s="15">
        <f t="shared" si="73"/>
        <v>40.154563737199993</v>
      </c>
      <c r="G337" s="15">
        <f t="shared" si="73"/>
        <v>0</v>
      </c>
      <c r="H337" s="15">
        <f t="shared" si="73"/>
        <v>28.62149668</v>
      </c>
      <c r="I337" s="15">
        <f t="shared" si="73"/>
        <v>0</v>
      </c>
      <c r="J337" s="15">
        <f t="shared" si="73"/>
        <v>28.62149668</v>
      </c>
      <c r="K337" s="15">
        <f t="shared" si="73"/>
        <v>0</v>
      </c>
      <c r="L337" s="15">
        <f t="shared" si="73"/>
        <v>0</v>
      </c>
      <c r="M337" s="15">
        <f t="shared" si="73"/>
        <v>0</v>
      </c>
      <c r="N337" s="15">
        <f t="shared" si="73"/>
        <v>0</v>
      </c>
      <c r="O337" s="15">
        <f t="shared" si="73"/>
        <v>0</v>
      </c>
      <c r="P337" s="15">
        <f t="shared" si="73"/>
        <v>0</v>
      </c>
      <c r="Q337" s="15">
        <f t="shared" si="73"/>
        <v>27.5938010572</v>
      </c>
      <c r="R337" s="15">
        <v>0</v>
      </c>
      <c r="S337" s="15">
        <v>1</v>
      </c>
      <c r="T337" s="19" t="s">
        <v>32</v>
      </c>
    </row>
    <row r="338" spans="1:20" ht="78" customHeight="1">
      <c r="A338" s="39" t="s">
        <v>739</v>
      </c>
      <c r="B338" s="64" t="s">
        <v>740</v>
      </c>
      <c r="C338" s="65" t="s">
        <v>741</v>
      </c>
      <c r="D338" s="35">
        <v>14.825101788</v>
      </c>
      <c r="E338" s="36">
        <v>0</v>
      </c>
      <c r="F338" s="36">
        <f>D338-E338</f>
        <v>14.825101788</v>
      </c>
      <c r="G338" s="35" t="s">
        <v>32</v>
      </c>
      <c r="H338" s="35">
        <f t="shared" ref="H338:H350" si="74">J338+L338+N338+P338</f>
        <v>0</v>
      </c>
      <c r="I338" s="36" t="s">
        <v>32</v>
      </c>
      <c r="J338" s="36">
        <v>0</v>
      </c>
      <c r="K338" s="36" t="s">
        <v>32</v>
      </c>
      <c r="L338" s="35">
        <v>0</v>
      </c>
      <c r="M338" s="36" t="s">
        <v>32</v>
      </c>
      <c r="N338" s="35">
        <v>0</v>
      </c>
      <c r="O338" s="35" t="s">
        <v>32</v>
      </c>
      <c r="P338" s="35">
        <v>0</v>
      </c>
      <c r="Q338" s="35">
        <f t="shared" ref="Q338:Q350" si="75">F338-H338</f>
        <v>14.825101788</v>
      </c>
      <c r="R338" s="35" t="s">
        <v>32</v>
      </c>
      <c r="S338" s="37" t="s">
        <v>32</v>
      </c>
      <c r="T338" s="55" t="s">
        <v>742</v>
      </c>
    </row>
    <row r="339" spans="1:20" ht="78" customHeight="1">
      <c r="A339" s="39" t="s">
        <v>739</v>
      </c>
      <c r="B339" s="64" t="s">
        <v>743</v>
      </c>
      <c r="C339" s="65" t="s">
        <v>744</v>
      </c>
      <c r="D339" s="35">
        <v>14.741763876</v>
      </c>
      <c r="E339" s="36">
        <v>0</v>
      </c>
      <c r="F339" s="36">
        <f>D339-E339</f>
        <v>14.741763876</v>
      </c>
      <c r="G339" s="35" t="s">
        <v>32</v>
      </c>
      <c r="H339" s="35">
        <f t="shared" si="74"/>
        <v>11.034366839999999</v>
      </c>
      <c r="I339" s="36" t="s">
        <v>32</v>
      </c>
      <c r="J339" s="36">
        <v>11.034366839999999</v>
      </c>
      <c r="K339" s="36" t="s">
        <v>32</v>
      </c>
      <c r="L339" s="35">
        <v>0</v>
      </c>
      <c r="M339" s="36" t="s">
        <v>32</v>
      </c>
      <c r="N339" s="35">
        <v>0</v>
      </c>
      <c r="O339" s="35" t="s">
        <v>32</v>
      </c>
      <c r="P339" s="35">
        <v>0</v>
      </c>
      <c r="Q339" s="35">
        <f t="shared" si="75"/>
        <v>3.7073970360000015</v>
      </c>
      <c r="R339" s="35" t="s">
        <v>32</v>
      </c>
      <c r="S339" s="37" t="s">
        <v>32</v>
      </c>
      <c r="T339" s="62" t="s">
        <v>745</v>
      </c>
    </row>
    <row r="340" spans="1:20" ht="94.5" customHeight="1">
      <c r="A340" s="39" t="s">
        <v>739</v>
      </c>
      <c r="B340" s="64" t="s">
        <v>746</v>
      </c>
      <c r="C340" s="65" t="s">
        <v>747</v>
      </c>
      <c r="D340" s="35" t="s">
        <v>32</v>
      </c>
      <c r="E340" s="36" t="s">
        <v>32</v>
      </c>
      <c r="F340" s="36" t="s">
        <v>32</v>
      </c>
      <c r="G340" s="35" t="s">
        <v>32</v>
      </c>
      <c r="H340" s="35">
        <f t="shared" si="74"/>
        <v>0</v>
      </c>
      <c r="I340" s="36" t="s">
        <v>32</v>
      </c>
      <c r="J340" s="36">
        <v>0</v>
      </c>
      <c r="K340" s="36" t="s">
        <v>32</v>
      </c>
      <c r="L340" s="35">
        <v>0</v>
      </c>
      <c r="M340" s="36" t="s">
        <v>32</v>
      </c>
      <c r="N340" s="35">
        <v>0</v>
      </c>
      <c r="O340" s="35" t="s">
        <v>32</v>
      </c>
      <c r="P340" s="35">
        <v>0</v>
      </c>
      <c r="Q340" s="35" t="s">
        <v>32</v>
      </c>
      <c r="R340" s="35" t="s">
        <v>32</v>
      </c>
      <c r="S340" s="37" t="s">
        <v>32</v>
      </c>
      <c r="T340" s="62" t="s">
        <v>745</v>
      </c>
    </row>
    <row r="341" spans="1:20" ht="89.25" customHeight="1">
      <c r="A341" s="39" t="s">
        <v>739</v>
      </c>
      <c r="B341" s="64" t="s">
        <v>748</v>
      </c>
      <c r="C341" s="65" t="s">
        <v>749</v>
      </c>
      <c r="D341" s="35" t="s">
        <v>32</v>
      </c>
      <c r="E341" s="36" t="s">
        <v>32</v>
      </c>
      <c r="F341" s="36" t="s">
        <v>32</v>
      </c>
      <c r="G341" s="35" t="s">
        <v>32</v>
      </c>
      <c r="H341" s="35">
        <f t="shared" si="74"/>
        <v>0</v>
      </c>
      <c r="I341" s="36" t="s">
        <v>32</v>
      </c>
      <c r="J341" s="36">
        <v>0</v>
      </c>
      <c r="K341" s="36" t="s">
        <v>32</v>
      </c>
      <c r="L341" s="35">
        <v>0</v>
      </c>
      <c r="M341" s="36" t="s">
        <v>32</v>
      </c>
      <c r="N341" s="35">
        <v>0</v>
      </c>
      <c r="O341" s="35" t="s">
        <v>32</v>
      </c>
      <c r="P341" s="35">
        <v>0</v>
      </c>
      <c r="Q341" s="35" t="s">
        <v>32</v>
      </c>
      <c r="R341" s="35" t="s">
        <v>32</v>
      </c>
      <c r="S341" s="37" t="s">
        <v>32</v>
      </c>
      <c r="T341" s="62" t="s">
        <v>745</v>
      </c>
    </row>
    <row r="342" spans="1:20" ht="78.75">
      <c r="A342" s="39" t="s">
        <v>739</v>
      </c>
      <c r="B342" s="64" t="s">
        <v>750</v>
      </c>
      <c r="C342" s="65" t="s">
        <v>751</v>
      </c>
      <c r="D342" s="35" t="s">
        <v>32</v>
      </c>
      <c r="E342" s="36" t="s">
        <v>32</v>
      </c>
      <c r="F342" s="36" t="s">
        <v>32</v>
      </c>
      <c r="G342" s="35" t="s">
        <v>32</v>
      </c>
      <c r="H342" s="35">
        <f t="shared" si="74"/>
        <v>16.060734</v>
      </c>
      <c r="I342" s="36" t="s">
        <v>32</v>
      </c>
      <c r="J342" s="36">
        <v>16.060734</v>
      </c>
      <c r="K342" s="36" t="s">
        <v>32</v>
      </c>
      <c r="L342" s="35">
        <v>0</v>
      </c>
      <c r="M342" s="36" t="s">
        <v>32</v>
      </c>
      <c r="N342" s="35">
        <v>0</v>
      </c>
      <c r="O342" s="35" t="s">
        <v>32</v>
      </c>
      <c r="P342" s="35">
        <v>0</v>
      </c>
      <c r="Q342" s="35" t="s">
        <v>32</v>
      </c>
      <c r="R342" s="35" t="s">
        <v>32</v>
      </c>
      <c r="S342" s="37" t="s">
        <v>32</v>
      </c>
      <c r="T342" s="62" t="s">
        <v>745</v>
      </c>
    </row>
    <row r="343" spans="1:20" ht="47.25">
      <c r="A343" s="39" t="s">
        <v>739</v>
      </c>
      <c r="B343" s="64" t="s">
        <v>752</v>
      </c>
      <c r="C343" s="65" t="s">
        <v>753</v>
      </c>
      <c r="D343" s="35">
        <v>3.8275967280000001</v>
      </c>
      <c r="E343" s="36">
        <v>0</v>
      </c>
      <c r="F343" s="36">
        <f t="shared" ref="F343:F350" si="76">D343-E343</f>
        <v>3.8275967280000001</v>
      </c>
      <c r="G343" s="35" t="s">
        <v>32</v>
      </c>
      <c r="H343" s="35">
        <f t="shared" si="74"/>
        <v>0</v>
      </c>
      <c r="I343" s="36" t="s">
        <v>32</v>
      </c>
      <c r="J343" s="36">
        <v>0</v>
      </c>
      <c r="K343" s="36" t="s">
        <v>32</v>
      </c>
      <c r="L343" s="35">
        <v>0</v>
      </c>
      <c r="M343" s="36" t="s">
        <v>32</v>
      </c>
      <c r="N343" s="35">
        <v>0</v>
      </c>
      <c r="O343" s="35" t="s">
        <v>32</v>
      </c>
      <c r="P343" s="35">
        <v>0</v>
      </c>
      <c r="Q343" s="35">
        <f t="shared" si="75"/>
        <v>3.8275967280000001</v>
      </c>
      <c r="R343" s="35" t="s">
        <v>32</v>
      </c>
      <c r="S343" s="37" t="s">
        <v>32</v>
      </c>
      <c r="T343" s="62" t="s">
        <v>745</v>
      </c>
    </row>
    <row r="344" spans="1:20" ht="63">
      <c r="A344" s="39" t="s">
        <v>739</v>
      </c>
      <c r="B344" s="64" t="s">
        <v>754</v>
      </c>
      <c r="C344" s="65" t="s">
        <v>755</v>
      </c>
      <c r="D344" s="35">
        <v>3.0948223320000001</v>
      </c>
      <c r="E344" s="36">
        <v>2.94008052</v>
      </c>
      <c r="F344" s="36">
        <f t="shared" si="76"/>
        <v>0.15474181200000015</v>
      </c>
      <c r="G344" s="35" t="s">
        <v>32</v>
      </c>
      <c r="H344" s="35">
        <f t="shared" si="74"/>
        <v>0.15474108</v>
      </c>
      <c r="I344" s="36" t="s">
        <v>32</v>
      </c>
      <c r="J344" s="36">
        <v>0.15474108</v>
      </c>
      <c r="K344" s="36" t="s">
        <v>32</v>
      </c>
      <c r="L344" s="35">
        <v>0</v>
      </c>
      <c r="M344" s="36" t="s">
        <v>32</v>
      </c>
      <c r="N344" s="35">
        <v>0</v>
      </c>
      <c r="O344" s="35" t="s">
        <v>32</v>
      </c>
      <c r="P344" s="35">
        <v>0</v>
      </c>
      <c r="Q344" s="35">
        <f t="shared" si="75"/>
        <v>7.3200000014206346E-7</v>
      </c>
      <c r="R344" s="35" t="s">
        <v>32</v>
      </c>
      <c r="S344" s="37" t="s">
        <v>32</v>
      </c>
      <c r="T344" s="62" t="s">
        <v>742</v>
      </c>
    </row>
    <row r="345" spans="1:20" ht="63">
      <c r="A345" s="39" t="s">
        <v>739</v>
      </c>
      <c r="B345" s="64" t="s">
        <v>756</v>
      </c>
      <c r="C345" s="65" t="s">
        <v>757</v>
      </c>
      <c r="D345" s="35">
        <v>5.5607694839999997</v>
      </c>
      <c r="E345" s="36">
        <v>4.2640582800000004</v>
      </c>
      <c r="F345" s="36">
        <f t="shared" si="76"/>
        <v>1.2967112039999993</v>
      </c>
      <c r="G345" s="35" t="s">
        <v>32</v>
      </c>
      <c r="H345" s="35">
        <f t="shared" si="74"/>
        <v>0.22442411999999998</v>
      </c>
      <c r="I345" s="36" t="s">
        <v>32</v>
      </c>
      <c r="J345" s="36">
        <v>0.22442411999999998</v>
      </c>
      <c r="K345" s="36" t="s">
        <v>32</v>
      </c>
      <c r="L345" s="35">
        <v>0</v>
      </c>
      <c r="M345" s="36" t="s">
        <v>32</v>
      </c>
      <c r="N345" s="35">
        <v>0</v>
      </c>
      <c r="O345" s="35" t="s">
        <v>32</v>
      </c>
      <c r="P345" s="35">
        <v>0</v>
      </c>
      <c r="Q345" s="35">
        <f t="shared" si="75"/>
        <v>1.0722870839999994</v>
      </c>
      <c r="R345" s="35" t="s">
        <v>32</v>
      </c>
      <c r="S345" s="37" t="s">
        <v>32</v>
      </c>
      <c r="T345" s="55" t="s">
        <v>758</v>
      </c>
    </row>
    <row r="346" spans="1:20" ht="63">
      <c r="A346" s="39" t="s">
        <v>739</v>
      </c>
      <c r="B346" s="64" t="s">
        <v>759</v>
      </c>
      <c r="C346" s="65" t="s">
        <v>760</v>
      </c>
      <c r="D346" s="35">
        <v>2.8566270239999998</v>
      </c>
      <c r="E346" s="36">
        <v>2.4294950399999999</v>
      </c>
      <c r="F346" s="36">
        <f t="shared" si="76"/>
        <v>0.42713198399999985</v>
      </c>
      <c r="G346" s="35" t="s">
        <v>32</v>
      </c>
      <c r="H346" s="35">
        <f t="shared" si="74"/>
        <v>0.12786816000000001</v>
      </c>
      <c r="I346" s="36" t="s">
        <v>32</v>
      </c>
      <c r="J346" s="36">
        <v>0.12786816000000001</v>
      </c>
      <c r="K346" s="36" t="s">
        <v>32</v>
      </c>
      <c r="L346" s="35">
        <v>0</v>
      </c>
      <c r="M346" s="36" t="s">
        <v>32</v>
      </c>
      <c r="N346" s="35">
        <v>0</v>
      </c>
      <c r="O346" s="35" t="s">
        <v>32</v>
      </c>
      <c r="P346" s="35">
        <v>0</v>
      </c>
      <c r="Q346" s="35">
        <f t="shared" si="75"/>
        <v>0.29926382399999985</v>
      </c>
      <c r="R346" s="35" t="s">
        <v>32</v>
      </c>
      <c r="S346" s="37" t="s">
        <v>32</v>
      </c>
      <c r="T346" s="55" t="s">
        <v>758</v>
      </c>
    </row>
    <row r="347" spans="1:20" ht="74.25" customHeight="1">
      <c r="A347" s="39" t="s">
        <v>739</v>
      </c>
      <c r="B347" s="64" t="s">
        <v>761</v>
      </c>
      <c r="C347" s="65" t="s">
        <v>762</v>
      </c>
      <c r="D347" s="35">
        <v>2.2073842080000001</v>
      </c>
      <c r="E347" s="36">
        <v>2.0970148900000001</v>
      </c>
      <c r="F347" s="36">
        <f t="shared" si="76"/>
        <v>0.11036931800000005</v>
      </c>
      <c r="G347" s="35" t="s">
        <v>32</v>
      </c>
      <c r="H347" s="35">
        <f t="shared" si="74"/>
        <v>0.11036919999999999</v>
      </c>
      <c r="I347" s="36" t="s">
        <v>32</v>
      </c>
      <c r="J347" s="36">
        <v>0.11036919999999999</v>
      </c>
      <c r="K347" s="36" t="s">
        <v>32</v>
      </c>
      <c r="L347" s="35">
        <v>0</v>
      </c>
      <c r="M347" s="36" t="s">
        <v>32</v>
      </c>
      <c r="N347" s="35">
        <v>0</v>
      </c>
      <c r="O347" s="35" t="s">
        <v>32</v>
      </c>
      <c r="P347" s="35">
        <v>0</v>
      </c>
      <c r="Q347" s="35">
        <f t="shared" si="75"/>
        <v>1.180000000627901E-7</v>
      </c>
      <c r="R347" s="35" t="s">
        <v>32</v>
      </c>
      <c r="S347" s="37" t="s">
        <v>32</v>
      </c>
      <c r="T347" s="55" t="s">
        <v>758</v>
      </c>
    </row>
    <row r="348" spans="1:20" ht="74.25" customHeight="1">
      <c r="A348" s="39" t="s">
        <v>739</v>
      </c>
      <c r="B348" s="64" t="s">
        <v>763</v>
      </c>
      <c r="C348" s="65" t="s">
        <v>764</v>
      </c>
      <c r="D348" s="35">
        <v>15.0303867512</v>
      </c>
      <c r="E348" s="36">
        <v>11.829129060000001</v>
      </c>
      <c r="F348" s="36">
        <f t="shared" si="76"/>
        <v>3.2012576911999986</v>
      </c>
      <c r="G348" s="35" t="s">
        <v>32</v>
      </c>
      <c r="H348" s="35">
        <f t="shared" si="74"/>
        <v>0.62258574</v>
      </c>
      <c r="I348" s="36" t="s">
        <v>32</v>
      </c>
      <c r="J348" s="36">
        <v>0.62258574</v>
      </c>
      <c r="K348" s="36" t="s">
        <v>32</v>
      </c>
      <c r="L348" s="35">
        <v>0</v>
      </c>
      <c r="M348" s="36" t="s">
        <v>32</v>
      </c>
      <c r="N348" s="35">
        <v>0</v>
      </c>
      <c r="O348" s="35" t="s">
        <v>32</v>
      </c>
      <c r="P348" s="35">
        <v>0</v>
      </c>
      <c r="Q348" s="35">
        <f t="shared" si="75"/>
        <v>2.5786719511999987</v>
      </c>
      <c r="R348" s="35" t="s">
        <v>32</v>
      </c>
      <c r="S348" s="37" t="s">
        <v>32</v>
      </c>
      <c r="T348" s="55" t="s">
        <v>758</v>
      </c>
    </row>
    <row r="349" spans="1:20" ht="83.25" customHeight="1">
      <c r="A349" s="39" t="s">
        <v>739</v>
      </c>
      <c r="B349" s="64" t="s">
        <v>765</v>
      </c>
      <c r="C349" s="65" t="s">
        <v>766</v>
      </c>
      <c r="D349" s="35">
        <v>5.7281509440000002</v>
      </c>
      <c r="E349" s="36">
        <v>5.4417434</v>
      </c>
      <c r="F349" s="36">
        <f t="shared" si="76"/>
        <v>0.28640754400000024</v>
      </c>
      <c r="G349" s="35" t="s">
        <v>32</v>
      </c>
      <c r="H349" s="35">
        <f t="shared" si="74"/>
        <v>0.28640753999999996</v>
      </c>
      <c r="I349" s="36" t="s">
        <v>32</v>
      </c>
      <c r="J349" s="36">
        <v>0.28640753999999996</v>
      </c>
      <c r="K349" s="36" t="s">
        <v>32</v>
      </c>
      <c r="L349" s="35">
        <v>0</v>
      </c>
      <c r="M349" s="36" t="s">
        <v>32</v>
      </c>
      <c r="N349" s="35">
        <v>0</v>
      </c>
      <c r="O349" s="35" t="s">
        <v>32</v>
      </c>
      <c r="P349" s="35">
        <v>0</v>
      </c>
      <c r="Q349" s="35">
        <f t="shared" si="75"/>
        <v>4.0000002754503328E-9</v>
      </c>
      <c r="R349" s="35" t="s">
        <v>32</v>
      </c>
      <c r="S349" s="37" t="s">
        <v>32</v>
      </c>
      <c r="T349" s="55" t="s">
        <v>758</v>
      </c>
    </row>
    <row r="350" spans="1:20" ht="63.75" customHeight="1">
      <c r="A350" s="39" t="s">
        <v>739</v>
      </c>
      <c r="B350" s="64" t="s">
        <v>767</v>
      </c>
      <c r="C350" s="65" t="s">
        <v>768</v>
      </c>
      <c r="D350" s="35">
        <v>1.2834817920000001</v>
      </c>
      <c r="E350" s="36">
        <v>0</v>
      </c>
      <c r="F350" s="36">
        <f t="shared" si="76"/>
        <v>1.2834817920000001</v>
      </c>
      <c r="G350" s="35" t="s">
        <v>32</v>
      </c>
      <c r="H350" s="35">
        <f t="shared" si="74"/>
        <v>0</v>
      </c>
      <c r="I350" s="36" t="s">
        <v>32</v>
      </c>
      <c r="J350" s="36">
        <v>0</v>
      </c>
      <c r="K350" s="36" t="s">
        <v>32</v>
      </c>
      <c r="L350" s="35">
        <v>0</v>
      </c>
      <c r="M350" s="36" t="s">
        <v>32</v>
      </c>
      <c r="N350" s="35">
        <v>0</v>
      </c>
      <c r="O350" s="35" t="s">
        <v>32</v>
      </c>
      <c r="P350" s="35">
        <v>0</v>
      </c>
      <c r="Q350" s="35">
        <f t="shared" si="75"/>
        <v>1.2834817920000001</v>
      </c>
      <c r="R350" s="35" t="s">
        <v>32</v>
      </c>
      <c r="S350" s="37" t="s">
        <v>32</v>
      </c>
      <c r="T350" s="62" t="s">
        <v>745</v>
      </c>
    </row>
    <row r="351" spans="1:20" ht="31.5">
      <c r="A351" s="12" t="s">
        <v>769</v>
      </c>
      <c r="B351" s="13" t="s">
        <v>94</v>
      </c>
      <c r="C351" s="63" t="s">
        <v>31</v>
      </c>
      <c r="D351" s="15">
        <v>0</v>
      </c>
      <c r="E351" s="16">
        <v>0</v>
      </c>
      <c r="F351" s="16">
        <v>0</v>
      </c>
      <c r="G351" s="15">
        <v>0</v>
      </c>
      <c r="H351" s="15">
        <v>0</v>
      </c>
      <c r="I351" s="16">
        <v>0</v>
      </c>
      <c r="J351" s="16">
        <v>0</v>
      </c>
      <c r="K351" s="16">
        <v>0</v>
      </c>
      <c r="L351" s="15">
        <v>0</v>
      </c>
      <c r="M351" s="16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  <c r="S351" s="18">
        <v>0</v>
      </c>
      <c r="T351" s="19" t="s">
        <v>32</v>
      </c>
    </row>
    <row r="352" spans="1:20" ht="47.25">
      <c r="A352" s="12" t="s">
        <v>770</v>
      </c>
      <c r="B352" s="13" t="s">
        <v>96</v>
      </c>
      <c r="C352" s="63" t="s">
        <v>31</v>
      </c>
      <c r="D352" s="15">
        <f t="shared" ref="D352:R352" si="77">D353+D356+D357+D359</f>
        <v>477.03340618799996</v>
      </c>
      <c r="E352" s="16">
        <f t="shared" si="77"/>
        <v>157.53480137000003</v>
      </c>
      <c r="F352" s="16">
        <f t="shared" si="77"/>
        <v>319.49860481799999</v>
      </c>
      <c r="G352" s="15">
        <f t="shared" si="77"/>
        <v>110.88837253</v>
      </c>
      <c r="H352" s="15">
        <f t="shared" si="77"/>
        <v>3.1321016399999997</v>
      </c>
      <c r="I352" s="16">
        <f t="shared" si="77"/>
        <v>3.7095894999999999</v>
      </c>
      <c r="J352" s="16">
        <f t="shared" si="77"/>
        <v>3.1321016399999997</v>
      </c>
      <c r="K352" s="16">
        <f t="shared" si="77"/>
        <v>9.5480955000000005</v>
      </c>
      <c r="L352" s="15">
        <f t="shared" si="77"/>
        <v>0</v>
      </c>
      <c r="M352" s="16">
        <f t="shared" si="77"/>
        <v>52.841803499999997</v>
      </c>
      <c r="N352" s="15">
        <f t="shared" si="77"/>
        <v>0</v>
      </c>
      <c r="O352" s="15">
        <f t="shared" si="77"/>
        <v>44.788884029999998</v>
      </c>
      <c r="P352" s="15">
        <f t="shared" si="77"/>
        <v>0</v>
      </c>
      <c r="Q352" s="15">
        <f t="shared" si="77"/>
        <v>316.36650317800002</v>
      </c>
      <c r="R352" s="15">
        <f t="shared" si="77"/>
        <v>-0.71748786000000053</v>
      </c>
      <c r="S352" s="18">
        <f>R352/(I352)</f>
        <v>-0.19341435487673247</v>
      </c>
      <c r="T352" s="19" t="s">
        <v>32</v>
      </c>
    </row>
    <row r="353" spans="1:22" ht="31.5">
      <c r="A353" s="12" t="s">
        <v>771</v>
      </c>
      <c r="B353" s="13" t="s">
        <v>98</v>
      </c>
      <c r="C353" s="63" t="s">
        <v>31</v>
      </c>
      <c r="D353" s="15">
        <f>SUM(D354:D355)</f>
        <v>56.036476959999995</v>
      </c>
      <c r="E353" s="16">
        <f t="shared" ref="E353:R353" si="78">SUM(E354:E355)</f>
        <v>36.037605450000001</v>
      </c>
      <c r="F353" s="16">
        <f t="shared" si="78"/>
        <v>19.998871509999994</v>
      </c>
      <c r="G353" s="15">
        <f t="shared" si="78"/>
        <v>15.643894000000001</v>
      </c>
      <c r="H353" s="15">
        <f t="shared" si="78"/>
        <v>0</v>
      </c>
      <c r="I353" s="16">
        <f t="shared" si="78"/>
        <v>1.2438940000000003</v>
      </c>
      <c r="J353" s="16">
        <f t="shared" si="78"/>
        <v>0</v>
      </c>
      <c r="K353" s="16">
        <f t="shared" si="78"/>
        <v>3.7440000000000002</v>
      </c>
      <c r="L353" s="15">
        <f t="shared" si="78"/>
        <v>0</v>
      </c>
      <c r="M353" s="16">
        <f t="shared" si="78"/>
        <v>4.1040000000000001</v>
      </c>
      <c r="N353" s="15">
        <f t="shared" si="78"/>
        <v>0</v>
      </c>
      <c r="O353" s="15">
        <f t="shared" si="78"/>
        <v>6.5519999999999996</v>
      </c>
      <c r="P353" s="15">
        <f t="shared" si="78"/>
        <v>0</v>
      </c>
      <c r="Q353" s="15">
        <f t="shared" si="78"/>
        <v>19.998871509999994</v>
      </c>
      <c r="R353" s="15">
        <f t="shared" si="78"/>
        <v>-1.2438940000000003</v>
      </c>
      <c r="S353" s="18">
        <f>R353/(I353)</f>
        <v>-1</v>
      </c>
      <c r="T353" s="19" t="s">
        <v>32</v>
      </c>
    </row>
    <row r="354" spans="1:22" ht="47.25">
      <c r="A354" s="39" t="s">
        <v>771</v>
      </c>
      <c r="B354" s="64" t="s">
        <v>772</v>
      </c>
      <c r="C354" s="35" t="s">
        <v>773</v>
      </c>
      <c r="D354" s="35">
        <v>41.636476959999996</v>
      </c>
      <c r="E354" s="36">
        <v>36.037605450000001</v>
      </c>
      <c r="F354" s="36">
        <f>D354-E354</f>
        <v>5.5988715099999951</v>
      </c>
      <c r="G354" s="35">
        <f>I354+K354+M354+O354</f>
        <v>1.2438940000000003</v>
      </c>
      <c r="H354" s="35">
        <f>J354+L354+N354+P354</f>
        <v>0</v>
      </c>
      <c r="I354" s="36">
        <v>1.2438940000000003</v>
      </c>
      <c r="J354" s="36">
        <v>0</v>
      </c>
      <c r="K354" s="36">
        <v>0</v>
      </c>
      <c r="L354" s="35">
        <v>0</v>
      </c>
      <c r="M354" s="36">
        <v>0</v>
      </c>
      <c r="N354" s="35">
        <v>0</v>
      </c>
      <c r="O354" s="35">
        <v>0</v>
      </c>
      <c r="P354" s="35">
        <v>0</v>
      </c>
      <c r="Q354" s="35">
        <f>F354-H354</f>
        <v>5.5988715099999951</v>
      </c>
      <c r="R354" s="35">
        <f>H354-(I354)</f>
        <v>-1.2438940000000003</v>
      </c>
      <c r="S354" s="37">
        <f>R354/(I354)</f>
        <v>-1</v>
      </c>
      <c r="T354" s="48" t="s">
        <v>774</v>
      </c>
      <c r="V354" s="103"/>
    </row>
    <row r="355" spans="1:22" ht="31.5">
      <c r="A355" s="39" t="s">
        <v>771</v>
      </c>
      <c r="B355" s="64" t="s">
        <v>775</v>
      </c>
      <c r="C355" s="35" t="s">
        <v>776</v>
      </c>
      <c r="D355" s="35">
        <v>14.4</v>
      </c>
      <c r="E355" s="36">
        <v>0</v>
      </c>
      <c r="F355" s="36">
        <f>D355-E355</f>
        <v>14.4</v>
      </c>
      <c r="G355" s="35">
        <f>I355+K355+M355+O355</f>
        <v>14.4</v>
      </c>
      <c r="H355" s="35">
        <f>J355+L355+N355+P355</f>
        <v>0</v>
      </c>
      <c r="I355" s="36">
        <v>0</v>
      </c>
      <c r="J355" s="36">
        <v>0</v>
      </c>
      <c r="K355" s="36">
        <v>3.7440000000000002</v>
      </c>
      <c r="L355" s="35">
        <v>0</v>
      </c>
      <c r="M355" s="36">
        <v>4.1040000000000001</v>
      </c>
      <c r="N355" s="35">
        <v>0</v>
      </c>
      <c r="O355" s="35">
        <v>6.5519999999999996</v>
      </c>
      <c r="P355" s="35">
        <v>0</v>
      </c>
      <c r="Q355" s="35">
        <f>F355-H355</f>
        <v>14.4</v>
      </c>
      <c r="R355" s="35">
        <f>H355-(I355)</f>
        <v>0</v>
      </c>
      <c r="S355" s="37">
        <v>0</v>
      </c>
      <c r="T355" s="38" t="s">
        <v>32</v>
      </c>
      <c r="V355" s="103"/>
    </row>
    <row r="356" spans="1:22">
      <c r="A356" s="12" t="s">
        <v>777</v>
      </c>
      <c r="B356" s="13" t="s">
        <v>106</v>
      </c>
      <c r="C356" s="63" t="s">
        <v>31</v>
      </c>
      <c r="D356" s="15">
        <v>0</v>
      </c>
      <c r="E356" s="16">
        <v>0</v>
      </c>
      <c r="F356" s="16">
        <v>0</v>
      </c>
      <c r="G356" s="15">
        <v>0</v>
      </c>
      <c r="H356" s="15">
        <v>0</v>
      </c>
      <c r="I356" s="16">
        <v>0</v>
      </c>
      <c r="J356" s="16">
        <v>0</v>
      </c>
      <c r="K356" s="16">
        <v>0</v>
      </c>
      <c r="L356" s="15">
        <v>0</v>
      </c>
      <c r="M356" s="16">
        <v>0</v>
      </c>
      <c r="N356" s="15">
        <v>0</v>
      </c>
      <c r="O356" s="15">
        <v>0</v>
      </c>
      <c r="P356" s="15">
        <v>0</v>
      </c>
      <c r="Q356" s="15">
        <v>0</v>
      </c>
      <c r="R356" s="15">
        <v>0</v>
      </c>
      <c r="S356" s="18">
        <v>0</v>
      </c>
      <c r="T356" s="19" t="s">
        <v>32</v>
      </c>
    </row>
    <row r="357" spans="1:22">
      <c r="A357" s="12" t="s">
        <v>778</v>
      </c>
      <c r="B357" s="13" t="s">
        <v>116</v>
      </c>
      <c r="C357" s="63" t="s">
        <v>31</v>
      </c>
      <c r="D357" s="15">
        <f>SUM(D358)</f>
        <v>75.122930240000017</v>
      </c>
      <c r="E357" s="16">
        <f t="shared" ref="E357:R357" si="79">SUM(E358)</f>
        <v>60.943628930000024</v>
      </c>
      <c r="F357" s="16">
        <f t="shared" si="79"/>
        <v>14.179301309999992</v>
      </c>
      <c r="G357" s="15">
        <f t="shared" si="79"/>
        <v>4.7946239999999998</v>
      </c>
      <c r="H357" s="15">
        <f t="shared" si="79"/>
        <v>3.581239E-2</v>
      </c>
      <c r="I357" s="16">
        <f t="shared" si="79"/>
        <v>0</v>
      </c>
      <c r="J357" s="16">
        <f t="shared" si="79"/>
        <v>3.581239E-2</v>
      </c>
      <c r="K357" s="16">
        <f t="shared" si="79"/>
        <v>0</v>
      </c>
      <c r="L357" s="15">
        <f t="shared" si="79"/>
        <v>0</v>
      </c>
      <c r="M357" s="16">
        <f t="shared" si="79"/>
        <v>0</v>
      </c>
      <c r="N357" s="15">
        <f t="shared" si="79"/>
        <v>0</v>
      </c>
      <c r="O357" s="15">
        <f t="shared" si="79"/>
        <v>4.7946239999999998</v>
      </c>
      <c r="P357" s="15">
        <f t="shared" si="79"/>
        <v>0</v>
      </c>
      <c r="Q357" s="15">
        <f t="shared" si="79"/>
        <v>14.143488919999992</v>
      </c>
      <c r="R357" s="15">
        <f t="shared" si="79"/>
        <v>3.581239E-2</v>
      </c>
      <c r="S357" s="18">
        <v>1</v>
      </c>
      <c r="T357" s="19" t="s">
        <v>32</v>
      </c>
    </row>
    <row r="358" spans="1:22" ht="93.75" customHeight="1">
      <c r="A358" s="39" t="s">
        <v>778</v>
      </c>
      <c r="B358" s="64" t="s">
        <v>779</v>
      </c>
      <c r="C358" s="65" t="s">
        <v>780</v>
      </c>
      <c r="D358" s="35">
        <v>75.122930240000017</v>
      </c>
      <c r="E358" s="36">
        <v>60.943628930000024</v>
      </c>
      <c r="F358" s="36">
        <f>D358-E358</f>
        <v>14.179301309999992</v>
      </c>
      <c r="G358" s="35">
        <f>I358+K358+M358+O358</f>
        <v>4.7946239999999998</v>
      </c>
      <c r="H358" s="35">
        <f>J358+L358+N358+P358</f>
        <v>3.581239E-2</v>
      </c>
      <c r="I358" s="36">
        <v>0</v>
      </c>
      <c r="J358" s="36">
        <v>3.581239E-2</v>
      </c>
      <c r="K358" s="36">
        <v>0</v>
      </c>
      <c r="L358" s="35">
        <v>0</v>
      </c>
      <c r="M358" s="36">
        <v>0</v>
      </c>
      <c r="N358" s="35">
        <v>0</v>
      </c>
      <c r="O358" s="35">
        <v>4.7946239999999998</v>
      </c>
      <c r="P358" s="35">
        <v>0</v>
      </c>
      <c r="Q358" s="35">
        <f>F358-H358</f>
        <v>14.143488919999992</v>
      </c>
      <c r="R358" s="35">
        <f>H358-(I358)</f>
        <v>3.581239E-2</v>
      </c>
      <c r="S358" s="37">
        <v>1</v>
      </c>
      <c r="T358" s="40" t="s">
        <v>781</v>
      </c>
      <c r="V358" s="103"/>
    </row>
    <row r="359" spans="1:22" ht="31.5">
      <c r="A359" s="12" t="s">
        <v>782</v>
      </c>
      <c r="B359" s="13" t="s">
        <v>121</v>
      </c>
      <c r="C359" s="63" t="s">
        <v>31</v>
      </c>
      <c r="D359" s="15">
        <f t="shared" ref="D359:R359" si="80">SUM(D360:D366)</f>
        <v>345.87399898799998</v>
      </c>
      <c r="E359" s="16">
        <f t="shared" si="80"/>
        <v>60.55356699</v>
      </c>
      <c r="F359" s="16">
        <f t="shared" si="80"/>
        <v>285.320431998</v>
      </c>
      <c r="G359" s="15">
        <f t="shared" si="80"/>
        <v>90.449854529999996</v>
      </c>
      <c r="H359" s="15">
        <f t="shared" si="80"/>
        <v>3.0962892499999999</v>
      </c>
      <c r="I359" s="16">
        <f t="shared" si="80"/>
        <v>2.4656954999999998</v>
      </c>
      <c r="J359" s="16">
        <f t="shared" si="80"/>
        <v>3.0962892499999999</v>
      </c>
      <c r="K359" s="16">
        <f t="shared" si="80"/>
        <v>5.8040954999999999</v>
      </c>
      <c r="L359" s="15">
        <f t="shared" si="80"/>
        <v>0</v>
      </c>
      <c r="M359" s="16">
        <f t="shared" si="80"/>
        <v>48.737803499999998</v>
      </c>
      <c r="N359" s="15">
        <f t="shared" si="80"/>
        <v>0</v>
      </c>
      <c r="O359" s="15">
        <f t="shared" si="80"/>
        <v>33.44226003</v>
      </c>
      <c r="P359" s="15">
        <f t="shared" si="80"/>
        <v>0</v>
      </c>
      <c r="Q359" s="15">
        <f t="shared" si="80"/>
        <v>282.22414274800002</v>
      </c>
      <c r="R359" s="15">
        <f t="shared" si="80"/>
        <v>0.49059374999999972</v>
      </c>
      <c r="S359" s="18">
        <f>R359/(I359)</f>
        <v>0.19896769491609964</v>
      </c>
      <c r="T359" s="19" t="s">
        <v>32</v>
      </c>
    </row>
    <row r="360" spans="1:22" ht="31.5">
      <c r="A360" s="39" t="s">
        <v>782</v>
      </c>
      <c r="B360" s="42" t="s">
        <v>783</v>
      </c>
      <c r="C360" s="35" t="s">
        <v>784</v>
      </c>
      <c r="D360" s="35">
        <v>34.728000000000002</v>
      </c>
      <c r="E360" s="36">
        <v>3.9742266399999995</v>
      </c>
      <c r="F360" s="36">
        <f t="shared" ref="F360:F366" si="81">D360-E360</f>
        <v>30.753773360000004</v>
      </c>
      <c r="G360" s="35">
        <f t="shared" ref="G360:H366" si="82">I360+K360+M360+O360</f>
        <v>9.3239999999999998</v>
      </c>
      <c r="H360" s="35">
        <f t="shared" si="82"/>
        <v>0</v>
      </c>
      <c r="I360" s="36">
        <v>0</v>
      </c>
      <c r="J360" s="36">
        <v>0</v>
      </c>
      <c r="K360" s="36">
        <v>0</v>
      </c>
      <c r="L360" s="35">
        <v>0</v>
      </c>
      <c r="M360" s="36">
        <v>9.3239999999999998</v>
      </c>
      <c r="N360" s="35">
        <v>0</v>
      </c>
      <c r="O360" s="35">
        <v>0</v>
      </c>
      <c r="P360" s="35">
        <v>0</v>
      </c>
      <c r="Q360" s="35">
        <f t="shared" ref="Q360:Q366" si="83">F360-H360</f>
        <v>30.753773360000004</v>
      </c>
      <c r="R360" s="35">
        <f>H360-(I360)</f>
        <v>0</v>
      </c>
      <c r="S360" s="37">
        <v>0</v>
      </c>
      <c r="T360" s="38" t="s">
        <v>32</v>
      </c>
      <c r="V360" s="103"/>
    </row>
    <row r="361" spans="1:22" ht="31.5">
      <c r="A361" s="39" t="s">
        <v>782</v>
      </c>
      <c r="B361" s="42" t="s">
        <v>785</v>
      </c>
      <c r="C361" s="35" t="s">
        <v>786</v>
      </c>
      <c r="D361" s="35">
        <v>34.933068000000006</v>
      </c>
      <c r="E361" s="36">
        <v>0</v>
      </c>
      <c r="F361" s="36">
        <f t="shared" si="81"/>
        <v>34.933068000000006</v>
      </c>
      <c r="G361" s="35">
        <f t="shared" si="82"/>
        <v>4.9330680000000005</v>
      </c>
      <c r="H361" s="35">
        <f t="shared" si="82"/>
        <v>0</v>
      </c>
      <c r="I361" s="36">
        <v>0</v>
      </c>
      <c r="J361" s="36">
        <v>0</v>
      </c>
      <c r="K361" s="36">
        <v>0</v>
      </c>
      <c r="L361" s="35">
        <v>0</v>
      </c>
      <c r="M361" s="36">
        <v>4.9330680000000005</v>
      </c>
      <c r="N361" s="35">
        <v>0</v>
      </c>
      <c r="O361" s="35">
        <v>0</v>
      </c>
      <c r="P361" s="35">
        <v>0</v>
      </c>
      <c r="Q361" s="35">
        <f t="shared" si="83"/>
        <v>34.933068000000006</v>
      </c>
      <c r="R361" s="35">
        <f>H361-(I361)</f>
        <v>0</v>
      </c>
      <c r="S361" s="37">
        <v>0</v>
      </c>
      <c r="T361" s="38" t="s">
        <v>32</v>
      </c>
      <c r="V361" s="103"/>
    </row>
    <row r="362" spans="1:22" ht="31.5">
      <c r="A362" s="39" t="s">
        <v>782</v>
      </c>
      <c r="B362" s="42" t="s">
        <v>787</v>
      </c>
      <c r="C362" s="35" t="s">
        <v>788</v>
      </c>
      <c r="D362" s="35">
        <v>84.561449639999992</v>
      </c>
      <c r="E362" s="36">
        <v>23.18427427</v>
      </c>
      <c r="F362" s="36">
        <f t="shared" si="81"/>
        <v>61.377175369999989</v>
      </c>
      <c r="G362" s="35">
        <f t="shared" si="82"/>
        <v>19.812186529999998</v>
      </c>
      <c r="H362" s="35">
        <f t="shared" si="82"/>
        <v>0</v>
      </c>
      <c r="I362" s="36">
        <v>0.80354549999999991</v>
      </c>
      <c r="J362" s="36">
        <v>0</v>
      </c>
      <c r="K362" s="36">
        <v>0.79954549999999991</v>
      </c>
      <c r="L362" s="35">
        <v>0</v>
      </c>
      <c r="M362" s="36">
        <v>8.2395455000000002</v>
      </c>
      <c r="N362" s="35">
        <v>0</v>
      </c>
      <c r="O362" s="35">
        <v>9.9695500299999988</v>
      </c>
      <c r="P362" s="35">
        <v>0</v>
      </c>
      <c r="Q362" s="35">
        <f t="shared" si="83"/>
        <v>61.377175369999989</v>
      </c>
      <c r="R362" s="35">
        <f>H362-(I362)</f>
        <v>-0.80354549999999991</v>
      </c>
      <c r="S362" s="37">
        <f>R362/(I362)</f>
        <v>-1</v>
      </c>
      <c r="T362" s="40" t="s">
        <v>789</v>
      </c>
      <c r="V362" s="103"/>
    </row>
    <row r="363" spans="1:22" ht="47.25">
      <c r="A363" s="39" t="s">
        <v>782</v>
      </c>
      <c r="B363" s="42" t="s">
        <v>790</v>
      </c>
      <c r="C363" s="35" t="s">
        <v>791</v>
      </c>
      <c r="D363" s="35">
        <v>72.708983189999998</v>
      </c>
      <c r="E363" s="36">
        <v>30.755066079999999</v>
      </c>
      <c r="F363" s="36">
        <f t="shared" si="81"/>
        <v>41.953917109999999</v>
      </c>
      <c r="G363" s="35">
        <f t="shared" si="82"/>
        <v>21.5</v>
      </c>
      <c r="H363" s="35">
        <f t="shared" si="82"/>
        <v>2.7982482899999996</v>
      </c>
      <c r="I363" s="36">
        <v>1.5</v>
      </c>
      <c r="J363" s="36">
        <v>2.7982482899999996</v>
      </c>
      <c r="K363" s="36">
        <v>1.5</v>
      </c>
      <c r="L363" s="35">
        <v>0</v>
      </c>
      <c r="M363" s="36">
        <v>10.14</v>
      </c>
      <c r="N363" s="35">
        <v>0</v>
      </c>
      <c r="O363" s="47">
        <v>8.36</v>
      </c>
      <c r="P363" s="35">
        <v>0</v>
      </c>
      <c r="Q363" s="35">
        <f t="shared" si="83"/>
        <v>39.155668820000002</v>
      </c>
      <c r="R363" s="35">
        <f>H363-(I363)</f>
        <v>1.2982482899999996</v>
      </c>
      <c r="S363" s="37">
        <f>R363/(I363)</f>
        <v>0.86549885999999976</v>
      </c>
      <c r="T363" s="40" t="s">
        <v>792</v>
      </c>
      <c r="V363" s="103"/>
    </row>
    <row r="364" spans="1:22">
      <c r="A364" s="39" t="s">
        <v>782</v>
      </c>
      <c r="B364" s="42" t="s">
        <v>793</v>
      </c>
      <c r="C364" s="35" t="s">
        <v>794</v>
      </c>
      <c r="D364" s="35">
        <v>71.021036000000009</v>
      </c>
      <c r="E364" s="36">
        <v>1.38</v>
      </c>
      <c r="F364" s="36">
        <f t="shared" si="81"/>
        <v>69.641036000000014</v>
      </c>
      <c r="G364" s="35">
        <f t="shared" si="82"/>
        <v>34.040599999999998</v>
      </c>
      <c r="H364" s="35">
        <f t="shared" si="82"/>
        <v>0.15804095999999998</v>
      </c>
      <c r="I364" s="36">
        <v>0.16215000000000002</v>
      </c>
      <c r="J364" s="36">
        <v>0.15804095999999998</v>
      </c>
      <c r="K364" s="36">
        <v>3.5045500000000001</v>
      </c>
      <c r="L364" s="35">
        <v>0</v>
      </c>
      <c r="M364" s="36">
        <v>16.101189999999999</v>
      </c>
      <c r="N364" s="35">
        <v>0</v>
      </c>
      <c r="O364" s="47">
        <v>14.272709999999996</v>
      </c>
      <c r="P364" s="35">
        <v>0</v>
      </c>
      <c r="Q364" s="35">
        <f t="shared" si="83"/>
        <v>69.48299504000002</v>
      </c>
      <c r="R364" s="35">
        <f>H364-(I364)</f>
        <v>-4.109040000000036E-3</v>
      </c>
      <c r="S364" s="37">
        <f>R364/(I364)</f>
        <v>-2.5340980573543236E-2</v>
      </c>
      <c r="T364" s="38" t="s">
        <v>32</v>
      </c>
      <c r="V364" s="103"/>
    </row>
    <row r="365" spans="1:22" ht="31.5">
      <c r="A365" s="39" t="s">
        <v>782</v>
      </c>
      <c r="B365" s="42" t="s">
        <v>795</v>
      </c>
      <c r="C365" s="35" t="s">
        <v>796</v>
      </c>
      <c r="D365" s="35">
        <v>1.68</v>
      </c>
      <c r="E365" s="36">
        <v>1.26</v>
      </c>
      <c r="F365" s="36">
        <f t="shared" si="81"/>
        <v>0.41999999999999993</v>
      </c>
      <c r="G365" s="35" t="s">
        <v>32</v>
      </c>
      <c r="H365" s="35">
        <f t="shared" si="82"/>
        <v>0.14000000000000001</v>
      </c>
      <c r="I365" s="36" t="s">
        <v>32</v>
      </c>
      <c r="J365" s="36">
        <v>0.14000000000000001</v>
      </c>
      <c r="K365" s="36" t="s">
        <v>32</v>
      </c>
      <c r="L365" s="35">
        <v>0</v>
      </c>
      <c r="M365" s="36" t="s">
        <v>32</v>
      </c>
      <c r="N365" s="35">
        <v>0</v>
      </c>
      <c r="O365" s="47" t="s">
        <v>32</v>
      </c>
      <c r="P365" s="35">
        <v>0</v>
      </c>
      <c r="Q365" s="35">
        <f t="shared" si="83"/>
        <v>0.27999999999999992</v>
      </c>
      <c r="R365" s="35" t="s">
        <v>32</v>
      </c>
      <c r="S365" s="37" t="s">
        <v>32</v>
      </c>
      <c r="T365" s="38" t="s">
        <v>758</v>
      </c>
      <c r="V365" s="103"/>
    </row>
    <row r="366" spans="1:22" ht="31.5">
      <c r="A366" s="39" t="s">
        <v>782</v>
      </c>
      <c r="B366" s="42" t="s">
        <v>797</v>
      </c>
      <c r="C366" s="61" t="s">
        <v>798</v>
      </c>
      <c r="D366" s="35">
        <v>46.241462157999997</v>
      </c>
      <c r="E366" s="36">
        <v>0</v>
      </c>
      <c r="F366" s="36">
        <f t="shared" si="81"/>
        <v>46.241462157999997</v>
      </c>
      <c r="G366" s="35">
        <f t="shared" si="82"/>
        <v>0.84</v>
      </c>
      <c r="H366" s="35">
        <f t="shared" si="82"/>
        <v>0</v>
      </c>
      <c r="I366" s="36">
        <v>0</v>
      </c>
      <c r="J366" s="36">
        <v>0</v>
      </c>
      <c r="K366" s="36">
        <v>0</v>
      </c>
      <c r="L366" s="35">
        <v>0</v>
      </c>
      <c r="M366" s="36">
        <v>0</v>
      </c>
      <c r="N366" s="35">
        <v>0</v>
      </c>
      <c r="O366" s="47">
        <v>0.84</v>
      </c>
      <c r="P366" s="35">
        <v>0</v>
      </c>
      <c r="Q366" s="35">
        <f t="shared" si="83"/>
        <v>46.241462157999997</v>
      </c>
      <c r="R366" s="35">
        <f>H366-(I366)</f>
        <v>0</v>
      </c>
      <c r="S366" s="37">
        <v>0</v>
      </c>
      <c r="T366" s="38" t="s">
        <v>32</v>
      </c>
      <c r="V366" s="103"/>
    </row>
    <row r="367" spans="1:22" ht="31.5">
      <c r="A367" s="12" t="s">
        <v>799</v>
      </c>
      <c r="B367" s="13" t="s">
        <v>142</v>
      </c>
      <c r="C367" s="63" t="s">
        <v>31</v>
      </c>
      <c r="D367" s="15">
        <f t="shared" ref="D367:Q367" si="84">D368+D372+D374+D375</f>
        <v>1990.1959120219994</v>
      </c>
      <c r="E367" s="16">
        <f t="shared" si="84"/>
        <v>661.7663981579999</v>
      </c>
      <c r="F367" s="16">
        <f t="shared" si="84"/>
        <v>1328.4295138639998</v>
      </c>
      <c r="G367" s="15">
        <f t="shared" si="84"/>
        <v>984.64551768400008</v>
      </c>
      <c r="H367" s="15">
        <f t="shared" si="84"/>
        <v>56.374863650000009</v>
      </c>
      <c r="I367" s="16">
        <f t="shared" si="84"/>
        <v>3.0984961000000002</v>
      </c>
      <c r="J367" s="16">
        <f t="shared" si="84"/>
        <v>56.374863650000009</v>
      </c>
      <c r="K367" s="16">
        <f t="shared" si="84"/>
        <v>151.29711890999999</v>
      </c>
      <c r="L367" s="15">
        <f t="shared" si="84"/>
        <v>0</v>
      </c>
      <c r="M367" s="16">
        <f t="shared" si="84"/>
        <v>375.31234662999987</v>
      </c>
      <c r="N367" s="15">
        <f t="shared" si="84"/>
        <v>0</v>
      </c>
      <c r="O367" s="66">
        <f t="shared" si="84"/>
        <v>454.93755604400008</v>
      </c>
      <c r="P367" s="15">
        <f t="shared" si="84"/>
        <v>0</v>
      </c>
      <c r="Q367" s="15">
        <f t="shared" si="84"/>
        <v>1272.0546502140003</v>
      </c>
      <c r="R367" s="15">
        <f>R368+R372+R374+R375</f>
        <v>42.975431160000007</v>
      </c>
      <c r="S367" s="18">
        <f>R367/(I367)</f>
        <v>13.869770938230324</v>
      </c>
      <c r="T367" s="19" t="s">
        <v>32</v>
      </c>
    </row>
    <row r="368" spans="1:22" ht="47.25">
      <c r="A368" s="12" t="s">
        <v>800</v>
      </c>
      <c r="B368" s="13" t="s">
        <v>144</v>
      </c>
      <c r="C368" s="63" t="s">
        <v>31</v>
      </c>
      <c r="D368" s="15">
        <f t="shared" ref="D368:Q368" si="85">SUM(D369:D371)</f>
        <v>131.22753523400002</v>
      </c>
      <c r="E368" s="15">
        <f t="shared" si="85"/>
        <v>56.230384897999997</v>
      </c>
      <c r="F368" s="15">
        <f t="shared" si="85"/>
        <v>74.997150336000004</v>
      </c>
      <c r="G368" s="15">
        <f t="shared" si="85"/>
        <v>65.392400000000009</v>
      </c>
      <c r="H368" s="15">
        <f t="shared" si="85"/>
        <v>0.86365521999999995</v>
      </c>
      <c r="I368" s="15">
        <f t="shared" si="85"/>
        <v>0.25660000000000005</v>
      </c>
      <c r="J368" s="15">
        <f>SUM(J369:J371)</f>
        <v>0.86365521999999995</v>
      </c>
      <c r="K368" s="15">
        <f t="shared" si="85"/>
        <v>10.2934</v>
      </c>
      <c r="L368" s="15">
        <f t="shared" si="85"/>
        <v>0</v>
      </c>
      <c r="M368" s="15">
        <f t="shared" si="85"/>
        <v>30.136599999999998</v>
      </c>
      <c r="N368" s="15">
        <f t="shared" si="85"/>
        <v>0</v>
      </c>
      <c r="O368" s="15">
        <f t="shared" si="85"/>
        <v>24.705800000000004</v>
      </c>
      <c r="P368" s="15">
        <f t="shared" si="85"/>
        <v>0</v>
      </c>
      <c r="Q368" s="15">
        <f t="shared" si="85"/>
        <v>74.133495116000006</v>
      </c>
      <c r="R368" s="15">
        <f>SUM(R369:R371)</f>
        <v>0.40602387999999989</v>
      </c>
      <c r="S368" s="18">
        <f>R368/(I368)</f>
        <v>1.5823222135619635</v>
      </c>
      <c r="T368" s="19" t="s">
        <v>32</v>
      </c>
    </row>
    <row r="369" spans="1:22" ht="47.25">
      <c r="A369" s="39" t="s">
        <v>800</v>
      </c>
      <c r="B369" s="64" t="s">
        <v>801</v>
      </c>
      <c r="C369" s="65" t="s">
        <v>802</v>
      </c>
      <c r="D369" s="35">
        <v>69.304903999999993</v>
      </c>
      <c r="E369" s="36">
        <v>3.1152000000000006</v>
      </c>
      <c r="F369" s="36">
        <f>D369-E369</f>
        <v>66.189703999999992</v>
      </c>
      <c r="G369" s="35">
        <f>I369+K369+M369+O369</f>
        <v>65.392400000000009</v>
      </c>
      <c r="H369" s="35">
        <f>J369+L369+N369+P369</f>
        <v>0.66262387999999994</v>
      </c>
      <c r="I369" s="36">
        <v>0.25660000000000005</v>
      </c>
      <c r="J369" s="36">
        <v>0.66262387999999994</v>
      </c>
      <c r="K369" s="36">
        <v>10.2934</v>
      </c>
      <c r="L369" s="35">
        <v>0</v>
      </c>
      <c r="M369" s="36">
        <v>30.136599999999998</v>
      </c>
      <c r="N369" s="35">
        <v>0</v>
      </c>
      <c r="O369" s="47">
        <v>24.705800000000004</v>
      </c>
      <c r="P369" s="35">
        <v>0</v>
      </c>
      <c r="Q369" s="35">
        <f>F369-H369</f>
        <v>65.527080119999994</v>
      </c>
      <c r="R369" s="35">
        <f>H369-(I369)</f>
        <v>0.40602387999999989</v>
      </c>
      <c r="S369" s="37">
        <f>R369/(I369)</f>
        <v>1.5823222135619635</v>
      </c>
      <c r="T369" s="38" t="s">
        <v>803</v>
      </c>
      <c r="V369" s="103"/>
    </row>
    <row r="370" spans="1:22" ht="47.25">
      <c r="A370" s="39" t="s">
        <v>800</v>
      </c>
      <c r="B370" s="64" t="s">
        <v>804</v>
      </c>
      <c r="C370" s="65" t="s">
        <v>805</v>
      </c>
      <c r="D370" s="35">
        <v>22.520627996000002</v>
      </c>
      <c r="E370" s="36">
        <v>13.90466898</v>
      </c>
      <c r="F370" s="36">
        <f>D370-E370</f>
        <v>8.6159590160000015</v>
      </c>
      <c r="G370" s="35" t="s">
        <v>32</v>
      </c>
      <c r="H370" s="35">
        <f>J370+L370+N370+P370</f>
        <v>3.8721619999999998E-2</v>
      </c>
      <c r="I370" s="36" t="s">
        <v>32</v>
      </c>
      <c r="J370" s="36">
        <v>3.8721619999999998E-2</v>
      </c>
      <c r="K370" s="36" t="s">
        <v>32</v>
      </c>
      <c r="L370" s="35">
        <v>0</v>
      </c>
      <c r="M370" s="36" t="s">
        <v>32</v>
      </c>
      <c r="N370" s="35">
        <v>0</v>
      </c>
      <c r="O370" s="47" t="s">
        <v>32</v>
      </c>
      <c r="P370" s="35">
        <v>0</v>
      </c>
      <c r="Q370" s="35">
        <f>F370-H370</f>
        <v>8.577237396000001</v>
      </c>
      <c r="R370" s="35" t="s">
        <v>32</v>
      </c>
      <c r="S370" s="37" t="s">
        <v>32</v>
      </c>
      <c r="T370" s="38" t="s">
        <v>806</v>
      </c>
      <c r="V370" s="103"/>
    </row>
    <row r="371" spans="1:22" ht="47.25">
      <c r="A371" s="39" t="s">
        <v>800</v>
      </c>
      <c r="B371" s="64" t="s">
        <v>807</v>
      </c>
      <c r="C371" s="65" t="s">
        <v>808</v>
      </c>
      <c r="D371" s="35">
        <v>39.402003238000006</v>
      </c>
      <c r="E371" s="36">
        <v>39.210515917999999</v>
      </c>
      <c r="F371" s="36">
        <f>D371-E371</f>
        <v>0.19148732000000734</v>
      </c>
      <c r="G371" s="35" t="s">
        <v>32</v>
      </c>
      <c r="H371" s="35">
        <f>J371+L371+N371+P371</f>
        <v>0.16230971999999999</v>
      </c>
      <c r="I371" s="36" t="s">
        <v>32</v>
      </c>
      <c r="J371" s="36">
        <v>0.16230971999999999</v>
      </c>
      <c r="K371" s="36" t="s">
        <v>32</v>
      </c>
      <c r="L371" s="35">
        <v>0</v>
      </c>
      <c r="M371" s="36" t="s">
        <v>32</v>
      </c>
      <c r="N371" s="35">
        <v>0</v>
      </c>
      <c r="O371" s="47" t="s">
        <v>32</v>
      </c>
      <c r="P371" s="35">
        <v>0</v>
      </c>
      <c r="Q371" s="35">
        <f>F371-H371</f>
        <v>2.9177600000007353E-2</v>
      </c>
      <c r="R371" s="35" t="s">
        <v>32</v>
      </c>
      <c r="S371" s="37" t="s">
        <v>32</v>
      </c>
      <c r="T371" s="38" t="s">
        <v>809</v>
      </c>
      <c r="V371" s="103"/>
    </row>
    <row r="372" spans="1:22" ht="31.5">
      <c r="A372" s="12" t="s">
        <v>810</v>
      </c>
      <c r="B372" s="13" t="s">
        <v>165</v>
      </c>
      <c r="C372" s="63" t="s">
        <v>31</v>
      </c>
      <c r="D372" s="15">
        <f>SUM(D373)</f>
        <v>100.953957586</v>
      </c>
      <c r="E372" s="16">
        <f t="shared" ref="E372:R372" si="86">SUM(E373)</f>
        <v>89.767558589999993</v>
      </c>
      <c r="F372" s="16">
        <f t="shared" si="86"/>
        <v>11.186398996000008</v>
      </c>
      <c r="G372" s="15">
        <f t="shared" si="86"/>
        <v>1.71906</v>
      </c>
      <c r="H372" s="15">
        <f t="shared" si="86"/>
        <v>0.66289418999999994</v>
      </c>
      <c r="I372" s="16">
        <f t="shared" si="86"/>
        <v>1.71906</v>
      </c>
      <c r="J372" s="16">
        <f t="shared" si="86"/>
        <v>0.66289418999999994</v>
      </c>
      <c r="K372" s="16">
        <f t="shared" si="86"/>
        <v>0</v>
      </c>
      <c r="L372" s="15">
        <f t="shared" si="86"/>
        <v>0</v>
      </c>
      <c r="M372" s="16">
        <f t="shared" si="86"/>
        <v>0</v>
      </c>
      <c r="N372" s="15">
        <f t="shared" si="86"/>
        <v>0</v>
      </c>
      <c r="O372" s="66">
        <f t="shared" si="86"/>
        <v>0</v>
      </c>
      <c r="P372" s="15">
        <f t="shared" si="86"/>
        <v>0</v>
      </c>
      <c r="Q372" s="15">
        <f t="shared" si="86"/>
        <v>10.523504806000009</v>
      </c>
      <c r="R372" s="15">
        <f t="shared" si="86"/>
        <v>-1.05616581</v>
      </c>
      <c r="S372" s="18">
        <f>R372/(I372)</f>
        <v>-0.61438565844124116</v>
      </c>
      <c r="T372" s="19" t="s">
        <v>32</v>
      </c>
    </row>
    <row r="373" spans="1:22" ht="31.5">
      <c r="A373" s="39" t="s">
        <v>810</v>
      </c>
      <c r="B373" s="64" t="s">
        <v>811</v>
      </c>
      <c r="C373" s="65" t="s">
        <v>812</v>
      </c>
      <c r="D373" s="35">
        <v>100.953957586</v>
      </c>
      <c r="E373" s="36">
        <v>89.767558589999993</v>
      </c>
      <c r="F373" s="36">
        <f>D373-E373</f>
        <v>11.186398996000008</v>
      </c>
      <c r="G373" s="35">
        <f>I373+K373+M373+O373</f>
        <v>1.71906</v>
      </c>
      <c r="H373" s="35">
        <f>J373+L373+N373+P373</f>
        <v>0.66289418999999994</v>
      </c>
      <c r="I373" s="36">
        <v>1.71906</v>
      </c>
      <c r="J373" s="36">
        <v>0.66289418999999994</v>
      </c>
      <c r="K373" s="36">
        <v>0</v>
      </c>
      <c r="L373" s="35">
        <v>0</v>
      </c>
      <c r="M373" s="36">
        <v>0</v>
      </c>
      <c r="N373" s="35">
        <v>0</v>
      </c>
      <c r="O373" s="47">
        <v>0</v>
      </c>
      <c r="P373" s="35">
        <v>0</v>
      </c>
      <c r="Q373" s="35">
        <f>F373-H373</f>
        <v>10.523504806000009</v>
      </c>
      <c r="R373" s="35">
        <f>H373-(I373)</f>
        <v>-1.05616581</v>
      </c>
      <c r="S373" s="37">
        <f>R373/(I373)</f>
        <v>-0.61438565844124116</v>
      </c>
      <c r="T373" s="38" t="s">
        <v>813</v>
      </c>
      <c r="V373" s="103"/>
    </row>
    <row r="374" spans="1:22" ht="31.5">
      <c r="A374" s="12" t="s">
        <v>814</v>
      </c>
      <c r="B374" s="13" t="s">
        <v>167</v>
      </c>
      <c r="C374" s="63" t="s">
        <v>31</v>
      </c>
      <c r="D374" s="15">
        <v>0</v>
      </c>
      <c r="E374" s="16">
        <v>0</v>
      </c>
      <c r="F374" s="16">
        <v>0</v>
      </c>
      <c r="G374" s="15">
        <v>0</v>
      </c>
      <c r="H374" s="15">
        <v>0</v>
      </c>
      <c r="I374" s="16">
        <v>0</v>
      </c>
      <c r="J374" s="16">
        <v>0</v>
      </c>
      <c r="K374" s="16">
        <v>0</v>
      </c>
      <c r="L374" s="15">
        <v>0</v>
      </c>
      <c r="M374" s="16">
        <v>0</v>
      </c>
      <c r="N374" s="15">
        <v>0</v>
      </c>
      <c r="O374" s="66">
        <v>0</v>
      </c>
      <c r="P374" s="15">
        <v>0</v>
      </c>
      <c r="Q374" s="15">
        <v>0</v>
      </c>
      <c r="R374" s="15">
        <v>0</v>
      </c>
      <c r="S374" s="18">
        <v>0</v>
      </c>
      <c r="T374" s="19" t="s">
        <v>32</v>
      </c>
    </row>
    <row r="375" spans="1:22" ht="31.5">
      <c r="A375" s="12" t="s">
        <v>815</v>
      </c>
      <c r="B375" s="13" t="s">
        <v>227</v>
      </c>
      <c r="C375" s="63" t="s">
        <v>31</v>
      </c>
      <c r="D375" s="15">
        <f t="shared" ref="D375:R375" si="87">SUM(D376:D399)</f>
        <v>1758.0144192019995</v>
      </c>
      <c r="E375" s="16">
        <f t="shared" si="87"/>
        <v>515.76845466999998</v>
      </c>
      <c r="F375" s="16">
        <f t="shared" si="87"/>
        <v>1242.2459645319998</v>
      </c>
      <c r="G375" s="15">
        <f t="shared" si="87"/>
        <v>917.53405768400012</v>
      </c>
      <c r="H375" s="15">
        <f t="shared" si="87"/>
        <v>54.848314240000008</v>
      </c>
      <c r="I375" s="16">
        <f t="shared" si="87"/>
        <v>1.1228361</v>
      </c>
      <c r="J375" s="16">
        <f t="shared" si="87"/>
        <v>54.848314240000008</v>
      </c>
      <c r="K375" s="16">
        <f t="shared" si="87"/>
        <v>141.00371891</v>
      </c>
      <c r="L375" s="15">
        <f t="shared" si="87"/>
        <v>0</v>
      </c>
      <c r="M375" s="16">
        <f t="shared" si="87"/>
        <v>345.17574662999988</v>
      </c>
      <c r="N375" s="15">
        <f t="shared" si="87"/>
        <v>0</v>
      </c>
      <c r="O375" s="66">
        <f t="shared" si="87"/>
        <v>430.23175604400006</v>
      </c>
      <c r="P375" s="15">
        <f t="shared" si="87"/>
        <v>0</v>
      </c>
      <c r="Q375" s="15">
        <f t="shared" si="87"/>
        <v>1187.3976502920002</v>
      </c>
      <c r="R375" s="15">
        <f t="shared" si="87"/>
        <v>43.625573090000003</v>
      </c>
      <c r="S375" s="18">
        <f>R375/(I375)</f>
        <v>38.853019679363712</v>
      </c>
      <c r="T375" s="19" t="s">
        <v>32</v>
      </c>
    </row>
    <row r="376" spans="1:22" ht="123" customHeight="1">
      <c r="A376" s="39" t="s">
        <v>815</v>
      </c>
      <c r="B376" s="42" t="s">
        <v>816</v>
      </c>
      <c r="C376" s="61" t="s">
        <v>817</v>
      </c>
      <c r="D376" s="35">
        <v>199.00510771200001</v>
      </c>
      <c r="E376" s="36">
        <v>77.937131780000001</v>
      </c>
      <c r="F376" s="36">
        <f t="shared" ref="F376:F399" si="88">D376-E376</f>
        <v>121.06797593200001</v>
      </c>
      <c r="G376" s="35">
        <f t="shared" ref="G376:H399" si="89">I376+K376+M376+O376</f>
        <v>77.780897207999999</v>
      </c>
      <c r="H376" s="35">
        <f t="shared" si="89"/>
        <v>0</v>
      </c>
      <c r="I376" s="36">
        <v>0.24320150000000001</v>
      </c>
      <c r="J376" s="36">
        <v>0</v>
      </c>
      <c r="K376" s="36">
        <v>0.30988505</v>
      </c>
      <c r="L376" s="35">
        <v>0</v>
      </c>
      <c r="M376" s="36">
        <v>37.861833840000003</v>
      </c>
      <c r="N376" s="35">
        <v>0</v>
      </c>
      <c r="O376" s="47">
        <v>39.365976818</v>
      </c>
      <c r="P376" s="35">
        <v>0</v>
      </c>
      <c r="Q376" s="35">
        <f t="shared" ref="Q376:Q399" si="90">F376-H376</f>
        <v>121.06797593200001</v>
      </c>
      <c r="R376" s="35">
        <f t="shared" ref="R376:R393" si="91">H376-(I376)</f>
        <v>-0.24320150000000001</v>
      </c>
      <c r="S376" s="37">
        <f>R376/(I376)</f>
        <v>-1</v>
      </c>
      <c r="T376" s="38" t="s">
        <v>818</v>
      </c>
      <c r="V376" s="103"/>
    </row>
    <row r="377" spans="1:22" ht="31.5">
      <c r="A377" s="39" t="s">
        <v>815</v>
      </c>
      <c r="B377" s="42" t="s">
        <v>819</v>
      </c>
      <c r="C377" s="61" t="s">
        <v>820</v>
      </c>
      <c r="D377" s="35">
        <v>88.894624996000005</v>
      </c>
      <c r="E377" s="36">
        <v>58.62162914000001</v>
      </c>
      <c r="F377" s="36">
        <f t="shared" si="88"/>
        <v>30.272995855999994</v>
      </c>
      <c r="G377" s="35">
        <f t="shared" si="89"/>
        <v>26.641478988000003</v>
      </c>
      <c r="H377" s="35">
        <f t="shared" si="89"/>
        <v>0.39228953</v>
      </c>
      <c r="I377" s="36">
        <v>0.16919999999999999</v>
      </c>
      <c r="J377" s="36">
        <v>0.39228953</v>
      </c>
      <c r="K377" s="36">
        <v>0.16919999999999999</v>
      </c>
      <c r="L377" s="35">
        <v>0</v>
      </c>
      <c r="M377" s="36">
        <v>2.7656679</v>
      </c>
      <c r="N377" s="35">
        <v>0</v>
      </c>
      <c r="O377" s="47">
        <v>23.537411088000002</v>
      </c>
      <c r="P377" s="35">
        <v>0</v>
      </c>
      <c r="Q377" s="35">
        <f t="shared" si="90"/>
        <v>29.880706325999995</v>
      </c>
      <c r="R377" s="35">
        <f t="shared" si="91"/>
        <v>0.22308953000000001</v>
      </c>
      <c r="S377" s="37">
        <f>R377/(I377)</f>
        <v>1.3184960401891255</v>
      </c>
      <c r="T377" s="38" t="s">
        <v>803</v>
      </c>
      <c r="V377" s="103"/>
    </row>
    <row r="378" spans="1:22" ht="31.5">
      <c r="A378" s="39" t="s">
        <v>815</v>
      </c>
      <c r="B378" s="42" t="s">
        <v>821</v>
      </c>
      <c r="C378" s="35" t="s">
        <v>822</v>
      </c>
      <c r="D378" s="35">
        <v>131.83317252000001</v>
      </c>
      <c r="E378" s="36">
        <v>0</v>
      </c>
      <c r="F378" s="36">
        <f t="shared" si="88"/>
        <v>131.83317252000001</v>
      </c>
      <c r="G378" s="35">
        <f t="shared" si="89"/>
        <v>29.82</v>
      </c>
      <c r="H378" s="35">
        <f t="shared" si="89"/>
        <v>0</v>
      </c>
      <c r="I378" s="36">
        <v>0</v>
      </c>
      <c r="J378" s="36">
        <v>0</v>
      </c>
      <c r="K378" s="36">
        <v>6.5819999999999999</v>
      </c>
      <c r="L378" s="35">
        <v>0</v>
      </c>
      <c r="M378" s="36">
        <v>16.091999999999999</v>
      </c>
      <c r="N378" s="35">
        <v>0</v>
      </c>
      <c r="O378" s="47">
        <v>7.1459999999999999</v>
      </c>
      <c r="P378" s="35">
        <v>0</v>
      </c>
      <c r="Q378" s="35">
        <f t="shared" si="90"/>
        <v>131.83317252000001</v>
      </c>
      <c r="R378" s="35">
        <f t="shared" si="91"/>
        <v>0</v>
      </c>
      <c r="S378" s="37">
        <v>0</v>
      </c>
      <c r="T378" s="38" t="s">
        <v>32</v>
      </c>
      <c r="V378" s="103"/>
    </row>
    <row r="379" spans="1:22" ht="47.25">
      <c r="A379" s="39" t="s">
        <v>815</v>
      </c>
      <c r="B379" s="42" t="s">
        <v>823</v>
      </c>
      <c r="C379" s="61" t="s">
        <v>824</v>
      </c>
      <c r="D379" s="35">
        <v>691.20586036800012</v>
      </c>
      <c r="E379" s="36">
        <v>177.61059471999997</v>
      </c>
      <c r="F379" s="36">
        <f t="shared" si="88"/>
        <v>513.59526564800012</v>
      </c>
      <c r="G379" s="35">
        <f t="shared" si="89"/>
        <v>518.75928320800006</v>
      </c>
      <c r="H379" s="35">
        <f t="shared" si="89"/>
        <v>41.44572282</v>
      </c>
      <c r="I379" s="36">
        <v>0.71043460000000003</v>
      </c>
      <c r="J379" s="36">
        <v>41.44572282</v>
      </c>
      <c r="K379" s="36">
        <v>102.0750555</v>
      </c>
      <c r="L379" s="35">
        <v>0</v>
      </c>
      <c r="M379" s="36">
        <v>211.59162945</v>
      </c>
      <c r="N379" s="35">
        <v>0</v>
      </c>
      <c r="O379" s="47">
        <v>204.38216365800005</v>
      </c>
      <c r="P379" s="35">
        <v>0</v>
      </c>
      <c r="Q379" s="35">
        <f t="shared" si="90"/>
        <v>472.14954282800011</v>
      </c>
      <c r="R379" s="35">
        <f t="shared" si="91"/>
        <v>40.735288220000001</v>
      </c>
      <c r="S379" s="37">
        <f>R379/(I379)</f>
        <v>57.338547728390481</v>
      </c>
      <c r="T379" s="38" t="s">
        <v>825</v>
      </c>
      <c r="V379" s="103"/>
    </row>
    <row r="380" spans="1:22" ht="115.5" customHeight="1">
      <c r="A380" s="39" t="s">
        <v>815</v>
      </c>
      <c r="B380" s="42" t="s">
        <v>826</v>
      </c>
      <c r="C380" s="61" t="s">
        <v>827</v>
      </c>
      <c r="D380" s="35">
        <v>189.18076306999998</v>
      </c>
      <c r="E380" s="36">
        <v>111.07971492999999</v>
      </c>
      <c r="F380" s="36">
        <f t="shared" si="88"/>
        <v>78.101048139999989</v>
      </c>
      <c r="G380" s="35">
        <f t="shared" si="89"/>
        <v>56.160000000000004</v>
      </c>
      <c r="H380" s="35">
        <f t="shared" si="89"/>
        <v>2.0437349199999999</v>
      </c>
      <c r="I380" s="36">
        <v>0</v>
      </c>
      <c r="J380" s="36">
        <v>2.0437349199999999</v>
      </c>
      <c r="K380" s="36">
        <v>16.274778359999999</v>
      </c>
      <c r="L380" s="35">
        <v>0</v>
      </c>
      <c r="M380" s="36">
        <v>15.112135439999999</v>
      </c>
      <c r="N380" s="35">
        <v>0</v>
      </c>
      <c r="O380" s="47">
        <v>24.773086200000005</v>
      </c>
      <c r="P380" s="35">
        <v>0</v>
      </c>
      <c r="Q380" s="35">
        <f t="shared" si="90"/>
        <v>76.057313219999983</v>
      </c>
      <c r="R380" s="35">
        <f t="shared" si="91"/>
        <v>2.0437349199999999</v>
      </c>
      <c r="S380" s="37">
        <v>1</v>
      </c>
      <c r="T380" s="40" t="s">
        <v>828</v>
      </c>
      <c r="V380" s="103"/>
    </row>
    <row r="381" spans="1:22" ht="57" customHeight="1">
      <c r="A381" s="39" t="s">
        <v>815</v>
      </c>
      <c r="B381" s="42" t="s">
        <v>829</v>
      </c>
      <c r="C381" s="61" t="s">
        <v>830</v>
      </c>
      <c r="D381" s="35">
        <v>70.2</v>
      </c>
      <c r="E381" s="36">
        <v>0</v>
      </c>
      <c r="F381" s="36">
        <f t="shared" si="88"/>
        <v>70.2</v>
      </c>
      <c r="G381" s="35">
        <f t="shared" si="89"/>
        <v>54</v>
      </c>
      <c r="H381" s="35">
        <f t="shared" si="89"/>
        <v>0</v>
      </c>
      <c r="I381" s="36">
        <v>0</v>
      </c>
      <c r="J381" s="36">
        <v>0</v>
      </c>
      <c r="K381" s="36">
        <v>11.167200000000001</v>
      </c>
      <c r="L381" s="35">
        <v>0</v>
      </c>
      <c r="M381" s="36">
        <v>24.8688</v>
      </c>
      <c r="N381" s="35">
        <v>0</v>
      </c>
      <c r="O381" s="47">
        <v>17.964000000000002</v>
      </c>
      <c r="P381" s="35">
        <v>0</v>
      </c>
      <c r="Q381" s="35">
        <f t="shared" si="90"/>
        <v>70.2</v>
      </c>
      <c r="R381" s="35">
        <f t="shared" si="91"/>
        <v>0</v>
      </c>
      <c r="S381" s="37">
        <v>0</v>
      </c>
      <c r="T381" s="38" t="s">
        <v>32</v>
      </c>
      <c r="V381" s="103"/>
    </row>
    <row r="382" spans="1:22" ht="58.5" customHeight="1">
      <c r="A382" s="39" t="s">
        <v>815</v>
      </c>
      <c r="B382" s="42" t="s">
        <v>831</v>
      </c>
      <c r="C382" s="61" t="s">
        <v>832</v>
      </c>
      <c r="D382" s="35">
        <v>57.18</v>
      </c>
      <c r="E382" s="36">
        <v>4.0716000000000001</v>
      </c>
      <c r="F382" s="36">
        <f t="shared" si="88"/>
        <v>53.108400000000003</v>
      </c>
      <c r="G382" s="35">
        <f t="shared" si="89"/>
        <v>53.468400000000003</v>
      </c>
      <c r="H382" s="35">
        <f t="shared" si="89"/>
        <v>0</v>
      </c>
      <c r="I382" s="36">
        <v>0</v>
      </c>
      <c r="J382" s="36">
        <v>0</v>
      </c>
      <c r="K382" s="36">
        <v>0</v>
      </c>
      <c r="L382" s="35">
        <v>0</v>
      </c>
      <c r="M382" s="36">
        <v>3.2081039999999996</v>
      </c>
      <c r="N382" s="35">
        <v>0</v>
      </c>
      <c r="O382" s="47">
        <v>50.260296000000004</v>
      </c>
      <c r="P382" s="35">
        <v>0</v>
      </c>
      <c r="Q382" s="35">
        <f t="shared" si="90"/>
        <v>53.108400000000003</v>
      </c>
      <c r="R382" s="35">
        <f t="shared" si="91"/>
        <v>0</v>
      </c>
      <c r="S382" s="37">
        <v>0</v>
      </c>
      <c r="T382" s="38" t="s">
        <v>32</v>
      </c>
      <c r="V382" s="103"/>
    </row>
    <row r="383" spans="1:22" ht="63">
      <c r="A383" s="39" t="s">
        <v>815</v>
      </c>
      <c r="B383" s="42" t="s">
        <v>833</v>
      </c>
      <c r="C383" s="61" t="s">
        <v>834</v>
      </c>
      <c r="D383" s="35">
        <v>68.904218</v>
      </c>
      <c r="E383" s="36">
        <v>0</v>
      </c>
      <c r="F383" s="36">
        <f t="shared" si="88"/>
        <v>68.904218</v>
      </c>
      <c r="G383" s="35">
        <f t="shared" si="89"/>
        <v>5.76</v>
      </c>
      <c r="H383" s="35">
        <f t="shared" si="89"/>
        <v>0</v>
      </c>
      <c r="I383" s="36">
        <v>0</v>
      </c>
      <c r="J383" s="36">
        <v>0</v>
      </c>
      <c r="K383" s="36">
        <v>0</v>
      </c>
      <c r="L383" s="35">
        <v>0</v>
      </c>
      <c r="M383" s="36">
        <v>0</v>
      </c>
      <c r="N383" s="35">
        <v>0</v>
      </c>
      <c r="O383" s="47">
        <v>5.76</v>
      </c>
      <c r="P383" s="35">
        <v>0</v>
      </c>
      <c r="Q383" s="35">
        <f t="shared" si="90"/>
        <v>68.904218</v>
      </c>
      <c r="R383" s="35">
        <f t="shared" si="91"/>
        <v>0</v>
      </c>
      <c r="S383" s="37">
        <v>0</v>
      </c>
      <c r="T383" s="38" t="s">
        <v>32</v>
      </c>
      <c r="V383" s="103"/>
    </row>
    <row r="384" spans="1:22" ht="31.5">
      <c r="A384" s="39" t="s">
        <v>815</v>
      </c>
      <c r="B384" s="42" t="s">
        <v>835</v>
      </c>
      <c r="C384" s="61" t="s">
        <v>836</v>
      </c>
      <c r="D384" s="35">
        <v>17.985996</v>
      </c>
      <c r="E384" s="36">
        <v>0</v>
      </c>
      <c r="F384" s="36">
        <f t="shared" si="88"/>
        <v>17.985996</v>
      </c>
      <c r="G384" s="35">
        <f t="shared" si="89"/>
        <v>2.3859959999999991</v>
      </c>
      <c r="H384" s="35">
        <f t="shared" si="89"/>
        <v>0</v>
      </c>
      <c r="I384" s="36">
        <v>0</v>
      </c>
      <c r="J384" s="36">
        <v>0</v>
      </c>
      <c r="K384" s="36">
        <v>0</v>
      </c>
      <c r="L384" s="35">
        <v>0</v>
      </c>
      <c r="M384" s="36">
        <v>0</v>
      </c>
      <c r="N384" s="35">
        <v>0</v>
      </c>
      <c r="O384" s="47">
        <v>2.3859959999999991</v>
      </c>
      <c r="P384" s="35">
        <v>0</v>
      </c>
      <c r="Q384" s="35">
        <f t="shared" si="90"/>
        <v>17.985996</v>
      </c>
      <c r="R384" s="35">
        <f t="shared" si="91"/>
        <v>0</v>
      </c>
      <c r="S384" s="37">
        <v>0</v>
      </c>
      <c r="T384" s="38" t="s">
        <v>32</v>
      </c>
      <c r="V384" s="103"/>
    </row>
    <row r="385" spans="1:22" ht="31.5">
      <c r="A385" s="39" t="s">
        <v>815</v>
      </c>
      <c r="B385" s="42" t="s">
        <v>837</v>
      </c>
      <c r="C385" s="61" t="s">
        <v>838</v>
      </c>
      <c r="D385" s="35">
        <v>31.32</v>
      </c>
      <c r="E385" s="36">
        <v>0</v>
      </c>
      <c r="F385" s="36">
        <f t="shared" si="88"/>
        <v>31.32</v>
      </c>
      <c r="G385" s="35">
        <f t="shared" si="89"/>
        <v>10.44</v>
      </c>
      <c r="H385" s="35">
        <f t="shared" si="89"/>
        <v>0</v>
      </c>
      <c r="I385" s="36">
        <v>0</v>
      </c>
      <c r="J385" s="36">
        <v>0</v>
      </c>
      <c r="K385" s="36">
        <v>0</v>
      </c>
      <c r="L385" s="35">
        <v>0</v>
      </c>
      <c r="M385" s="36">
        <v>10.44</v>
      </c>
      <c r="N385" s="35">
        <v>0</v>
      </c>
      <c r="O385" s="47">
        <v>0</v>
      </c>
      <c r="P385" s="35">
        <v>0</v>
      </c>
      <c r="Q385" s="35">
        <f t="shared" si="90"/>
        <v>31.32</v>
      </c>
      <c r="R385" s="35">
        <f t="shared" si="91"/>
        <v>0</v>
      </c>
      <c r="S385" s="37">
        <v>0</v>
      </c>
      <c r="T385" s="38" t="s">
        <v>32</v>
      </c>
      <c r="V385" s="103"/>
    </row>
    <row r="386" spans="1:22" ht="78.75">
      <c r="A386" s="39" t="s">
        <v>815</v>
      </c>
      <c r="B386" s="42" t="s">
        <v>839</v>
      </c>
      <c r="C386" s="61" t="s">
        <v>840</v>
      </c>
      <c r="D386" s="35">
        <v>3.9839759999999997</v>
      </c>
      <c r="E386" s="36">
        <v>0</v>
      </c>
      <c r="F386" s="36">
        <f t="shared" si="88"/>
        <v>3.9839759999999997</v>
      </c>
      <c r="G386" s="35">
        <f t="shared" si="89"/>
        <v>3.9839759999999997</v>
      </c>
      <c r="H386" s="35">
        <f t="shared" si="89"/>
        <v>0</v>
      </c>
      <c r="I386" s="36">
        <v>0</v>
      </c>
      <c r="J386" s="36">
        <v>0</v>
      </c>
      <c r="K386" s="36">
        <v>0</v>
      </c>
      <c r="L386" s="35">
        <v>0</v>
      </c>
      <c r="M386" s="36">
        <v>3.9839759999999997</v>
      </c>
      <c r="N386" s="35">
        <v>0</v>
      </c>
      <c r="O386" s="47">
        <v>0</v>
      </c>
      <c r="P386" s="35">
        <v>0</v>
      </c>
      <c r="Q386" s="35">
        <f t="shared" si="90"/>
        <v>3.9839759999999997</v>
      </c>
      <c r="R386" s="35">
        <f t="shared" si="91"/>
        <v>0</v>
      </c>
      <c r="S386" s="37">
        <v>0</v>
      </c>
      <c r="T386" s="38" t="s">
        <v>32</v>
      </c>
      <c r="V386" s="103"/>
    </row>
    <row r="387" spans="1:22" ht="47.25">
      <c r="A387" s="39" t="s">
        <v>815</v>
      </c>
      <c r="B387" s="42" t="s">
        <v>841</v>
      </c>
      <c r="C387" s="61" t="s">
        <v>842</v>
      </c>
      <c r="D387" s="35">
        <v>0.36</v>
      </c>
      <c r="E387" s="36">
        <v>0</v>
      </c>
      <c r="F387" s="36">
        <f t="shared" si="88"/>
        <v>0.36</v>
      </c>
      <c r="G387" s="35">
        <f t="shared" si="89"/>
        <v>0.36</v>
      </c>
      <c r="H387" s="35">
        <f t="shared" si="89"/>
        <v>0</v>
      </c>
      <c r="I387" s="36">
        <v>0</v>
      </c>
      <c r="J387" s="36">
        <v>0</v>
      </c>
      <c r="K387" s="36">
        <v>0</v>
      </c>
      <c r="L387" s="35">
        <v>0</v>
      </c>
      <c r="M387" s="36">
        <v>0</v>
      </c>
      <c r="N387" s="35">
        <v>0</v>
      </c>
      <c r="O387" s="47">
        <v>0.36</v>
      </c>
      <c r="P387" s="35">
        <v>0</v>
      </c>
      <c r="Q387" s="35">
        <f t="shared" si="90"/>
        <v>0.36</v>
      </c>
      <c r="R387" s="35">
        <f t="shared" si="91"/>
        <v>0</v>
      </c>
      <c r="S387" s="37">
        <v>0</v>
      </c>
      <c r="T387" s="38" t="s">
        <v>32</v>
      </c>
      <c r="V387" s="103"/>
    </row>
    <row r="388" spans="1:22" ht="48.75" customHeight="1">
      <c r="A388" s="39" t="s">
        <v>815</v>
      </c>
      <c r="B388" s="42" t="s">
        <v>843</v>
      </c>
      <c r="C388" s="61" t="s">
        <v>844</v>
      </c>
      <c r="D388" s="35">
        <v>20.799599999999998</v>
      </c>
      <c r="E388" s="36">
        <v>0</v>
      </c>
      <c r="F388" s="36">
        <f t="shared" si="88"/>
        <v>20.799599999999998</v>
      </c>
      <c r="G388" s="35">
        <f t="shared" si="89"/>
        <v>1.2</v>
      </c>
      <c r="H388" s="35">
        <f t="shared" si="89"/>
        <v>0</v>
      </c>
      <c r="I388" s="36">
        <v>0</v>
      </c>
      <c r="J388" s="36">
        <v>0</v>
      </c>
      <c r="K388" s="36">
        <v>0</v>
      </c>
      <c r="L388" s="35">
        <v>0</v>
      </c>
      <c r="M388" s="36">
        <v>0</v>
      </c>
      <c r="N388" s="35">
        <v>0</v>
      </c>
      <c r="O388" s="47">
        <v>1.2</v>
      </c>
      <c r="P388" s="35">
        <v>0</v>
      </c>
      <c r="Q388" s="35">
        <f t="shared" si="90"/>
        <v>20.799599999999998</v>
      </c>
      <c r="R388" s="35">
        <f t="shared" si="91"/>
        <v>0</v>
      </c>
      <c r="S388" s="37">
        <v>0</v>
      </c>
      <c r="T388" s="38" t="s">
        <v>32</v>
      </c>
      <c r="V388" s="103"/>
    </row>
    <row r="389" spans="1:22" ht="47.25">
      <c r="A389" s="39" t="s">
        <v>815</v>
      </c>
      <c r="B389" s="42" t="s">
        <v>845</v>
      </c>
      <c r="C389" s="61" t="s">
        <v>846</v>
      </c>
      <c r="D389" s="35">
        <v>9.2159999999999993</v>
      </c>
      <c r="E389" s="36">
        <v>0</v>
      </c>
      <c r="F389" s="36">
        <f t="shared" si="88"/>
        <v>9.2159999999999993</v>
      </c>
      <c r="G389" s="35">
        <f t="shared" si="89"/>
        <v>9.2159999999999993</v>
      </c>
      <c r="H389" s="35">
        <f t="shared" si="89"/>
        <v>0</v>
      </c>
      <c r="I389" s="36">
        <v>0</v>
      </c>
      <c r="J389" s="36">
        <v>0</v>
      </c>
      <c r="K389" s="36">
        <v>2.7216</v>
      </c>
      <c r="L389" s="35">
        <v>0</v>
      </c>
      <c r="M389" s="36">
        <v>4.6295999999999999</v>
      </c>
      <c r="N389" s="35">
        <v>0</v>
      </c>
      <c r="O389" s="47">
        <v>1.8647999999999993</v>
      </c>
      <c r="P389" s="35">
        <v>0</v>
      </c>
      <c r="Q389" s="35">
        <f t="shared" si="90"/>
        <v>9.2159999999999993</v>
      </c>
      <c r="R389" s="35">
        <f t="shared" si="91"/>
        <v>0</v>
      </c>
      <c r="S389" s="37">
        <v>0</v>
      </c>
      <c r="T389" s="38" t="s">
        <v>32</v>
      </c>
      <c r="V389" s="103"/>
    </row>
    <row r="390" spans="1:22" ht="47.25">
      <c r="A390" s="39" t="s">
        <v>815</v>
      </c>
      <c r="B390" s="42" t="s">
        <v>847</v>
      </c>
      <c r="C390" s="61" t="s">
        <v>848</v>
      </c>
      <c r="D390" s="35">
        <v>16.812000000000001</v>
      </c>
      <c r="E390" s="36">
        <v>0</v>
      </c>
      <c r="F390" s="36">
        <f t="shared" si="88"/>
        <v>16.812000000000001</v>
      </c>
      <c r="G390" s="35">
        <f t="shared" si="89"/>
        <v>16.811999999999998</v>
      </c>
      <c r="H390" s="35">
        <f t="shared" si="89"/>
        <v>0.41066192000000001</v>
      </c>
      <c r="I390" s="36">
        <v>0</v>
      </c>
      <c r="J390" s="36">
        <v>0.41066192000000001</v>
      </c>
      <c r="K390" s="36">
        <v>0</v>
      </c>
      <c r="L390" s="35">
        <v>0</v>
      </c>
      <c r="M390" s="36">
        <v>9.4463999999999988</v>
      </c>
      <c r="N390" s="35">
        <v>0</v>
      </c>
      <c r="O390" s="47">
        <v>7.3656000000000006</v>
      </c>
      <c r="P390" s="35">
        <v>0</v>
      </c>
      <c r="Q390" s="35">
        <f t="shared" si="90"/>
        <v>16.401338080000002</v>
      </c>
      <c r="R390" s="35">
        <f t="shared" si="91"/>
        <v>0.41066192000000001</v>
      </c>
      <c r="S390" s="37">
        <v>1</v>
      </c>
      <c r="T390" s="38" t="s">
        <v>803</v>
      </c>
      <c r="V390" s="103"/>
    </row>
    <row r="391" spans="1:22" ht="47.25">
      <c r="A391" s="39" t="s">
        <v>815</v>
      </c>
      <c r="B391" s="42" t="s">
        <v>849</v>
      </c>
      <c r="C391" s="61" t="s">
        <v>850</v>
      </c>
      <c r="D391" s="35">
        <v>17.04</v>
      </c>
      <c r="E391" s="36">
        <v>0</v>
      </c>
      <c r="F391" s="36">
        <f t="shared" si="88"/>
        <v>17.04</v>
      </c>
      <c r="G391" s="35">
        <f t="shared" si="89"/>
        <v>17.04</v>
      </c>
      <c r="H391" s="35">
        <f t="shared" si="89"/>
        <v>0</v>
      </c>
      <c r="I391" s="36">
        <v>0</v>
      </c>
      <c r="J391" s="36">
        <v>0</v>
      </c>
      <c r="K391" s="36">
        <v>1.704</v>
      </c>
      <c r="L391" s="35">
        <v>0</v>
      </c>
      <c r="M391" s="36">
        <v>0</v>
      </c>
      <c r="N391" s="35">
        <v>0</v>
      </c>
      <c r="O391" s="47">
        <v>15.336</v>
      </c>
      <c r="P391" s="35">
        <v>0</v>
      </c>
      <c r="Q391" s="35">
        <f t="shared" si="90"/>
        <v>17.04</v>
      </c>
      <c r="R391" s="35">
        <f t="shared" si="91"/>
        <v>0</v>
      </c>
      <c r="S391" s="37">
        <v>0</v>
      </c>
      <c r="T391" s="38" t="s">
        <v>32</v>
      </c>
      <c r="V391" s="103"/>
    </row>
    <row r="392" spans="1:22" ht="31.5">
      <c r="A392" s="39" t="s">
        <v>815</v>
      </c>
      <c r="B392" s="42" t="s">
        <v>851</v>
      </c>
      <c r="C392" s="61" t="s">
        <v>852</v>
      </c>
      <c r="D392" s="35">
        <v>27.24</v>
      </c>
      <c r="E392" s="36">
        <v>0</v>
      </c>
      <c r="F392" s="36">
        <f t="shared" si="88"/>
        <v>27.24</v>
      </c>
      <c r="G392" s="35">
        <f t="shared" si="89"/>
        <v>27.240000000000002</v>
      </c>
      <c r="H392" s="35">
        <f t="shared" si="89"/>
        <v>0.45600000000000002</v>
      </c>
      <c r="I392" s="36">
        <v>0</v>
      </c>
      <c r="J392" s="36">
        <v>0.45600000000000002</v>
      </c>
      <c r="K392" s="36">
        <v>0</v>
      </c>
      <c r="L392" s="35">
        <v>0</v>
      </c>
      <c r="M392" s="36">
        <v>5.1756000000000002</v>
      </c>
      <c r="N392" s="35">
        <v>0</v>
      </c>
      <c r="O392" s="47">
        <v>22.064400000000003</v>
      </c>
      <c r="P392" s="35">
        <v>0</v>
      </c>
      <c r="Q392" s="35">
        <f t="shared" si="90"/>
        <v>26.783999999999999</v>
      </c>
      <c r="R392" s="35">
        <f t="shared" si="91"/>
        <v>0.45600000000000002</v>
      </c>
      <c r="S392" s="37">
        <v>1</v>
      </c>
      <c r="T392" s="38" t="s">
        <v>853</v>
      </c>
      <c r="V392" s="103"/>
    </row>
    <row r="393" spans="1:22" ht="31.5">
      <c r="A393" s="39" t="s">
        <v>815</v>
      </c>
      <c r="B393" s="42" t="s">
        <v>854</v>
      </c>
      <c r="C393" s="61" t="s">
        <v>855</v>
      </c>
      <c r="D393" s="35">
        <v>14.091999992000002</v>
      </c>
      <c r="E393" s="36">
        <v>10.902728530000001</v>
      </c>
      <c r="F393" s="36">
        <f t="shared" si="88"/>
        <v>3.1892714620000007</v>
      </c>
      <c r="G393" s="35">
        <f t="shared" si="89"/>
        <v>3.7660262799999997</v>
      </c>
      <c r="H393" s="35">
        <f t="shared" si="89"/>
        <v>0</v>
      </c>
      <c r="I393" s="36">
        <v>0</v>
      </c>
      <c r="J393" s="36">
        <v>0</v>
      </c>
      <c r="K393" s="36">
        <v>0</v>
      </c>
      <c r="L393" s="35">
        <v>0</v>
      </c>
      <c r="M393" s="36">
        <v>0</v>
      </c>
      <c r="N393" s="35">
        <v>0</v>
      </c>
      <c r="O393" s="47">
        <v>3.7660262799999997</v>
      </c>
      <c r="P393" s="35">
        <v>0</v>
      </c>
      <c r="Q393" s="35">
        <f t="shared" si="90"/>
        <v>3.1892714620000007</v>
      </c>
      <c r="R393" s="35">
        <f t="shared" si="91"/>
        <v>0</v>
      </c>
      <c r="S393" s="37">
        <v>0</v>
      </c>
      <c r="T393" s="38" t="s">
        <v>32</v>
      </c>
      <c r="V393" s="103"/>
    </row>
    <row r="394" spans="1:22" ht="31.5">
      <c r="A394" s="39" t="s">
        <v>815</v>
      </c>
      <c r="B394" s="42" t="s">
        <v>856</v>
      </c>
      <c r="C394" s="61" t="s">
        <v>857</v>
      </c>
      <c r="D394" s="35">
        <v>9.2400848280000005</v>
      </c>
      <c r="E394" s="36">
        <v>4.6877909500000001</v>
      </c>
      <c r="F394" s="36">
        <f>D394-E394</f>
        <v>4.5522938780000004</v>
      </c>
      <c r="G394" s="35" t="s">
        <v>32</v>
      </c>
      <c r="H394" s="35">
        <f t="shared" si="89"/>
        <v>3.5650892500000002</v>
      </c>
      <c r="I394" s="36" t="s">
        <v>32</v>
      </c>
      <c r="J394" s="36">
        <v>3.5650892500000002</v>
      </c>
      <c r="K394" s="36" t="s">
        <v>32</v>
      </c>
      <c r="L394" s="35">
        <v>0</v>
      </c>
      <c r="M394" s="36" t="s">
        <v>32</v>
      </c>
      <c r="N394" s="35">
        <v>0</v>
      </c>
      <c r="O394" s="47" t="s">
        <v>32</v>
      </c>
      <c r="P394" s="35">
        <v>0</v>
      </c>
      <c r="Q394" s="35">
        <f t="shared" si="90"/>
        <v>0.98720462800000019</v>
      </c>
      <c r="R394" s="35" t="s">
        <v>32</v>
      </c>
      <c r="S394" s="37" t="s">
        <v>32</v>
      </c>
      <c r="T394" s="55" t="s">
        <v>858</v>
      </c>
      <c r="V394" s="103"/>
    </row>
    <row r="395" spans="1:22" ht="47.25">
      <c r="A395" s="39" t="s">
        <v>815</v>
      </c>
      <c r="B395" s="42" t="s">
        <v>859</v>
      </c>
      <c r="C395" s="61" t="s">
        <v>860</v>
      </c>
      <c r="D395" s="35">
        <v>7.5170399999999997</v>
      </c>
      <c r="E395" s="36">
        <v>6.1939999999999991</v>
      </c>
      <c r="F395" s="36">
        <f>D395-E395</f>
        <v>1.3230400000000007</v>
      </c>
      <c r="G395" s="35" t="s">
        <v>32</v>
      </c>
      <c r="H395" s="35">
        <f t="shared" si="89"/>
        <v>0.2</v>
      </c>
      <c r="I395" s="36" t="s">
        <v>32</v>
      </c>
      <c r="J395" s="36">
        <v>0.2</v>
      </c>
      <c r="K395" s="36" t="s">
        <v>32</v>
      </c>
      <c r="L395" s="35">
        <v>0</v>
      </c>
      <c r="M395" s="36" t="s">
        <v>32</v>
      </c>
      <c r="N395" s="35">
        <v>0</v>
      </c>
      <c r="O395" s="47" t="s">
        <v>32</v>
      </c>
      <c r="P395" s="35">
        <v>0</v>
      </c>
      <c r="Q395" s="35">
        <f t="shared" si="90"/>
        <v>1.1230400000000007</v>
      </c>
      <c r="R395" s="35" t="s">
        <v>32</v>
      </c>
      <c r="S395" s="37" t="s">
        <v>32</v>
      </c>
      <c r="T395" s="55" t="s">
        <v>861</v>
      </c>
      <c r="V395" s="103"/>
    </row>
    <row r="396" spans="1:22" ht="63">
      <c r="A396" s="39" t="s">
        <v>815</v>
      </c>
      <c r="B396" s="42" t="s">
        <v>862</v>
      </c>
      <c r="C396" s="61" t="s">
        <v>863</v>
      </c>
      <c r="D396" s="35">
        <v>10.697000044000001</v>
      </c>
      <c r="E396" s="36">
        <v>8.5094900399999993</v>
      </c>
      <c r="F396" s="36">
        <f>D396-E396</f>
        <v>2.1875100040000017</v>
      </c>
      <c r="G396" s="35" t="s">
        <v>32</v>
      </c>
      <c r="H396" s="35">
        <f t="shared" si="89"/>
        <v>0.58894195999999988</v>
      </c>
      <c r="I396" s="36" t="s">
        <v>32</v>
      </c>
      <c r="J396" s="36">
        <v>0.58894195999999988</v>
      </c>
      <c r="K396" s="36" t="s">
        <v>32</v>
      </c>
      <c r="L396" s="35">
        <v>0</v>
      </c>
      <c r="M396" s="36" t="s">
        <v>32</v>
      </c>
      <c r="N396" s="35">
        <v>0</v>
      </c>
      <c r="O396" s="47" t="s">
        <v>32</v>
      </c>
      <c r="P396" s="35">
        <v>0</v>
      </c>
      <c r="Q396" s="35">
        <f t="shared" si="90"/>
        <v>1.5985680440000019</v>
      </c>
      <c r="R396" s="35" t="s">
        <v>32</v>
      </c>
      <c r="S396" s="37" t="s">
        <v>32</v>
      </c>
      <c r="T396" s="55" t="s">
        <v>861</v>
      </c>
      <c r="V396" s="103"/>
    </row>
    <row r="397" spans="1:22" ht="47.25">
      <c r="A397" s="39" t="s">
        <v>815</v>
      </c>
      <c r="B397" s="42" t="s">
        <v>864</v>
      </c>
      <c r="C397" s="61" t="s">
        <v>865</v>
      </c>
      <c r="D397" s="35">
        <v>51.03</v>
      </c>
      <c r="E397" s="36">
        <v>46.242082560000007</v>
      </c>
      <c r="F397" s="36">
        <f>D397-E397</f>
        <v>4.787917439999994</v>
      </c>
      <c r="G397" s="35" t="s">
        <v>32</v>
      </c>
      <c r="H397" s="35">
        <f t="shared" si="89"/>
        <v>4.7618738399999998</v>
      </c>
      <c r="I397" s="36" t="s">
        <v>32</v>
      </c>
      <c r="J397" s="36">
        <v>4.7618738399999998</v>
      </c>
      <c r="K397" s="36" t="s">
        <v>32</v>
      </c>
      <c r="L397" s="35">
        <v>0</v>
      </c>
      <c r="M397" s="36" t="s">
        <v>32</v>
      </c>
      <c r="N397" s="35">
        <v>0</v>
      </c>
      <c r="O397" s="47" t="s">
        <v>32</v>
      </c>
      <c r="P397" s="35">
        <v>0</v>
      </c>
      <c r="Q397" s="35">
        <f t="shared" si="90"/>
        <v>2.6043599999994171E-2</v>
      </c>
      <c r="R397" s="35" t="s">
        <v>32</v>
      </c>
      <c r="S397" s="37" t="s">
        <v>32</v>
      </c>
      <c r="T397" s="55" t="s">
        <v>866</v>
      </c>
      <c r="V397" s="103"/>
    </row>
    <row r="398" spans="1:22" ht="31.5">
      <c r="A398" s="39" t="s">
        <v>815</v>
      </c>
      <c r="B398" s="42" t="s">
        <v>867</v>
      </c>
      <c r="C398" s="61" t="s">
        <v>868</v>
      </c>
      <c r="D398" s="35">
        <v>9.5769756719999997</v>
      </c>
      <c r="E398" s="36">
        <v>9.9116920200000003</v>
      </c>
      <c r="F398" s="36">
        <f>D398-E398</f>
        <v>-0.33471634800000061</v>
      </c>
      <c r="G398" s="35" t="s">
        <v>32</v>
      </c>
      <c r="H398" s="35">
        <f t="shared" si="89"/>
        <v>0.98399999999999999</v>
      </c>
      <c r="I398" s="36" t="s">
        <v>32</v>
      </c>
      <c r="J398" s="36">
        <v>0.98399999999999999</v>
      </c>
      <c r="K398" s="36" t="s">
        <v>32</v>
      </c>
      <c r="L398" s="35">
        <v>0</v>
      </c>
      <c r="M398" s="36" t="s">
        <v>32</v>
      </c>
      <c r="N398" s="35">
        <v>0</v>
      </c>
      <c r="O398" s="47" t="s">
        <v>32</v>
      </c>
      <c r="P398" s="35">
        <v>0</v>
      </c>
      <c r="Q398" s="35">
        <f t="shared" si="90"/>
        <v>-1.3187163480000006</v>
      </c>
      <c r="R398" s="35" t="s">
        <v>32</v>
      </c>
      <c r="S398" s="37" t="s">
        <v>32</v>
      </c>
      <c r="T398" s="55" t="s">
        <v>869</v>
      </c>
      <c r="V398" s="103"/>
    </row>
    <row r="399" spans="1:22" ht="31.5">
      <c r="A399" s="39" t="s">
        <v>815</v>
      </c>
      <c r="B399" s="42" t="s">
        <v>870</v>
      </c>
      <c r="C399" s="61" t="s">
        <v>871</v>
      </c>
      <c r="D399" s="35">
        <v>14.7</v>
      </c>
      <c r="E399" s="36">
        <v>0</v>
      </c>
      <c r="F399" s="36">
        <f t="shared" si="88"/>
        <v>14.7</v>
      </c>
      <c r="G399" s="35">
        <f t="shared" si="89"/>
        <v>2.7</v>
      </c>
      <c r="H399" s="35">
        <f t="shared" si="89"/>
        <v>0</v>
      </c>
      <c r="I399" s="36">
        <v>0</v>
      </c>
      <c r="J399" s="36">
        <v>0</v>
      </c>
      <c r="K399" s="36">
        <v>0</v>
      </c>
      <c r="L399" s="35">
        <v>0</v>
      </c>
      <c r="M399" s="36">
        <v>0</v>
      </c>
      <c r="N399" s="35">
        <v>0</v>
      </c>
      <c r="O399" s="47">
        <v>2.7</v>
      </c>
      <c r="P399" s="35">
        <v>0</v>
      </c>
      <c r="Q399" s="35">
        <f t="shared" si="90"/>
        <v>14.7</v>
      </c>
      <c r="R399" s="35">
        <f>H399-(I399)</f>
        <v>0</v>
      </c>
      <c r="S399" s="37">
        <v>0</v>
      </c>
      <c r="T399" s="38" t="s">
        <v>32</v>
      </c>
      <c r="V399" s="103"/>
    </row>
    <row r="400" spans="1:22" ht="47.25">
      <c r="A400" s="12" t="s">
        <v>872</v>
      </c>
      <c r="B400" s="13" t="s">
        <v>417</v>
      </c>
      <c r="C400" s="16" t="s">
        <v>31</v>
      </c>
      <c r="D400" s="15">
        <f>D401+D408+D411</f>
        <v>2036.757909916</v>
      </c>
      <c r="E400" s="16">
        <f t="shared" ref="E400:R400" si="92">E401+E408+E411</f>
        <v>225.48675452000001</v>
      </c>
      <c r="F400" s="16">
        <f t="shared" si="92"/>
        <v>1811.2711553960003</v>
      </c>
      <c r="G400" s="15">
        <f t="shared" si="92"/>
        <v>290.30168037999999</v>
      </c>
      <c r="H400" s="15">
        <f t="shared" si="92"/>
        <v>4.4866221999999993</v>
      </c>
      <c r="I400" s="16">
        <f t="shared" si="92"/>
        <v>3.27</v>
      </c>
      <c r="J400" s="16">
        <f t="shared" si="92"/>
        <v>4.4866221999999993</v>
      </c>
      <c r="K400" s="16">
        <f t="shared" si="92"/>
        <v>43.858104929999996</v>
      </c>
      <c r="L400" s="15">
        <f t="shared" si="92"/>
        <v>0</v>
      </c>
      <c r="M400" s="16">
        <f t="shared" si="92"/>
        <v>99.951999999999998</v>
      </c>
      <c r="N400" s="15">
        <f t="shared" si="92"/>
        <v>0</v>
      </c>
      <c r="O400" s="66">
        <f t="shared" si="92"/>
        <v>143.22157544999999</v>
      </c>
      <c r="P400" s="15">
        <f t="shared" si="92"/>
        <v>0</v>
      </c>
      <c r="Q400" s="15">
        <f t="shared" si="92"/>
        <v>1806.7845331960002</v>
      </c>
      <c r="R400" s="15">
        <f t="shared" si="92"/>
        <v>1.2166221999999998</v>
      </c>
      <c r="S400" s="18">
        <f>R400/(I400)</f>
        <v>0.37205571865443415</v>
      </c>
      <c r="T400" s="19" t="s">
        <v>32</v>
      </c>
    </row>
    <row r="401" spans="1:22">
      <c r="A401" s="58" t="s">
        <v>873</v>
      </c>
      <c r="B401" s="13" t="s">
        <v>874</v>
      </c>
      <c r="C401" s="16" t="s">
        <v>31</v>
      </c>
      <c r="D401" s="15">
        <f t="shared" ref="D401:R401" si="93">D402+D404</f>
        <v>1852.5344000120001</v>
      </c>
      <c r="E401" s="16">
        <f t="shared" si="93"/>
        <v>221.74129462000002</v>
      </c>
      <c r="F401" s="16">
        <f t="shared" si="93"/>
        <v>1630.7931053920001</v>
      </c>
      <c r="G401" s="15">
        <f t="shared" si="93"/>
        <v>178.45372659200001</v>
      </c>
      <c r="H401" s="15">
        <f t="shared" si="93"/>
        <v>2.1352823600000002</v>
      </c>
      <c r="I401" s="16">
        <f t="shared" si="93"/>
        <v>1.77</v>
      </c>
      <c r="J401" s="16">
        <f t="shared" si="93"/>
        <v>2.1352823600000002</v>
      </c>
      <c r="K401" s="16">
        <f t="shared" si="93"/>
        <v>31.615372659999998</v>
      </c>
      <c r="L401" s="15">
        <f t="shared" si="93"/>
        <v>0</v>
      </c>
      <c r="M401" s="16">
        <f t="shared" si="93"/>
        <v>58.642000000000003</v>
      </c>
      <c r="N401" s="15">
        <f t="shared" si="93"/>
        <v>0</v>
      </c>
      <c r="O401" s="66">
        <f t="shared" si="93"/>
        <v>86.426353932000012</v>
      </c>
      <c r="P401" s="15">
        <f t="shared" si="93"/>
        <v>0</v>
      </c>
      <c r="Q401" s="15">
        <f t="shared" si="93"/>
        <v>1628.6578230320001</v>
      </c>
      <c r="R401" s="15">
        <f t="shared" si="93"/>
        <v>0.36528236000000014</v>
      </c>
      <c r="S401" s="18">
        <f>R401/(I401)</f>
        <v>0.20637421468926562</v>
      </c>
      <c r="T401" s="19" t="s">
        <v>32</v>
      </c>
    </row>
    <row r="402" spans="1:22" ht="47.25">
      <c r="A402" s="59" t="s">
        <v>875</v>
      </c>
      <c r="B402" s="13" t="s">
        <v>421</v>
      </c>
      <c r="C402" s="16" t="s">
        <v>31</v>
      </c>
      <c r="D402" s="15">
        <f>SUM(D403)</f>
        <v>1149.1116000000002</v>
      </c>
      <c r="E402" s="16">
        <f t="shared" ref="E402:R402" si="94">SUM(E403)</f>
        <v>0</v>
      </c>
      <c r="F402" s="16">
        <f t="shared" si="94"/>
        <v>1149.1116000000002</v>
      </c>
      <c r="G402" s="15">
        <f t="shared" si="94"/>
        <v>36</v>
      </c>
      <c r="H402" s="15">
        <f t="shared" si="94"/>
        <v>0</v>
      </c>
      <c r="I402" s="16">
        <f t="shared" si="94"/>
        <v>0</v>
      </c>
      <c r="J402" s="16">
        <f t="shared" si="94"/>
        <v>0</v>
      </c>
      <c r="K402" s="16">
        <f t="shared" si="94"/>
        <v>0</v>
      </c>
      <c r="L402" s="15">
        <f t="shared" si="94"/>
        <v>0</v>
      </c>
      <c r="M402" s="16">
        <f t="shared" si="94"/>
        <v>3.6</v>
      </c>
      <c r="N402" s="15">
        <f t="shared" si="94"/>
        <v>0</v>
      </c>
      <c r="O402" s="66">
        <f t="shared" si="94"/>
        <v>32.4</v>
      </c>
      <c r="P402" s="15">
        <f t="shared" si="94"/>
        <v>0</v>
      </c>
      <c r="Q402" s="15">
        <f t="shared" si="94"/>
        <v>1149.1116000000002</v>
      </c>
      <c r="R402" s="15">
        <f t="shared" si="94"/>
        <v>0</v>
      </c>
      <c r="S402" s="18">
        <v>0</v>
      </c>
      <c r="T402" s="19" t="s">
        <v>32</v>
      </c>
    </row>
    <row r="403" spans="1:22" ht="78.75">
      <c r="A403" s="67" t="s">
        <v>875</v>
      </c>
      <c r="B403" s="64" t="s">
        <v>876</v>
      </c>
      <c r="C403" s="36" t="s">
        <v>877</v>
      </c>
      <c r="D403" s="35">
        <v>1149.1116000000002</v>
      </c>
      <c r="E403" s="36">
        <v>0</v>
      </c>
      <c r="F403" s="36">
        <f>D403-E403</f>
        <v>1149.1116000000002</v>
      </c>
      <c r="G403" s="35">
        <f>I403+K403+M403+O403</f>
        <v>36</v>
      </c>
      <c r="H403" s="35">
        <f>J403+L403+N403+P403</f>
        <v>0</v>
      </c>
      <c r="I403" s="36">
        <v>0</v>
      </c>
      <c r="J403" s="36">
        <v>0</v>
      </c>
      <c r="K403" s="36">
        <v>0</v>
      </c>
      <c r="L403" s="35">
        <v>0</v>
      </c>
      <c r="M403" s="36">
        <v>3.6</v>
      </c>
      <c r="N403" s="35">
        <v>0</v>
      </c>
      <c r="O403" s="47">
        <v>32.4</v>
      </c>
      <c r="P403" s="35">
        <v>0</v>
      </c>
      <c r="Q403" s="35">
        <f>F403-H403</f>
        <v>1149.1116000000002</v>
      </c>
      <c r="R403" s="35">
        <f>H403-(I403)</f>
        <v>0</v>
      </c>
      <c r="S403" s="37">
        <v>0</v>
      </c>
      <c r="T403" s="38" t="s">
        <v>32</v>
      </c>
      <c r="V403" s="103"/>
    </row>
    <row r="404" spans="1:22" ht="47.25">
      <c r="A404" s="59" t="s">
        <v>878</v>
      </c>
      <c r="B404" s="13" t="s">
        <v>423</v>
      </c>
      <c r="C404" s="16" t="s">
        <v>31</v>
      </c>
      <c r="D404" s="15">
        <f t="shared" ref="D404:R404" si="95">SUM(D405:D407)</f>
        <v>703.42280001199993</v>
      </c>
      <c r="E404" s="16">
        <f t="shared" si="95"/>
        <v>221.74129462000002</v>
      </c>
      <c r="F404" s="16">
        <f t="shared" si="95"/>
        <v>481.68150539199996</v>
      </c>
      <c r="G404" s="15">
        <f t="shared" si="95"/>
        <v>142.45372659200001</v>
      </c>
      <c r="H404" s="15">
        <f t="shared" si="95"/>
        <v>2.1352823600000002</v>
      </c>
      <c r="I404" s="16">
        <f t="shared" si="95"/>
        <v>1.77</v>
      </c>
      <c r="J404" s="16">
        <f t="shared" si="95"/>
        <v>2.1352823600000002</v>
      </c>
      <c r="K404" s="16">
        <f t="shared" si="95"/>
        <v>31.615372659999998</v>
      </c>
      <c r="L404" s="15">
        <f t="shared" si="95"/>
        <v>0</v>
      </c>
      <c r="M404" s="16">
        <f t="shared" si="95"/>
        <v>55.042000000000002</v>
      </c>
      <c r="N404" s="15">
        <f t="shared" si="95"/>
        <v>0</v>
      </c>
      <c r="O404" s="66">
        <f t="shared" si="95"/>
        <v>54.026353932000006</v>
      </c>
      <c r="P404" s="15">
        <f t="shared" si="95"/>
        <v>0</v>
      </c>
      <c r="Q404" s="15">
        <f t="shared" si="95"/>
        <v>479.54622303199994</v>
      </c>
      <c r="R404" s="15">
        <f t="shared" si="95"/>
        <v>0.36528236000000014</v>
      </c>
      <c r="S404" s="18">
        <f>R404/(I404)</f>
        <v>0.20637421468926562</v>
      </c>
      <c r="T404" s="19" t="s">
        <v>32</v>
      </c>
    </row>
    <row r="405" spans="1:22" ht="63">
      <c r="A405" s="67" t="s">
        <v>878</v>
      </c>
      <c r="B405" s="64" t="s">
        <v>879</v>
      </c>
      <c r="C405" s="36" t="s">
        <v>880</v>
      </c>
      <c r="D405" s="35">
        <v>291.76319999600003</v>
      </c>
      <c r="E405" s="36">
        <v>137.39969895000002</v>
      </c>
      <c r="F405" s="36">
        <f>D405-E405</f>
        <v>154.36350104600001</v>
      </c>
      <c r="G405" s="35">
        <f t="shared" ref="G405:H407" si="96">I405+K405+M405+O405</f>
        <v>82.113876816000015</v>
      </c>
      <c r="H405" s="35">
        <f t="shared" si="96"/>
        <v>1.4433054700000001</v>
      </c>
      <c r="I405" s="36">
        <v>1.1299999999999999</v>
      </c>
      <c r="J405" s="36">
        <v>1.4433054700000001</v>
      </c>
      <c r="K405" s="36">
        <v>19.011387679999999</v>
      </c>
      <c r="L405" s="35">
        <v>0</v>
      </c>
      <c r="M405" s="36">
        <v>32.985999999999997</v>
      </c>
      <c r="N405" s="35">
        <v>0</v>
      </c>
      <c r="O405" s="47">
        <v>28.98648913600001</v>
      </c>
      <c r="P405" s="35">
        <v>0</v>
      </c>
      <c r="Q405" s="35">
        <f>F405-H405</f>
        <v>152.920195576</v>
      </c>
      <c r="R405" s="35">
        <f>H405-(I405)</f>
        <v>0.3133054700000002</v>
      </c>
      <c r="S405" s="37">
        <f t="shared" ref="S405:S412" si="97">R405/(I405)</f>
        <v>0.27726147787610639</v>
      </c>
      <c r="T405" s="38" t="s">
        <v>803</v>
      </c>
      <c r="V405" s="103"/>
    </row>
    <row r="406" spans="1:22" ht="47.25">
      <c r="A406" s="67" t="s">
        <v>878</v>
      </c>
      <c r="B406" s="64" t="s">
        <v>881</v>
      </c>
      <c r="C406" s="36" t="s">
        <v>882</v>
      </c>
      <c r="D406" s="35">
        <v>106.71039999999999</v>
      </c>
      <c r="E406" s="36">
        <v>0</v>
      </c>
      <c r="F406" s="36">
        <f>D406-E406</f>
        <v>106.71039999999999</v>
      </c>
      <c r="G406" s="35">
        <f t="shared" si="96"/>
        <v>5.4</v>
      </c>
      <c r="H406" s="35">
        <f t="shared" si="96"/>
        <v>0</v>
      </c>
      <c r="I406" s="36">
        <v>0</v>
      </c>
      <c r="J406" s="36">
        <v>0</v>
      </c>
      <c r="K406" s="36">
        <v>0</v>
      </c>
      <c r="L406" s="35">
        <v>0</v>
      </c>
      <c r="M406" s="36">
        <v>0</v>
      </c>
      <c r="N406" s="35">
        <v>0</v>
      </c>
      <c r="O406" s="47">
        <v>5.4</v>
      </c>
      <c r="P406" s="35">
        <v>0</v>
      </c>
      <c r="Q406" s="35">
        <f>F406-H406</f>
        <v>106.71039999999999</v>
      </c>
      <c r="R406" s="35">
        <f>H406-(I406)</f>
        <v>0</v>
      </c>
      <c r="S406" s="37">
        <v>0</v>
      </c>
      <c r="T406" s="38" t="s">
        <v>32</v>
      </c>
      <c r="V406" s="103"/>
    </row>
    <row r="407" spans="1:22" ht="63">
      <c r="A407" s="67" t="s">
        <v>878</v>
      </c>
      <c r="B407" s="64" t="s">
        <v>883</v>
      </c>
      <c r="C407" s="36" t="s">
        <v>884</v>
      </c>
      <c r="D407" s="35">
        <v>304.94920001599996</v>
      </c>
      <c r="E407" s="36">
        <v>84.341595670000004</v>
      </c>
      <c r="F407" s="36">
        <f>D407-E407</f>
        <v>220.60760434599996</v>
      </c>
      <c r="G407" s="35">
        <f t="shared" si="96"/>
        <v>54.939849776000003</v>
      </c>
      <c r="H407" s="35">
        <f t="shared" si="96"/>
        <v>0.69197688999999996</v>
      </c>
      <c r="I407" s="36">
        <v>0.64</v>
      </c>
      <c r="J407" s="36">
        <v>0.69197688999999996</v>
      </c>
      <c r="K407" s="36">
        <v>12.60398498</v>
      </c>
      <c r="L407" s="35">
        <v>0</v>
      </c>
      <c r="M407" s="36">
        <v>22.056000000000001</v>
      </c>
      <c r="N407" s="35">
        <v>0</v>
      </c>
      <c r="O407" s="47">
        <v>19.639864796000001</v>
      </c>
      <c r="P407" s="35">
        <v>0</v>
      </c>
      <c r="Q407" s="35">
        <f>F407-H407</f>
        <v>219.91562745599995</v>
      </c>
      <c r="R407" s="35">
        <f>H407-(I407)</f>
        <v>5.1976889999999942E-2</v>
      </c>
      <c r="S407" s="37">
        <f t="shared" si="97"/>
        <v>8.121389062499991E-2</v>
      </c>
      <c r="T407" s="38" t="s">
        <v>32</v>
      </c>
      <c r="V407" s="103"/>
    </row>
    <row r="408" spans="1:22">
      <c r="A408" s="58" t="s">
        <v>885</v>
      </c>
      <c r="B408" s="13" t="s">
        <v>886</v>
      </c>
      <c r="C408" s="14" t="s">
        <v>31</v>
      </c>
      <c r="D408" s="15">
        <v>0</v>
      </c>
      <c r="E408" s="16">
        <v>0</v>
      </c>
      <c r="F408" s="16">
        <v>0</v>
      </c>
      <c r="G408" s="15">
        <v>0</v>
      </c>
      <c r="H408" s="15">
        <v>0</v>
      </c>
      <c r="I408" s="16">
        <v>0</v>
      </c>
      <c r="J408" s="16">
        <v>0</v>
      </c>
      <c r="K408" s="16">
        <v>0</v>
      </c>
      <c r="L408" s="15">
        <v>0</v>
      </c>
      <c r="M408" s="16">
        <v>0</v>
      </c>
      <c r="N408" s="15">
        <v>0</v>
      </c>
      <c r="O408" s="66">
        <v>0</v>
      </c>
      <c r="P408" s="15">
        <v>0</v>
      </c>
      <c r="Q408" s="15">
        <v>0</v>
      </c>
      <c r="R408" s="15">
        <v>0</v>
      </c>
      <c r="S408" s="18">
        <v>0</v>
      </c>
      <c r="T408" s="19" t="s">
        <v>32</v>
      </c>
    </row>
    <row r="409" spans="1:22" ht="47.25">
      <c r="A409" s="59" t="s">
        <v>887</v>
      </c>
      <c r="B409" s="13" t="s">
        <v>421</v>
      </c>
      <c r="C409" s="14" t="s">
        <v>31</v>
      </c>
      <c r="D409" s="15">
        <v>0</v>
      </c>
      <c r="E409" s="16">
        <v>0</v>
      </c>
      <c r="F409" s="16">
        <v>0</v>
      </c>
      <c r="G409" s="15">
        <v>0</v>
      </c>
      <c r="H409" s="15">
        <v>0</v>
      </c>
      <c r="I409" s="16">
        <v>0</v>
      </c>
      <c r="J409" s="16">
        <v>0</v>
      </c>
      <c r="K409" s="16">
        <v>0</v>
      </c>
      <c r="L409" s="15">
        <v>0</v>
      </c>
      <c r="M409" s="16">
        <v>0</v>
      </c>
      <c r="N409" s="15">
        <v>0</v>
      </c>
      <c r="O409" s="66">
        <v>0</v>
      </c>
      <c r="P409" s="15">
        <v>0</v>
      </c>
      <c r="Q409" s="15">
        <v>0</v>
      </c>
      <c r="R409" s="15">
        <v>0</v>
      </c>
      <c r="S409" s="18">
        <v>0</v>
      </c>
      <c r="T409" s="19" t="s">
        <v>32</v>
      </c>
    </row>
    <row r="410" spans="1:22" ht="47.25">
      <c r="A410" s="59" t="s">
        <v>888</v>
      </c>
      <c r="B410" s="30" t="s">
        <v>423</v>
      </c>
      <c r="C410" s="14" t="s">
        <v>31</v>
      </c>
      <c r="D410" s="15">
        <v>0</v>
      </c>
      <c r="E410" s="16">
        <v>0</v>
      </c>
      <c r="F410" s="16">
        <v>0</v>
      </c>
      <c r="G410" s="15">
        <v>0</v>
      </c>
      <c r="H410" s="15">
        <v>0</v>
      </c>
      <c r="I410" s="16">
        <v>0</v>
      </c>
      <c r="J410" s="16">
        <v>0</v>
      </c>
      <c r="K410" s="16">
        <v>0</v>
      </c>
      <c r="L410" s="15">
        <v>0</v>
      </c>
      <c r="M410" s="16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8">
        <v>0</v>
      </c>
      <c r="T410" s="19" t="s">
        <v>32</v>
      </c>
    </row>
    <row r="411" spans="1:22">
      <c r="A411" s="59" t="s">
        <v>889</v>
      </c>
      <c r="B411" s="30" t="s">
        <v>890</v>
      </c>
      <c r="C411" s="14" t="s">
        <v>31</v>
      </c>
      <c r="D411" s="15">
        <f>D412+D414</f>
        <v>184.223509904</v>
      </c>
      <c r="E411" s="16">
        <f t="shared" ref="E411:R411" si="98">E412+E414</f>
        <v>3.7454598999999997</v>
      </c>
      <c r="F411" s="16">
        <f t="shared" si="98"/>
        <v>180.47805000400001</v>
      </c>
      <c r="G411" s="15">
        <f t="shared" si="98"/>
        <v>111.84795378799998</v>
      </c>
      <c r="H411" s="15">
        <f t="shared" si="98"/>
        <v>2.3513398399999996</v>
      </c>
      <c r="I411" s="16">
        <f t="shared" si="98"/>
        <v>1.5</v>
      </c>
      <c r="J411" s="16">
        <f t="shared" si="98"/>
        <v>2.3513398399999996</v>
      </c>
      <c r="K411" s="16">
        <f t="shared" si="98"/>
        <v>12.242732270000001</v>
      </c>
      <c r="L411" s="15">
        <f t="shared" si="98"/>
        <v>0</v>
      </c>
      <c r="M411" s="16">
        <f t="shared" si="98"/>
        <v>41.31</v>
      </c>
      <c r="N411" s="15">
        <f t="shared" si="98"/>
        <v>0</v>
      </c>
      <c r="O411" s="15">
        <f t="shared" si="98"/>
        <v>56.795221517999984</v>
      </c>
      <c r="P411" s="15">
        <f t="shared" si="98"/>
        <v>0</v>
      </c>
      <c r="Q411" s="15">
        <f t="shared" si="98"/>
        <v>178.126710164</v>
      </c>
      <c r="R411" s="15">
        <f t="shared" si="98"/>
        <v>0.85133983999999963</v>
      </c>
      <c r="S411" s="18">
        <f t="shared" si="97"/>
        <v>0.56755989333333312</v>
      </c>
      <c r="T411" s="19" t="s">
        <v>32</v>
      </c>
    </row>
    <row r="412" spans="1:22" ht="47.25">
      <c r="A412" s="59" t="s">
        <v>891</v>
      </c>
      <c r="B412" s="30" t="s">
        <v>421</v>
      </c>
      <c r="C412" s="14" t="s">
        <v>31</v>
      </c>
      <c r="D412" s="15">
        <f>SUM(D413)</f>
        <v>184.223509904</v>
      </c>
      <c r="E412" s="16">
        <f t="shared" ref="E412:R412" si="99">SUM(E413)</f>
        <v>3.7454598999999997</v>
      </c>
      <c r="F412" s="16">
        <f t="shared" si="99"/>
        <v>180.47805000400001</v>
      </c>
      <c r="G412" s="15">
        <f t="shared" si="99"/>
        <v>111.84795378799998</v>
      </c>
      <c r="H412" s="15">
        <f t="shared" si="99"/>
        <v>2.3513398399999996</v>
      </c>
      <c r="I412" s="16">
        <f t="shared" si="99"/>
        <v>1.5</v>
      </c>
      <c r="J412" s="16">
        <f t="shared" si="99"/>
        <v>2.3513398399999996</v>
      </c>
      <c r="K412" s="16">
        <f t="shared" si="99"/>
        <v>12.242732270000001</v>
      </c>
      <c r="L412" s="15">
        <f t="shared" si="99"/>
        <v>0</v>
      </c>
      <c r="M412" s="16">
        <f t="shared" si="99"/>
        <v>41.31</v>
      </c>
      <c r="N412" s="15">
        <f t="shared" si="99"/>
        <v>0</v>
      </c>
      <c r="O412" s="15">
        <f t="shared" si="99"/>
        <v>56.795221517999984</v>
      </c>
      <c r="P412" s="15">
        <f t="shared" si="99"/>
        <v>0</v>
      </c>
      <c r="Q412" s="15">
        <f t="shared" si="99"/>
        <v>178.126710164</v>
      </c>
      <c r="R412" s="15">
        <f t="shared" si="99"/>
        <v>0.85133983999999963</v>
      </c>
      <c r="S412" s="18">
        <f t="shared" si="97"/>
        <v>0.56755989333333312</v>
      </c>
      <c r="T412" s="19" t="s">
        <v>32</v>
      </c>
    </row>
    <row r="413" spans="1:22" ht="47.25">
      <c r="A413" s="67" t="s">
        <v>891</v>
      </c>
      <c r="B413" s="33" t="s">
        <v>892</v>
      </c>
      <c r="C413" s="44" t="s">
        <v>893</v>
      </c>
      <c r="D413" s="35">
        <v>184.223509904</v>
      </c>
      <c r="E413" s="36">
        <v>3.7454598999999997</v>
      </c>
      <c r="F413" s="36">
        <f>D413-E413</f>
        <v>180.47805000400001</v>
      </c>
      <c r="G413" s="35">
        <f>I413+K413+M413+O413</f>
        <v>111.84795378799998</v>
      </c>
      <c r="H413" s="35">
        <f>J413+L413+N413+P413</f>
        <v>2.3513398399999996</v>
      </c>
      <c r="I413" s="36">
        <v>1.5</v>
      </c>
      <c r="J413" s="36">
        <v>2.3513398399999996</v>
      </c>
      <c r="K413" s="36">
        <v>12.242732270000001</v>
      </c>
      <c r="L413" s="35">
        <v>0</v>
      </c>
      <c r="M413" s="36">
        <v>41.31</v>
      </c>
      <c r="N413" s="35">
        <v>0</v>
      </c>
      <c r="O413" s="35">
        <v>56.795221517999984</v>
      </c>
      <c r="P413" s="35">
        <v>0</v>
      </c>
      <c r="Q413" s="35">
        <f>F413-H413</f>
        <v>178.126710164</v>
      </c>
      <c r="R413" s="35">
        <f>H413-(I413)</f>
        <v>0.85133983999999963</v>
      </c>
      <c r="S413" s="37">
        <f>R413/(I413)</f>
        <v>0.56755989333333312</v>
      </c>
      <c r="T413" s="40" t="s">
        <v>894</v>
      </c>
      <c r="V413" s="103"/>
    </row>
    <row r="414" spans="1:22" ht="47.25">
      <c r="A414" s="59" t="s">
        <v>895</v>
      </c>
      <c r="B414" s="30" t="s">
        <v>423</v>
      </c>
      <c r="C414" s="14" t="s">
        <v>31</v>
      </c>
      <c r="D414" s="15">
        <v>0</v>
      </c>
      <c r="E414" s="16">
        <v>0</v>
      </c>
      <c r="F414" s="16">
        <v>0</v>
      </c>
      <c r="G414" s="15">
        <v>0</v>
      </c>
      <c r="H414" s="15">
        <v>0</v>
      </c>
      <c r="I414" s="16">
        <v>0</v>
      </c>
      <c r="J414" s="16">
        <v>0</v>
      </c>
      <c r="K414" s="16">
        <v>0</v>
      </c>
      <c r="L414" s="15">
        <v>0</v>
      </c>
      <c r="M414" s="16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8">
        <v>0</v>
      </c>
      <c r="T414" s="19" t="s">
        <v>32</v>
      </c>
    </row>
    <row r="415" spans="1:22">
      <c r="A415" s="12" t="s">
        <v>896</v>
      </c>
      <c r="B415" s="13" t="s">
        <v>429</v>
      </c>
      <c r="C415" s="16" t="s">
        <v>31</v>
      </c>
      <c r="D415" s="15">
        <f t="shared" ref="D415:R415" si="100">D416+D417+D418+D419</f>
        <v>6922.9361586303994</v>
      </c>
      <c r="E415" s="16">
        <f t="shared" si="100"/>
        <v>180.64389713000003</v>
      </c>
      <c r="F415" s="16">
        <f t="shared" si="100"/>
        <v>6742.292261500399</v>
      </c>
      <c r="G415" s="15">
        <f t="shared" si="100"/>
        <v>29.738150000000001</v>
      </c>
      <c r="H415" s="15">
        <f t="shared" si="100"/>
        <v>9.8674799999999997E-3</v>
      </c>
      <c r="I415" s="16">
        <f t="shared" si="100"/>
        <v>0</v>
      </c>
      <c r="J415" s="16">
        <f t="shared" si="100"/>
        <v>9.8674799999999997E-3</v>
      </c>
      <c r="K415" s="16">
        <f t="shared" si="100"/>
        <v>0</v>
      </c>
      <c r="L415" s="15">
        <f t="shared" si="100"/>
        <v>0</v>
      </c>
      <c r="M415" s="16">
        <f t="shared" si="100"/>
        <v>4.5599999999999996</v>
      </c>
      <c r="N415" s="15">
        <f t="shared" si="100"/>
        <v>0</v>
      </c>
      <c r="O415" s="15">
        <f t="shared" si="100"/>
        <v>25.178150000000002</v>
      </c>
      <c r="P415" s="15">
        <f t="shared" si="100"/>
        <v>0</v>
      </c>
      <c r="Q415" s="15">
        <f t="shared" si="100"/>
        <v>6742.2823940203989</v>
      </c>
      <c r="R415" s="15">
        <f t="shared" si="100"/>
        <v>9.8674799999999997E-3</v>
      </c>
      <c r="S415" s="18">
        <v>1</v>
      </c>
      <c r="T415" s="19" t="s">
        <v>32</v>
      </c>
    </row>
    <row r="416" spans="1:22" ht="31.5">
      <c r="A416" s="12" t="s">
        <v>897</v>
      </c>
      <c r="B416" s="13" t="s">
        <v>431</v>
      </c>
      <c r="C416" s="16" t="s">
        <v>31</v>
      </c>
      <c r="D416" s="15">
        <v>0</v>
      </c>
      <c r="E416" s="16">
        <v>0</v>
      </c>
      <c r="F416" s="16">
        <v>0</v>
      </c>
      <c r="G416" s="15">
        <v>0</v>
      </c>
      <c r="H416" s="15">
        <v>0</v>
      </c>
      <c r="I416" s="16">
        <v>0</v>
      </c>
      <c r="J416" s="16">
        <v>0</v>
      </c>
      <c r="K416" s="16">
        <v>0</v>
      </c>
      <c r="L416" s="15">
        <v>0</v>
      </c>
      <c r="M416" s="16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8">
        <v>0</v>
      </c>
      <c r="T416" s="19" t="s">
        <v>32</v>
      </c>
    </row>
    <row r="417" spans="1:22">
      <c r="A417" s="12" t="s">
        <v>898</v>
      </c>
      <c r="B417" s="13" t="s">
        <v>433</v>
      </c>
      <c r="C417" s="16" t="s">
        <v>31</v>
      </c>
      <c r="D417" s="15">
        <v>0</v>
      </c>
      <c r="E417" s="16">
        <v>0</v>
      </c>
      <c r="F417" s="16">
        <v>0</v>
      </c>
      <c r="G417" s="15">
        <v>0</v>
      </c>
      <c r="H417" s="15">
        <v>0</v>
      </c>
      <c r="I417" s="16">
        <v>0</v>
      </c>
      <c r="J417" s="16">
        <v>0</v>
      </c>
      <c r="K417" s="16">
        <v>0</v>
      </c>
      <c r="L417" s="15">
        <v>0</v>
      </c>
      <c r="M417" s="16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8">
        <v>0</v>
      </c>
      <c r="T417" s="19" t="s">
        <v>32</v>
      </c>
    </row>
    <row r="418" spans="1:22" ht="31.5">
      <c r="A418" s="12" t="s">
        <v>899</v>
      </c>
      <c r="B418" s="13" t="s">
        <v>435</v>
      </c>
      <c r="C418" s="16" t="s">
        <v>31</v>
      </c>
      <c r="D418" s="15">
        <v>0</v>
      </c>
      <c r="E418" s="16">
        <v>0</v>
      </c>
      <c r="F418" s="16">
        <v>0</v>
      </c>
      <c r="G418" s="15">
        <v>0</v>
      </c>
      <c r="H418" s="15">
        <v>0</v>
      </c>
      <c r="I418" s="16">
        <v>0</v>
      </c>
      <c r="J418" s="16">
        <v>0</v>
      </c>
      <c r="K418" s="16">
        <v>0</v>
      </c>
      <c r="L418" s="15">
        <v>0</v>
      </c>
      <c r="M418" s="16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8">
        <v>0</v>
      </c>
      <c r="T418" s="19" t="s">
        <v>32</v>
      </c>
    </row>
    <row r="419" spans="1:22">
      <c r="A419" s="12" t="s">
        <v>900</v>
      </c>
      <c r="B419" s="13" t="s">
        <v>442</v>
      </c>
      <c r="C419" s="16" t="s">
        <v>31</v>
      </c>
      <c r="D419" s="15">
        <f>SUM(D420:D421)</f>
        <v>6922.9361586303994</v>
      </c>
      <c r="E419" s="16">
        <f t="shared" ref="E419:R419" si="101">SUM(E420:E421)</f>
        <v>180.64389713000003</v>
      </c>
      <c r="F419" s="16">
        <f t="shared" si="101"/>
        <v>6742.292261500399</v>
      </c>
      <c r="G419" s="15">
        <f t="shared" si="101"/>
        <v>29.738150000000001</v>
      </c>
      <c r="H419" s="15">
        <f t="shared" si="101"/>
        <v>9.8674799999999997E-3</v>
      </c>
      <c r="I419" s="16">
        <f t="shared" si="101"/>
        <v>0</v>
      </c>
      <c r="J419" s="16">
        <f t="shared" si="101"/>
        <v>9.8674799999999997E-3</v>
      </c>
      <c r="K419" s="16">
        <f t="shared" si="101"/>
        <v>0</v>
      </c>
      <c r="L419" s="15">
        <f t="shared" si="101"/>
        <v>0</v>
      </c>
      <c r="M419" s="16">
        <f t="shared" si="101"/>
        <v>4.5599999999999996</v>
      </c>
      <c r="N419" s="15">
        <f t="shared" si="101"/>
        <v>0</v>
      </c>
      <c r="O419" s="15">
        <f t="shared" si="101"/>
        <v>25.178150000000002</v>
      </c>
      <c r="P419" s="15">
        <f t="shared" si="101"/>
        <v>0</v>
      </c>
      <c r="Q419" s="15">
        <f t="shared" si="101"/>
        <v>6742.2823940203989</v>
      </c>
      <c r="R419" s="15">
        <f t="shared" si="101"/>
        <v>9.8674799999999997E-3</v>
      </c>
      <c r="S419" s="18">
        <v>1</v>
      </c>
      <c r="T419" s="19" t="s">
        <v>32</v>
      </c>
    </row>
    <row r="420" spans="1:22" ht="47.25">
      <c r="A420" s="39" t="s">
        <v>900</v>
      </c>
      <c r="B420" s="42" t="s">
        <v>901</v>
      </c>
      <c r="C420" s="68" t="s">
        <v>902</v>
      </c>
      <c r="D420" s="35">
        <v>6874.9361586303994</v>
      </c>
      <c r="E420" s="36">
        <v>179.54473693000003</v>
      </c>
      <c r="F420" s="36">
        <f>D420-E420</f>
        <v>6695.3914217003994</v>
      </c>
      <c r="G420" s="35">
        <f>I420+K420+M420+O420</f>
        <v>2.3781500000000002</v>
      </c>
      <c r="H420" s="35">
        <f>J420+L420+N420+P420</f>
        <v>9.8674799999999997E-3</v>
      </c>
      <c r="I420" s="36">
        <v>0</v>
      </c>
      <c r="J420" s="36">
        <v>9.8674799999999997E-3</v>
      </c>
      <c r="K420" s="36">
        <v>0</v>
      </c>
      <c r="L420" s="35">
        <v>0</v>
      </c>
      <c r="M420" s="36">
        <v>0</v>
      </c>
      <c r="N420" s="35">
        <v>0</v>
      </c>
      <c r="O420" s="35">
        <v>2.3781500000000002</v>
      </c>
      <c r="P420" s="35">
        <v>0</v>
      </c>
      <c r="Q420" s="35">
        <f>F420-H420</f>
        <v>6695.3815542203993</v>
      </c>
      <c r="R420" s="35">
        <f>H420-(I420)</f>
        <v>9.8674799999999997E-3</v>
      </c>
      <c r="S420" s="37">
        <v>1</v>
      </c>
      <c r="T420" s="40" t="s">
        <v>903</v>
      </c>
      <c r="V420" s="103"/>
    </row>
    <row r="421" spans="1:22" ht="31.5">
      <c r="A421" s="39" t="s">
        <v>900</v>
      </c>
      <c r="B421" s="42" t="s">
        <v>904</v>
      </c>
      <c r="C421" s="68" t="s">
        <v>905</v>
      </c>
      <c r="D421" s="35">
        <v>48</v>
      </c>
      <c r="E421" s="36">
        <v>1.0991601999999998</v>
      </c>
      <c r="F421" s="36">
        <f>D421-E421</f>
        <v>46.9008398</v>
      </c>
      <c r="G421" s="35">
        <f>I421+K421+M421+O421</f>
        <v>27.36</v>
      </c>
      <c r="H421" s="35">
        <f>J421+L421+N421+P421</f>
        <v>0</v>
      </c>
      <c r="I421" s="36">
        <v>0</v>
      </c>
      <c r="J421" s="36">
        <v>0</v>
      </c>
      <c r="K421" s="36">
        <v>0</v>
      </c>
      <c r="L421" s="35">
        <v>0</v>
      </c>
      <c r="M421" s="36">
        <v>4.5599999999999996</v>
      </c>
      <c r="N421" s="35">
        <v>0</v>
      </c>
      <c r="O421" s="35">
        <v>22.8</v>
      </c>
      <c r="P421" s="35">
        <v>0</v>
      </c>
      <c r="Q421" s="35">
        <f>F421-H421</f>
        <v>46.9008398</v>
      </c>
      <c r="R421" s="35">
        <f>H421-(I421)</f>
        <v>0</v>
      </c>
      <c r="S421" s="37">
        <v>0</v>
      </c>
      <c r="T421" s="38" t="s">
        <v>32</v>
      </c>
      <c r="V421" s="103"/>
    </row>
    <row r="422" spans="1:22" ht="31.5">
      <c r="A422" s="12" t="s">
        <v>906</v>
      </c>
      <c r="B422" s="13" t="s">
        <v>460</v>
      </c>
      <c r="C422" s="16" t="s">
        <v>31</v>
      </c>
      <c r="D422" s="15">
        <v>0</v>
      </c>
      <c r="E422" s="16">
        <v>0</v>
      </c>
      <c r="F422" s="16">
        <v>0</v>
      </c>
      <c r="G422" s="15">
        <v>0</v>
      </c>
      <c r="H422" s="15">
        <v>0</v>
      </c>
      <c r="I422" s="16">
        <v>0</v>
      </c>
      <c r="J422" s="16">
        <v>0</v>
      </c>
      <c r="K422" s="16">
        <v>0</v>
      </c>
      <c r="L422" s="15">
        <v>0</v>
      </c>
      <c r="M422" s="16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0</v>
      </c>
      <c r="S422" s="18">
        <v>0</v>
      </c>
      <c r="T422" s="19" t="s">
        <v>32</v>
      </c>
    </row>
    <row r="423" spans="1:22">
      <c r="A423" s="12" t="s">
        <v>907</v>
      </c>
      <c r="B423" s="13" t="s">
        <v>462</v>
      </c>
      <c r="C423" s="16" t="s">
        <v>31</v>
      </c>
      <c r="D423" s="15">
        <f t="shared" ref="D423:R423" si="102">SUM(D424:D462)</f>
        <v>164.930122592</v>
      </c>
      <c r="E423" s="16">
        <f t="shared" si="102"/>
        <v>38.489848399999985</v>
      </c>
      <c r="F423" s="16">
        <f t="shared" si="102"/>
        <v>133.60252259199996</v>
      </c>
      <c r="G423" s="15">
        <f t="shared" si="102"/>
        <v>82.104722592000002</v>
      </c>
      <c r="H423" s="15">
        <f t="shared" si="102"/>
        <v>29.574270840000001</v>
      </c>
      <c r="I423" s="16">
        <f t="shared" si="102"/>
        <v>14.76</v>
      </c>
      <c r="J423" s="16">
        <f t="shared" si="102"/>
        <v>29.574270840000001</v>
      </c>
      <c r="K423" s="16">
        <f t="shared" si="102"/>
        <v>0</v>
      </c>
      <c r="L423" s="15">
        <f t="shared" si="102"/>
        <v>0</v>
      </c>
      <c r="M423" s="16">
        <f t="shared" si="102"/>
        <v>0</v>
      </c>
      <c r="N423" s="15">
        <f t="shared" si="102"/>
        <v>0</v>
      </c>
      <c r="O423" s="15">
        <f t="shared" si="102"/>
        <v>67.344722591999997</v>
      </c>
      <c r="P423" s="15">
        <f t="shared" si="102"/>
        <v>0</v>
      </c>
      <c r="Q423" s="15">
        <f t="shared" si="102"/>
        <v>129.28852739199996</v>
      </c>
      <c r="R423" s="15">
        <f t="shared" si="102"/>
        <v>-12.686004000000001</v>
      </c>
      <c r="S423" s="18">
        <f>R423/(I423)</f>
        <v>-0.85948536585365853</v>
      </c>
      <c r="T423" s="19" t="s">
        <v>32</v>
      </c>
    </row>
    <row r="424" spans="1:22" ht="63">
      <c r="A424" s="39" t="s">
        <v>907</v>
      </c>
      <c r="B424" s="42" t="s">
        <v>908</v>
      </c>
      <c r="C424" s="68" t="s">
        <v>909</v>
      </c>
      <c r="D424" s="35">
        <v>80.400000000000006</v>
      </c>
      <c r="E424" s="36">
        <v>29.096999999999998</v>
      </c>
      <c r="F424" s="36">
        <f t="shared" ref="F424:F462" si="103">D424-E424</f>
        <v>51.303000000000011</v>
      </c>
      <c r="G424" s="35">
        <f t="shared" ref="G424:H462" si="104">I424+K424+M424+O424</f>
        <v>14.76</v>
      </c>
      <c r="H424" s="35">
        <f t="shared" si="104"/>
        <v>0</v>
      </c>
      <c r="I424" s="36">
        <v>14.76</v>
      </c>
      <c r="J424" s="36">
        <v>0</v>
      </c>
      <c r="K424" s="36">
        <v>0</v>
      </c>
      <c r="L424" s="35">
        <v>0</v>
      </c>
      <c r="M424" s="36">
        <v>0</v>
      </c>
      <c r="N424" s="35">
        <v>0</v>
      </c>
      <c r="O424" s="35">
        <v>0</v>
      </c>
      <c r="P424" s="35">
        <v>0</v>
      </c>
      <c r="Q424" s="35">
        <f t="shared" ref="Q424:Q462" si="105">F424-H424</f>
        <v>51.303000000000011</v>
      </c>
      <c r="R424" s="35">
        <f t="shared" ref="R424:R447" si="106">H424-(I424)</f>
        <v>-14.76</v>
      </c>
      <c r="S424" s="37">
        <f>R424/(I424)</f>
        <v>-1</v>
      </c>
      <c r="T424" s="40" t="s">
        <v>910</v>
      </c>
      <c r="V424" s="103"/>
    </row>
    <row r="425" spans="1:22">
      <c r="A425" s="39" t="s">
        <v>907</v>
      </c>
      <c r="B425" s="42" t="s">
        <v>911</v>
      </c>
      <c r="C425" s="68" t="s">
        <v>912</v>
      </c>
      <c r="D425" s="35">
        <v>0.14399999999999999</v>
      </c>
      <c r="E425" s="36">
        <v>0</v>
      </c>
      <c r="F425" s="36">
        <f t="shared" si="103"/>
        <v>0.14399999999999999</v>
      </c>
      <c r="G425" s="35">
        <f t="shared" si="104"/>
        <v>0.14399999999999999</v>
      </c>
      <c r="H425" s="35">
        <f t="shared" si="104"/>
        <v>0</v>
      </c>
      <c r="I425" s="36">
        <v>0</v>
      </c>
      <c r="J425" s="36">
        <v>0</v>
      </c>
      <c r="K425" s="36">
        <v>0</v>
      </c>
      <c r="L425" s="35">
        <v>0</v>
      </c>
      <c r="M425" s="36">
        <v>0</v>
      </c>
      <c r="N425" s="35">
        <v>0</v>
      </c>
      <c r="O425" s="35">
        <v>0.14399999999999999</v>
      </c>
      <c r="P425" s="35">
        <v>0</v>
      </c>
      <c r="Q425" s="35">
        <f t="shared" si="105"/>
        <v>0.14399999999999999</v>
      </c>
      <c r="R425" s="35">
        <f t="shared" si="106"/>
        <v>0</v>
      </c>
      <c r="S425" s="37">
        <v>0</v>
      </c>
      <c r="T425" s="38" t="s">
        <v>32</v>
      </c>
      <c r="V425" s="103"/>
    </row>
    <row r="426" spans="1:22">
      <c r="A426" s="39" t="s">
        <v>907</v>
      </c>
      <c r="B426" s="42" t="s">
        <v>913</v>
      </c>
      <c r="C426" s="68" t="s">
        <v>914</v>
      </c>
      <c r="D426" s="35">
        <v>7.476</v>
      </c>
      <c r="E426" s="36">
        <v>0</v>
      </c>
      <c r="F426" s="36">
        <f t="shared" si="103"/>
        <v>7.476</v>
      </c>
      <c r="G426" s="35">
        <f t="shared" si="104"/>
        <v>7.476</v>
      </c>
      <c r="H426" s="35">
        <f t="shared" si="104"/>
        <v>0</v>
      </c>
      <c r="I426" s="36">
        <v>0</v>
      </c>
      <c r="J426" s="36">
        <v>0</v>
      </c>
      <c r="K426" s="36">
        <v>0</v>
      </c>
      <c r="L426" s="35">
        <v>0</v>
      </c>
      <c r="M426" s="36">
        <v>0</v>
      </c>
      <c r="N426" s="35">
        <v>0</v>
      </c>
      <c r="O426" s="35">
        <v>7.476</v>
      </c>
      <c r="P426" s="35">
        <v>0</v>
      </c>
      <c r="Q426" s="35">
        <f t="shared" si="105"/>
        <v>7.476</v>
      </c>
      <c r="R426" s="35">
        <f t="shared" si="106"/>
        <v>0</v>
      </c>
      <c r="S426" s="37">
        <v>0</v>
      </c>
      <c r="T426" s="38" t="s">
        <v>32</v>
      </c>
      <c r="V426" s="103"/>
    </row>
    <row r="427" spans="1:22" ht="31.5">
      <c r="A427" s="39" t="s">
        <v>907</v>
      </c>
      <c r="B427" s="42" t="s">
        <v>915</v>
      </c>
      <c r="C427" s="68" t="s">
        <v>916</v>
      </c>
      <c r="D427" s="35">
        <v>1.3896000000000002</v>
      </c>
      <c r="E427" s="36">
        <v>0.48960000000000004</v>
      </c>
      <c r="F427" s="36">
        <f t="shared" si="103"/>
        <v>0.90000000000000013</v>
      </c>
      <c r="G427" s="35">
        <f t="shared" si="104"/>
        <v>0.9</v>
      </c>
      <c r="H427" s="35">
        <f t="shared" si="104"/>
        <v>0</v>
      </c>
      <c r="I427" s="36">
        <v>0</v>
      </c>
      <c r="J427" s="36">
        <v>0</v>
      </c>
      <c r="K427" s="36">
        <v>0</v>
      </c>
      <c r="L427" s="35">
        <v>0</v>
      </c>
      <c r="M427" s="36">
        <v>0</v>
      </c>
      <c r="N427" s="35">
        <v>0</v>
      </c>
      <c r="O427" s="35">
        <v>0.9</v>
      </c>
      <c r="P427" s="35">
        <v>0</v>
      </c>
      <c r="Q427" s="35">
        <f t="shared" si="105"/>
        <v>0.90000000000000013</v>
      </c>
      <c r="R427" s="35">
        <f t="shared" si="106"/>
        <v>0</v>
      </c>
      <c r="S427" s="37">
        <v>0</v>
      </c>
      <c r="T427" s="38" t="s">
        <v>32</v>
      </c>
      <c r="V427" s="103"/>
    </row>
    <row r="428" spans="1:22" ht="31.5">
      <c r="A428" s="39" t="s">
        <v>907</v>
      </c>
      <c r="B428" s="42" t="s">
        <v>917</v>
      </c>
      <c r="C428" s="68" t="s">
        <v>918</v>
      </c>
      <c r="D428" s="35">
        <v>0.38899999199999996</v>
      </c>
      <c r="E428" s="36">
        <v>0</v>
      </c>
      <c r="F428" s="36">
        <f t="shared" si="103"/>
        <v>0.38899999199999996</v>
      </c>
      <c r="G428" s="35">
        <f t="shared" si="104"/>
        <v>0.38899999199999996</v>
      </c>
      <c r="H428" s="35">
        <f t="shared" si="104"/>
        <v>0</v>
      </c>
      <c r="I428" s="36">
        <v>0</v>
      </c>
      <c r="J428" s="36">
        <v>0</v>
      </c>
      <c r="K428" s="36">
        <v>0</v>
      </c>
      <c r="L428" s="35">
        <v>0</v>
      </c>
      <c r="M428" s="36">
        <v>0</v>
      </c>
      <c r="N428" s="35">
        <v>0</v>
      </c>
      <c r="O428" s="35">
        <v>0.38899999199999996</v>
      </c>
      <c r="P428" s="35">
        <v>0</v>
      </c>
      <c r="Q428" s="35">
        <f t="shared" si="105"/>
        <v>0.38899999199999996</v>
      </c>
      <c r="R428" s="35">
        <f t="shared" si="106"/>
        <v>0</v>
      </c>
      <c r="S428" s="37">
        <v>0</v>
      </c>
      <c r="T428" s="38" t="s">
        <v>32</v>
      </c>
      <c r="V428" s="103"/>
    </row>
    <row r="429" spans="1:22">
      <c r="A429" s="39" t="s">
        <v>907</v>
      </c>
      <c r="B429" s="42" t="s">
        <v>919</v>
      </c>
      <c r="C429" s="68" t="s">
        <v>920</v>
      </c>
      <c r="D429" s="35">
        <v>14.211800999999999</v>
      </c>
      <c r="E429" s="36">
        <v>0</v>
      </c>
      <c r="F429" s="36">
        <f t="shared" si="103"/>
        <v>14.211800999999999</v>
      </c>
      <c r="G429" s="35">
        <f t="shared" si="104"/>
        <v>14.211800999999999</v>
      </c>
      <c r="H429" s="35">
        <f t="shared" si="104"/>
        <v>0</v>
      </c>
      <c r="I429" s="36">
        <v>0</v>
      </c>
      <c r="J429" s="36">
        <v>0</v>
      </c>
      <c r="K429" s="36">
        <v>0</v>
      </c>
      <c r="L429" s="35">
        <v>0</v>
      </c>
      <c r="M429" s="36">
        <v>0</v>
      </c>
      <c r="N429" s="35">
        <v>0</v>
      </c>
      <c r="O429" s="35">
        <v>14.211800999999999</v>
      </c>
      <c r="P429" s="35">
        <v>0</v>
      </c>
      <c r="Q429" s="35">
        <f t="shared" si="105"/>
        <v>14.211800999999999</v>
      </c>
      <c r="R429" s="35">
        <f t="shared" si="106"/>
        <v>0</v>
      </c>
      <c r="S429" s="37">
        <v>0</v>
      </c>
      <c r="T429" s="38" t="s">
        <v>32</v>
      </c>
      <c r="V429" s="103"/>
    </row>
    <row r="430" spans="1:22" ht="31.5">
      <c r="A430" s="39" t="s">
        <v>907</v>
      </c>
      <c r="B430" s="42" t="s">
        <v>921</v>
      </c>
      <c r="C430" s="68" t="s">
        <v>922</v>
      </c>
      <c r="D430" s="35">
        <v>3.7898135999999996</v>
      </c>
      <c r="E430" s="36">
        <v>0</v>
      </c>
      <c r="F430" s="36">
        <f t="shared" si="103"/>
        <v>3.7898135999999996</v>
      </c>
      <c r="G430" s="35">
        <f t="shared" si="104"/>
        <v>3.7898135999999996</v>
      </c>
      <c r="H430" s="35">
        <f t="shared" si="104"/>
        <v>0</v>
      </c>
      <c r="I430" s="36">
        <v>0</v>
      </c>
      <c r="J430" s="36">
        <v>0</v>
      </c>
      <c r="K430" s="36">
        <v>0</v>
      </c>
      <c r="L430" s="35">
        <v>0</v>
      </c>
      <c r="M430" s="36">
        <v>0</v>
      </c>
      <c r="N430" s="35">
        <v>0</v>
      </c>
      <c r="O430" s="35">
        <v>3.7898135999999996</v>
      </c>
      <c r="P430" s="35">
        <v>0</v>
      </c>
      <c r="Q430" s="35">
        <f t="shared" si="105"/>
        <v>3.7898135999999996</v>
      </c>
      <c r="R430" s="35">
        <f t="shared" si="106"/>
        <v>0</v>
      </c>
      <c r="S430" s="37">
        <v>0</v>
      </c>
      <c r="T430" s="38" t="s">
        <v>32</v>
      </c>
      <c r="V430" s="103"/>
    </row>
    <row r="431" spans="1:22" ht="31.5">
      <c r="A431" s="39" t="s">
        <v>907</v>
      </c>
      <c r="B431" s="42" t="s">
        <v>923</v>
      </c>
      <c r="C431" s="68" t="s">
        <v>924</v>
      </c>
      <c r="D431" s="35">
        <v>0.252</v>
      </c>
      <c r="E431" s="36">
        <v>0</v>
      </c>
      <c r="F431" s="36">
        <f t="shared" si="103"/>
        <v>0.252</v>
      </c>
      <c r="G431" s="35">
        <f t="shared" si="104"/>
        <v>0.252</v>
      </c>
      <c r="H431" s="35">
        <f t="shared" si="104"/>
        <v>0</v>
      </c>
      <c r="I431" s="36">
        <v>0</v>
      </c>
      <c r="J431" s="36">
        <v>0</v>
      </c>
      <c r="K431" s="36">
        <v>0</v>
      </c>
      <c r="L431" s="35">
        <v>0</v>
      </c>
      <c r="M431" s="36">
        <v>0</v>
      </c>
      <c r="N431" s="35">
        <v>0</v>
      </c>
      <c r="O431" s="35">
        <v>0.252</v>
      </c>
      <c r="P431" s="35">
        <v>0</v>
      </c>
      <c r="Q431" s="35">
        <f t="shared" si="105"/>
        <v>0.252</v>
      </c>
      <c r="R431" s="35">
        <f t="shared" si="106"/>
        <v>0</v>
      </c>
      <c r="S431" s="37">
        <v>0</v>
      </c>
      <c r="T431" s="38" t="s">
        <v>32</v>
      </c>
      <c r="V431" s="103"/>
    </row>
    <row r="432" spans="1:22" ht="31.5">
      <c r="A432" s="39" t="s">
        <v>907</v>
      </c>
      <c r="B432" s="42" t="s">
        <v>925</v>
      </c>
      <c r="C432" s="68" t="s">
        <v>926</v>
      </c>
      <c r="D432" s="35">
        <v>2.1240000000000001</v>
      </c>
      <c r="E432" s="36">
        <v>0</v>
      </c>
      <c r="F432" s="36">
        <f t="shared" si="103"/>
        <v>2.1240000000000001</v>
      </c>
      <c r="G432" s="35">
        <f t="shared" si="104"/>
        <v>2.1240000000000001</v>
      </c>
      <c r="H432" s="35">
        <f t="shared" si="104"/>
        <v>0</v>
      </c>
      <c r="I432" s="36">
        <v>0</v>
      </c>
      <c r="J432" s="36">
        <v>0</v>
      </c>
      <c r="K432" s="36">
        <v>0</v>
      </c>
      <c r="L432" s="35">
        <v>0</v>
      </c>
      <c r="M432" s="36">
        <v>0</v>
      </c>
      <c r="N432" s="35">
        <v>0</v>
      </c>
      <c r="O432" s="35">
        <v>2.1240000000000001</v>
      </c>
      <c r="P432" s="35">
        <v>0</v>
      </c>
      <c r="Q432" s="35">
        <f t="shared" si="105"/>
        <v>2.1240000000000001</v>
      </c>
      <c r="R432" s="35">
        <f t="shared" si="106"/>
        <v>0</v>
      </c>
      <c r="S432" s="37">
        <v>0</v>
      </c>
      <c r="T432" s="38" t="s">
        <v>32</v>
      </c>
      <c r="V432" s="103"/>
    </row>
    <row r="433" spans="1:22" ht="63">
      <c r="A433" s="39" t="s">
        <v>907</v>
      </c>
      <c r="B433" s="42" t="s">
        <v>927</v>
      </c>
      <c r="C433" s="68" t="s">
        <v>928</v>
      </c>
      <c r="D433" s="35">
        <v>0.252</v>
      </c>
      <c r="E433" s="36">
        <v>0</v>
      </c>
      <c r="F433" s="36">
        <f t="shared" si="103"/>
        <v>0.252</v>
      </c>
      <c r="G433" s="35">
        <f t="shared" si="104"/>
        <v>0.252</v>
      </c>
      <c r="H433" s="35">
        <f t="shared" si="104"/>
        <v>0</v>
      </c>
      <c r="I433" s="36">
        <v>0</v>
      </c>
      <c r="J433" s="36">
        <v>0</v>
      </c>
      <c r="K433" s="36">
        <v>0</v>
      </c>
      <c r="L433" s="35">
        <v>0</v>
      </c>
      <c r="M433" s="36">
        <v>0</v>
      </c>
      <c r="N433" s="35">
        <v>0</v>
      </c>
      <c r="O433" s="35">
        <v>0.252</v>
      </c>
      <c r="P433" s="35">
        <v>0</v>
      </c>
      <c r="Q433" s="35">
        <f t="shared" si="105"/>
        <v>0.252</v>
      </c>
      <c r="R433" s="35">
        <f t="shared" si="106"/>
        <v>0</v>
      </c>
      <c r="S433" s="37">
        <v>0</v>
      </c>
      <c r="T433" s="38" t="s">
        <v>32</v>
      </c>
      <c r="V433" s="103"/>
    </row>
    <row r="434" spans="1:22" ht="47.25">
      <c r="A434" s="39" t="s">
        <v>907</v>
      </c>
      <c r="B434" s="42" t="s">
        <v>929</v>
      </c>
      <c r="C434" s="68" t="s">
        <v>930</v>
      </c>
      <c r="D434" s="35">
        <v>11.964</v>
      </c>
      <c r="E434" s="36">
        <v>0</v>
      </c>
      <c r="F434" s="36">
        <f t="shared" si="103"/>
        <v>11.964</v>
      </c>
      <c r="G434" s="35">
        <f t="shared" si="104"/>
        <v>11.964</v>
      </c>
      <c r="H434" s="35">
        <f t="shared" si="104"/>
        <v>0</v>
      </c>
      <c r="I434" s="36">
        <v>0</v>
      </c>
      <c r="J434" s="36">
        <v>0</v>
      </c>
      <c r="K434" s="36">
        <v>0</v>
      </c>
      <c r="L434" s="35">
        <v>0</v>
      </c>
      <c r="M434" s="36">
        <v>0</v>
      </c>
      <c r="N434" s="35">
        <v>0</v>
      </c>
      <c r="O434" s="35">
        <v>11.964</v>
      </c>
      <c r="P434" s="35">
        <v>0</v>
      </c>
      <c r="Q434" s="35">
        <f t="shared" si="105"/>
        <v>11.964</v>
      </c>
      <c r="R434" s="35">
        <f t="shared" si="106"/>
        <v>0</v>
      </c>
      <c r="S434" s="37">
        <v>0</v>
      </c>
      <c r="T434" s="38" t="s">
        <v>32</v>
      </c>
      <c r="V434" s="103"/>
    </row>
    <row r="435" spans="1:22" ht="31.5">
      <c r="A435" s="39" t="s">
        <v>907</v>
      </c>
      <c r="B435" s="42" t="s">
        <v>931</v>
      </c>
      <c r="C435" s="68" t="s">
        <v>932</v>
      </c>
      <c r="D435" s="35">
        <v>14.4</v>
      </c>
      <c r="E435" s="36">
        <v>1.4449999999999998</v>
      </c>
      <c r="F435" s="36">
        <f t="shared" si="103"/>
        <v>12.955</v>
      </c>
      <c r="G435" s="35">
        <f t="shared" si="104"/>
        <v>5.4</v>
      </c>
      <c r="H435" s="35">
        <f t="shared" si="104"/>
        <v>0</v>
      </c>
      <c r="I435" s="36">
        <v>0</v>
      </c>
      <c r="J435" s="36">
        <v>0</v>
      </c>
      <c r="K435" s="36">
        <v>0</v>
      </c>
      <c r="L435" s="35">
        <v>0</v>
      </c>
      <c r="M435" s="36">
        <v>0</v>
      </c>
      <c r="N435" s="35">
        <v>0</v>
      </c>
      <c r="O435" s="35">
        <v>5.4</v>
      </c>
      <c r="P435" s="35">
        <v>0</v>
      </c>
      <c r="Q435" s="35">
        <f t="shared" si="105"/>
        <v>12.955</v>
      </c>
      <c r="R435" s="35">
        <f t="shared" si="106"/>
        <v>0</v>
      </c>
      <c r="S435" s="37">
        <v>0</v>
      </c>
      <c r="T435" s="38" t="s">
        <v>32</v>
      </c>
      <c r="V435" s="103"/>
    </row>
    <row r="436" spans="1:22" ht="31.5">
      <c r="A436" s="39" t="s">
        <v>907</v>
      </c>
      <c r="B436" s="42" t="s">
        <v>933</v>
      </c>
      <c r="C436" s="68" t="s">
        <v>934</v>
      </c>
      <c r="D436" s="35">
        <v>1.08</v>
      </c>
      <c r="E436" s="36">
        <v>0</v>
      </c>
      <c r="F436" s="36">
        <f t="shared" si="103"/>
        <v>1.08</v>
      </c>
      <c r="G436" s="35">
        <f t="shared" si="104"/>
        <v>1.08</v>
      </c>
      <c r="H436" s="35">
        <f t="shared" si="104"/>
        <v>0</v>
      </c>
      <c r="I436" s="36">
        <v>0</v>
      </c>
      <c r="J436" s="36">
        <v>0</v>
      </c>
      <c r="K436" s="36">
        <v>0</v>
      </c>
      <c r="L436" s="35">
        <v>0</v>
      </c>
      <c r="M436" s="36">
        <v>0</v>
      </c>
      <c r="N436" s="35">
        <v>0</v>
      </c>
      <c r="O436" s="35">
        <v>1.08</v>
      </c>
      <c r="P436" s="35">
        <v>0</v>
      </c>
      <c r="Q436" s="35">
        <f t="shared" si="105"/>
        <v>1.08</v>
      </c>
      <c r="R436" s="35">
        <f t="shared" si="106"/>
        <v>0</v>
      </c>
      <c r="S436" s="37">
        <v>0</v>
      </c>
      <c r="T436" s="38" t="s">
        <v>32</v>
      </c>
      <c r="V436" s="103"/>
    </row>
    <row r="437" spans="1:22" ht="31.5">
      <c r="A437" s="39" t="s">
        <v>907</v>
      </c>
      <c r="B437" s="42" t="s">
        <v>935</v>
      </c>
      <c r="C437" s="68" t="s">
        <v>936</v>
      </c>
      <c r="D437" s="35">
        <v>2.9909399999999997</v>
      </c>
      <c r="E437" s="36">
        <v>0</v>
      </c>
      <c r="F437" s="36">
        <f t="shared" si="103"/>
        <v>2.9909399999999997</v>
      </c>
      <c r="G437" s="35">
        <f t="shared" si="104"/>
        <v>2.9909399999999997</v>
      </c>
      <c r="H437" s="35">
        <f t="shared" si="104"/>
        <v>0</v>
      </c>
      <c r="I437" s="36">
        <v>0</v>
      </c>
      <c r="J437" s="36">
        <v>0</v>
      </c>
      <c r="K437" s="36">
        <v>0</v>
      </c>
      <c r="L437" s="35">
        <v>0</v>
      </c>
      <c r="M437" s="36">
        <v>0</v>
      </c>
      <c r="N437" s="35">
        <v>0</v>
      </c>
      <c r="O437" s="35">
        <v>2.9909399999999997</v>
      </c>
      <c r="P437" s="35">
        <v>0</v>
      </c>
      <c r="Q437" s="35">
        <f t="shared" si="105"/>
        <v>2.9909399999999997</v>
      </c>
      <c r="R437" s="35">
        <f t="shared" si="106"/>
        <v>0</v>
      </c>
      <c r="S437" s="37">
        <v>0</v>
      </c>
      <c r="T437" s="38" t="s">
        <v>32</v>
      </c>
      <c r="V437" s="103"/>
    </row>
    <row r="438" spans="1:22" ht="78.75">
      <c r="A438" s="39" t="s">
        <v>907</v>
      </c>
      <c r="B438" s="42" t="s">
        <v>937</v>
      </c>
      <c r="C438" s="68" t="s">
        <v>938</v>
      </c>
      <c r="D438" s="35">
        <v>4.9775999999999998</v>
      </c>
      <c r="E438" s="36">
        <v>0</v>
      </c>
      <c r="F438" s="36">
        <f t="shared" si="103"/>
        <v>4.9775999999999998</v>
      </c>
      <c r="G438" s="35">
        <f t="shared" si="104"/>
        <v>2.4887999999999999</v>
      </c>
      <c r="H438" s="35">
        <f t="shared" si="104"/>
        <v>2.0739960000000002</v>
      </c>
      <c r="I438" s="36">
        <v>0</v>
      </c>
      <c r="J438" s="36">
        <v>2.0739960000000002</v>
      </c>
      <c r="K438" s="36">
        <v>0</v>
      </c>
      <c r="L438" s="35">
        <v>0</v>
      </c>
      <c r="M438" s="36">
        <v>0</v>
      </c>
      <c r="N438" s="35">
        <v>0</v>
      </c>
      <c r="O438" s="35">
        <v>2.4887999999999999</v>
      </c>
      <c r="P438" s="35">
        <v>0</v>
      </c>
      <c r="Q438" s="35">
        <f t="shared" si="105"/>
        <v>2.9036039999999996</v>
      </c>
      <c r="R438" s="35">
        <f t="shared" si="106"/>
        <v>2.0739960000000002</v>
      </c>
      <c r="S438" s="37">
        <v>1</v>
      </c>
      <c r="T438" s="38" t="s">
        <v>939</v>
      </c>
      <c r="V438" s="103"/>
    </row>
    <row r="439" spans="1:22" ht="94.5">
      <c r="A439" s="39" t="s">
        <v>907</v>
      </c>
      <c r="B439" s="42" t="s">
        <v>940</v>
      </c>
      <c r="C439" s="68" t="s">
        <v>941</v>
      </c>
      <c r="D439" s="35">
        <v>0.372</v>
      </c>
      <c r="E439" s="36">
        <v>0</v>
      </c>
      <c r="F439" s="36">
        <f t="shared" si="103"/>
        <v>0.372</v>
      </c>
      <c r="G439" s="35">
        <f t="shared" si="104"/>
        <v>0.372</v>
      </c>
      <c r="H439" s="35">
        <f t="shared" si="104"/>
        <v>0</v>
      </c>
      <c r="I439" s="36">
        <v>0</v>
      </c>
      <c r="J439" s="36">
        <v>0</v>
      </c>
      <c r="K439" s="36">
        <v>0</v>
      </c>
      <c r="L439" s="35">
        <v>0</v>
      </c>
      <c r="M439" s="36">
        <v>0</v>
      </c>
      <c r="N439" s="35">
        <v>0</v>
      </c>
      <c r="O439" s="35">
        <v>0.372</v>
      </c>
      <c r="P439" s="35">
        <v>0</v>
      </c>
      <c r="Q439" s="35">
        <f t="shared" si="105"/>
        <v>0.372</v>
      </c>
      <c r="R439" s="35">
        <f t="shared" si="106"/>
        <v>0</v>
      </c>
      <c r="S439" s="37">
        <v>0</v>
      </c>
      <c r="T439" s="38" t="s">
        <v>32</v>
      </c>
      <c r="V439" s="103"/>
    </row>
    <row r="440" spans="1:22" ht="31.5">
      <c r="A440" s="39" t="s">
        <v>907</v>
      </c>
      <c r="B440" s="42" t="s">
        <v>942</v>
      </c>
      <c r="C440" s="68" t="s">
        <v>943</v>
      </c>
      <c r="D440" s="35">
        <v>0.86399999999999999</v>
      </c>
      <c r="E440" s="36">
        <v>0</v>
      </c>
      <c r="F440" s="36">
        <f t="shared" si="103"/>
        <v>0.86399999999999999</v>
      </c>
      <c r="G440" s="35">
        <f t="shared" si="104"/>
        <v>0.86399999999999999</v>
      </c>
      <c r="H440" s="35">
        <f t="shared" si="104"/>
        <v>0</v>
      </c>
      <c r="I440" s="36">
        <v>0</v>
      </c>
      <c r="J440" s="36">
        <v>0</v>
      </c>
      <c r="K440" s="36">
        <v>0</v>
      </c>
      <c r="L440" s="35">
        <v>0</v>
      </c>
      <c r="M440" s="36">
        <v>0</v>
      </c>
      <c r="N440" s="35">
        <v>0</v>
      </c>
      <c r="O440" s="35">
        <v>0.86399999999999999</v>
      </c>
      <c r="P440" s="35">
        <v>0</v>
      </c>
      <c r="Q440" s="35">
        <f t="shared" si="105"/>
        <v>0.86399999999999999</v>
      </c>
      <c r="R440" s="35">
        <f t="shared" si="106"/>
        <v>0</v>
      </c>
      <c r="S440" s="37">
        <v>0</v>
      </c>
      <c r="T440" s="38" t="s">
        <v>32</v>
      </c>
      <c r="V440" s="103"/>
    </row>
    <row r="441" spans="1:22" ht="47.25">
      <c r="A441" s="39" t="s">
        <v>907</v>
      </c>
      <c r="B441" s="42" t="s">
        <v>944</v>
      </c>
      <c r="C441" s="68" t="s">
        <v>945</v>
      </c>
      <c r="D441" s="35">
        <v>0.19165200000000002</v>
      </c>
      <c r="E441" s="36">
        <v>0</v>
      </c>
      <c r="F441" s="36">
        <f t="shared" si="103"/>
        <v>0.19165200000000002</v>
      </c>
      <c r="G441" s="35">
        <f t="shared" si="104"/>
        <v>0.19165200000000002</v>
      </c>
      <c r="H441" s="35">
        <f t="shared" si="104"/>
        <v>0</v>
      </c>
      <c r="I441" s="36">
        <v>0</v>
      </c>
      <c r="J441" s="36">
        <v>0</v>
      </c>
      <c r="K441" s="36">
        <v>0</v>
      </c>
      <c r="L441" s="35">
        <v>0</v>
      </c>
      <c r="M441" s="36">
        <v>0</v>
      </c>
      <c r="N441" s="35">
        <v>0</v>
      </c>
      <c r="O441" s="35">
        <v>0.19165200000000002</v>
      </c>
      <c r="P441" s="35">
        <v>0</v>
      </c>
      <c r="Q441" s="35">
        <f t="shared" si="105"/>
        <v>0.19165200000000002</v>
      </c>
      <c r="R441" s="35">
        <f t="shared" si="106"/>
        <v>0</v>
      </c>
      <c r="S441" s="37">
        <v>0</v>
      </c>
      <c r="T441" s="38" t="s">
        <v>32</v>
      </c>
      <c r="V441" s="103"/>
    </row>
    <row r="442" spans="1:22" ht="31.5">
      <c r="A442" s="39" t="s">
        <v>907</v>
      </c>
      <c r="B442" s="42" t="s">
        <v>946</v>
      </c>
      <c r="C442" s="68" t="s">
        <v>947</v>
      </c>
      <c r="D442" s="35">
        <v>0.252</v>
      </c>
      <c r="E442" s="36">
        <v>0</v>
      </c>
      <c r="F442" s="36">
        <f t="shared" si="103"/>
        <v>0.252</v>
      </c>
      <c r="G442" s="35">
        <f t="shared" si="104"/>
        <v>0.252</v>
      </c>
      <c r="H442" s="35">
        <f t="shared" si="104"/>
        <v>0</v>
      </c>
      <c r="I442" s="36">
        <v>0</v>
      </c>
      <c r="J442" s="36">
        <v>0</v>
      </c>
      <c r="K442" s="36">
        <v>0</v>
      </c>
      <c r="L442" s="35">
        <v>0</v>
      </c>
      <c r="M442" s="36">
        <v>0</v>
      </c>
      <c r="N442" s="35">
        <v>0</v>
      </c>
      <c r="O442" s="35">
        <v>0.252</v>
      </c>
      <c r="P442" s="35">
        <v>0</v>
      </c>
      <c r="Q442" s="35">
        <f t="shared" si="105"/>
        <v>0.252</v>
      </c>
      <c r="R442" s="35">
        <f t="shared" si="106"/>
        <v>0</v>
      </c>
      <c r="S442" s="37">
        <v>0</v>
      </c>
      <c r="T442" s="38" t="s">
        <v>32</v>
      </c>
      <c r="V442" s="103"/>
    </row>
    <row r="443" spans="1:22" ht="47.25">
      <c r="A443" s="39" t="s">
        <v>907</v>
      </c>
      <c r="B443" s="42" t="s">
        <v>948</v>
      </c>
      <c r="C443" s="68" t="s">
        <v>949</v>
      </c>
      <c r="D443" s="35">
        <v>3.5712120000000001</v>
      </c>
      <c r="E443" s="36">
        <v>0</v>
      </c>
      <c r="F443" s="36">
        <f t="shared" si="103"/>
        <v>3.5712120000000001</v>
      </c>
      <c r="G443" s="35">
        <f t="shared" si="104"/>
        <v>3.5712120000000001</v>
      </c>
      <c r="H443" s="35">
        <f t="shared" si="104"/>
        <v>0</v>
      </c>
      <c r="I443" s="36">
        <v>0</v>
      </c>
      <c r="J443" s="36">
        <v>0</v>
      </c>
      <c r="K443" s="36">
        <v>0</v>
      </c>
      <c r="L443" s="35">
        <v>0</v>
      </c>
      <c r="M443" s="36">
        <v>0</v>
      </c>
      <c r="N443" s="35">
        <v>0</v>
      </c>
      <c r="O443" s="35">
        <v>3.5712120000000001</v>
      </c>
      <c r="P443" s="35">
        <v>0</v>
      </c>
      <c r="Q443" s="35">
        <f t="shared" si="105"/>
        <v>3.5712120000000001</v>
      </c>
      <c r="R443" s="35">
        <f t="shared" si="106"/>
        <v>0</v>
      </c>
      <c r="S443" s="37">
        <v>0</v>
      </c>
      <c r="T443" s="38" t="s">
        <v>32</v>
      </c>
      <c r="V443" s="103"/>
    </row>
    <row r="444" spans="1:22" ht="31.5">
      <c r="A444" s="39" t="s">
        <v>907</v>
      </c>
      <c r="B444" s="42" t="s">
        <v>950</v>
      </c>
      <c r="C444" s="68" t="s">
        <v>951</v>
      </c>
      <c r="D444" s="35">
        <v>1.2155039999999999</v>
      </c>
      <c r="E444" s="36">
        <v>0</v>
      </c>
      <c r="F444" s="36">
        <f t="shared" si="103"/>
        <v>1.2155039999999999</v>
      </c>
      <c r="G444" s="35">
        <f t="shared" si="104"/>
        <v>1.2155039999999999</v>
      </c>
      <c r="H444" s="35">
        <f t="shared" si="104"/>
        <v>0</v>
      </c>
      <c r="I444" s="36">
        <v>0</v>
      </c>
      <c r="J444" s="36">
        <v>0</v>
      </c>
      <c r="K444" s="36">
        <v>0</v>
      </c>
      <c r="L444" s="35">
        <v>0</v>
      </c>
      <c r="M444" s="36">
        <v>0</v>
      </c>
      <c r="N444" s="35">
        <v>0</v>
      </c>
      <c r="O444" s="35">
        <v>1.2155039999999999</v>
      </c>
      <c r="P444" s="35">
        <v>0</v>
      </c>
      <c r="Q444" s="35">
        <f t="shared" si="105"/>
        <v>1.2155039999999999</v>
      </c>
      <c r="R444" s="35">
        <f t="shared" si="106"/>
        <v>0</v>
      </c>
      <c r="S444" s="37">
        <v>0</v>
      </c>
      <c r="T444" s="38" t="s">
        <v>32</v>
      </c>
      <c r="V444" s="103"/>
    </row>
    <row r="445" spans="1:22" ht="31.5">
      <c r="A445" s="39" t="s">
        <v>907</v>
      </c>
      <c r="B445" s="42" t="s">
        <v>952</v>
      </c>
      <c r="C445" s="68" t="s">
        <v>953</v>
      </c>
      <c r="D445" s="35">
        <v>5.0640000000000001</v>
      </c>
      <c r="E445" s="36">
        <v>0</v>
      </c>
      <c r="F445" s="36">
        <f t="shared" si="103"/>
        <v>5.0640000000000001</v>
      </c>
      <c r="G445" s="35">
        <f t="shared" si="104"/>
        <v>5.0640000000000001</v>
      </c>
      <c r="H445" s="35">
        <f t="shared" si="104"/>
        <v>0</v>
      </c>
      <c r="I445" s="36">
        <v>0</v>
      </c>
      <c r="J445" s="36">
        <v>0</v>
      </c>
      <c r="K445" s="36">
        <v>0</v>
      </c>
      <c r="L445" s="35">
        <v>0</v>
      </c>
      <c r="M445" s="36">
        <v>0</v>
      </c>
      <c r="N445" s="35">
        <v>0</v>
      </c>
      <c r="O445" s="35">
        <v>5.0640000000000001</v>
      </c>
      <c r="P445" s="35">
        <v>0</v>
      </c>
      <c r="Q445" s="35">
        <f t="shared" si="105"/>
        <v>5.0640000000000001</v>
      </c>
      <c r="R445" s="35">
        <f t="shared" si="106"/>
        <v>0</v>
      </c>
      <c r="S445" s="37">
        <v>0</v>
      </c>
      <c r="T445" s="38" t="s">
        <v>32</v>
      </c>
      <c r="V445" s="103"/>
    </row>
    <row r="446" spans="1:22" ht="47.25">
      <c r="A446" s="39" t="s">
        <v>907</v>
      </c>
      <c r="B446" s="42" t="s">
        <v>954</v>
      </c>
      <c r="C446" s="68" t="s">
        <v>955</v>
      </c>
      <c r="D446" s="35">
        <v>0.74399999999999999</v>
      </c>
      <c r="E446" s="36">
        <v>0</v>
      </c>
      <c r="F446" s="36">
        <f t="shared" si="103"/>
        <v>0.74399999999999999</v>
      </c>
      <c r="G446" s="35">
        <f t="shared" si="104"/>
        <v>0.74399999999999999</v>
      </c>
      <c r="H446" s="35">
        <f t="shared" si="104"/>
        <v>0</v>
      </c>
      <c r="I446" s="36">
        <v>0</v>
      </c>
      <c r="J446" s="36">
        <v>0</v>
      </c>
      <c r="K446" s="36">
        <v>0</v>
      </c>
      <c r="L446" s="35">
        <v>0</v>
      </c>
      <c r="M446" s="36">
        <v>0</v>
      </c>
      <c r="N446" s="35">
        <v>0</v>
      </c>
      <c r="O446" s="35">
        <v>0.74399999999999999</v>
      </c>
      <c r="P446" s="35">
        <v>0</v>
      </c>
      <c r="Q446" s="35">
        <f t="shared" si="105"/>
        <v>0.74399999999999999</v>
      </c>
      <c r="R446" s="35">
        <f t="shared" si="106"/>
        <v>0</v>
      </c>
      <c r="S446" s="37">
        <v>0</v>
      </c>
      <c r="T446" s="38" t="s">
        <v>32</v>
      </c>
      <c r="V446" s="103"/>
    </row>
    <row r="447" spans="1:22" ht="47.25">
      <c r="A447" s="39" t="s">
        <v>907</v>
      </c>
      <c r="B447" s="42" t="s">
        <v>956</v>
      </c>
      <c r="C447" s="68" t="s">
        <v>957</v>
      </c>
      <c r="D447" s="35">
        <v>0.42</v>
      </c>
      <c r="E447" s="36">
        <v>0</v>
      </c>
      <c r="F447" s="36">
        <f t="shared" si="103"/>
        <v>0.42</v>
      </c>
      <c r="G447" s="35">
        <f t="shared" si="104"/>
        <v>0.42</v>
      </c>
      <c r="H447" s="35">
        <f t="shared" si="104"/>
        <v>0</v>
      </c>
      <c r="I447" s="36">
        <v>0</v>
      </c>
      <c r="J447" s="36">
        <v>0</v>
      </c>
      <c r="K447" s="36">
        <v>0</v>
      </c>
      <c r="L447" s="35">
        <v>0</v>
      </c>
      <c r="M447" s="36">
        <v>0</v>
      </c>
      <c r="N447" s="35">
        <v>0</v>
      </c>
      <c r="O447" s="35">
        <v>0.42</v>
      </c>
      <c r="P447" s="35">
        <v>0</v>
      </c>
      <c r="Q447" s="35">
        <f t="shared" si="105"/>
        <v>0.42</v>
      </c>
      <c r="R447" s="35">
        <f t="shared" si="106"/>
        <v>0</v>
      </c>
      <c r="S447" s="37">
        <v>0</v>
      </c>
      <c r="T447" s="38" t="s">
        <v>32</v>
      </c>
      <c r="V447" s="103"/>
    </row>
    <row r="448" spans="1:22" ht="31.5">
      <c r="A448" s="39" t="s">
        <v>907</v>
      </c>
      <c r="B448" s="42" t="s">
        <v>958</v>
      </c>
      <c r="C448" s="68" t="s">
        <v>959</v>
      </c>
      <c r="D448" s="35">
        <v>0.28699999999999998</v>
      </c>
      <c r="E448" s="36">
        <v>0.29599999999999999</v>
      </c>
      <c r="F448" s="36">
        <f>D448-E448</f>
        <v>-9.000000000000008E-3</v>
      </c>
      <c r="G448" s="35" t="s">
        <v>32</v>
      </c>
      <c r="H448" s="35">
        <f t="shared" si="104"/>
        <v>0</v>
      </c>
      <c r="I448" s="36" t="s">
        <v>32</v>
      </c>
      <c r="J448" s="36">
        <v>0</v>
      </c>
      <c r="K448" s="36" t="s">
        <v>32</v>
      </c>
      <c r="L448" s="35">
        <v>0</v>
      </c>
      <c r="M448" s="36" t="s">
        <v>32</v>
      </c>
      <c r="N448" s="35">
        <v>0</v>
      </c>
      <c r="O448" s="35" t="s">
        <v>32</v>
      </c>
      <c r="P448" s="35">
        <v>0</v>
      </c>
      <c r="Q448" s="35">
        <f t="shared" si="105"/>
        <v>-9.000000000000008E-3</v>
      </c>
      <c r="R448" s="35" t="s">
        <v>32</v>
      </c>
      <c r="S448" s="37" t="s">
        <v>32</v>
      </c>
      <c r="T448" s="38" t="s">
        <v>960</v>
      </c>
      <c r="V448" s="103"/>
    </row>
    <row r="449" spans="1:22" ht="47.25">
      <c r="A449" s="39" t="s">
        <v>907</v>
      </c>
      <c r="B449" s="42" t="s">
        <v>961</v>
      </c>
      <c r="C449" s="68" t="s">
        <v>962</v>
      </c>
      <c r="D449" s="35">
        <v>4.92</v>
      </c>
      <c r="E449" s="36">
        <v>0</v>
      </c>
      <c r="F449" s="36">
        <f>D449-E449</f>
        <v>4.92</v>
      </c>
      <c r="G449" s="35" t="s">
        <v>32</v>
      </c>
      <c r="H449" s="35">
        <f t="shared" si="104"/>
        <v>2.2399992000000002</v>
      </c>
      <c r="I449" s="36" t="s">
        <v>32</v>
      </c>
      <c r="J449" s="36">
        <v>2.2399992000000002</v>
      </c>
      <c r="K449" s="36" t="s">
        <v>32</v>
      </c>
      <c r="L449" s="35">
        <v>0</v>
      </c>
      <c r="M449" s="36" t="s">
        <v>32</v>
      </c>
      <c r="N449" s="35">
        <v>0</v>
      </c>
      <c r="O449" s="35" t="s">
        <v>32</v>
      </c>
      <c r="P449" s="35">
        <v>0</v>
      </c>
      <c r="Q449" s="35">
        <f t="shared" si="105"/>
        <v>2.6800007999999997</v>
      </c>
      <c r="R449" s="35" t="s">
        <v>32</v>
      </c>
      <c r="S449" s="37" t="s">
        <v>32</v>
      </c>
      <c r="T449" s="38" t="s">
        <v>963</v>
      </c>
      <c r="V449" s="103"/>
    </row>
    <row r="450" spans="1:22" ht="31.5">
      <c r="A450" s="39" t="s">
        <v>907</v>
      </c>
      <c r="B450" s="42" t="s">
        <v>964</v>
      </c>
      <c r="C450" s="68" t="s">
        <v>965</v>
      </c>
      <c r="D450" s="35" t="s">
        <v>32</v>
      </c>
      <c r="E450" s="36">
        <v>0.8538</v>
      </c>
      <c r="F450" s="36" t="s">
        <v>32</v>
      </c>
      <c r="G450" s="35" t="s">
        <v>32</v>
      </c>
      <c r="H450" s="35">
        <f t="shared" si="104"/>
        <v>1.9900666</v>
      </c>
      <c r="I450" s="36" t="s">
        <v>32</v>
      </c>
      <c r="J450" s="36">
        <v>1.9900666</v>
      </c>
      <c r="K450" s="36" t="s">
        <v>32</v>
      </c>
      <c r="L450" s="35">
        <v>0</v>
      </c>
      <c r="M450" s="36" t="s">
        <v>32</v>
      </c>
      <c r="N450" s="35">
        <v>0</v>
      </c>
      <c r="O450" s="35" t="s">
        <v>32</v>
      </c>
      <c r="P450" s="35">
        <v>0</v>
      </c>
      <c r="Q450" s="35" t="s">
        <v>32</v>
      </c>
      <c r="R450" s="35" t="s">
        <v>32</v>
      </c>
      <c r="S450" s="37" t="s">
        <v>32</v>
      </c>
      <c r="T450" s="38" t="s">
        <v>640</v>
      </c>
      <c r="V450" s="103"/>
    </row>
    <row r="451" spans="1:22" ht="31.5">
      <c r="A451" s="39" t="s">
        <v>907</v>
      </c>
      <c r="B451" s="42" t="s">
        <v>966</v>
      </c>
      <c r="C451" s="68" t="s">
        <v>967</v>
      </c>
      <c r="D451" s="35" t="s">
        <v>32</v>
      </c>
      <c r="E451" s="36" t="s">
        <v>32</v>
      </c>
      <c r="F451" s="36" t="s">
        <v>32</v>
      </c>
      <c r="G451" s="35" t="s">
        <v>32</v>
      </c>
      <c r="H451" s="35">
        <f t="shared" si="104"/>
        <v>13.59305644</v>
      </c>
      <c r="I451" s="36" t="s">
        <v>32</v>
      </c>
      <c r="J451" s="36">
        <v>13.59305644</v>
      </c>
      <c r="K451" s="36" t="s">
        <v>32</v>
      </c>
      <c r="L451" s="35">
        <v>0</v>
      </c>
      <c r="M451" s="36" t="s">
        <v>32</v>
      </c>
      <c r="N451" s="35">
        <v>0</v>
      </c>
      <c r="O451" s="35" t="s">
        <v>32</v>
      </c>
      <c r="P451" s="35">
        <v>0</v>
      </c>
      <c r="Q451" s="35" t="s">
        <v>32</v>
      </c>
      <c r="R451" s="35" t="s">
        <v>32</v>
      </c>
      <c r="S451" s="37" t="s">
        <v>32</v>
      </c>
      <c r="T451" s="38" t="s">
        <v>640</v>
      </c>
      <c r="V451" s="103"/>
    </row>
    <row r="452" spans="1:22" ht="31.5">
      <c r="A452" s="39" t="s">
        <v>907</v>
      </c>
      <c r="B452" s="42" t="s">
        <v>968</v>
      </c>
      <c r="C452" s="68" t="s">
        <v>969</v>
      </c>
      <c r="D452" s="35" t="s">
        <v>32</v>
      </c>
      <c r="E452" s="36" t="s">
        <v>32</v>
      </c>
      <c r="F452" s="36" t="s">
        <v>32</v>
      </c>
      <c r="G452" s="35" t="s">
        <v>32</v>
      </c>
      <c r="H452" s="35">
        <f t="shared" si="104"/>
        <v>0.14199999999999999</v>
      </c>
      <c r="I452" s="36" t="s">
        <v>32</v>
      </c>
      <c r="J452" s="36">
        <v>0.14199999999999999</v>
      </c>
      <c r="K452" s="36" t="s">
        <v>32</v>
      </c>
      <c r="L452" s="35">
        <v>0</v>
      </c>
      <c r="M452" s="36" t="s">
        <v>32</v>
      </c>
      <c r="N452" s="35">
        <v>0</v>
      </c>
      <c r="O452" s="35" t="s">
        <v>32</v>
      </c>
      <c r="P452" s="35">
        <v>0</v>
      </c>
      <c r="Q452" s="35" t="s">
        <v>32</v>
      </c>
      <c r="R452" s="35" t="s">
        <v>32</v>
      </c>
      <c r="S452" s="37" t="s">
        <v>32</v>
      </c>
      <c r="T452" s="38" t="s">
        <v>640</v>
      </c>
      <c r="V452" s="103"/>
    </row>
    <row r="453" spans="1:22" ht="31.5">
      <c r="A453" s="39" t="s">
        <v>907</v>
      </c>
      <c r="B453" s="42" t="s">
        <v>970</v>
      </c>
      <c r="C453" s="68" t="s">
        <v>971</v>
      </c>
      <c r="D453" s="35" t="s">
        <v>32</v>
      </c>
      <c r="E453" s="36" t="s">
        <v>32</v>
      </c>
      <c r="F453" s="36" t="s">
        <v>32</v>
      </c>
      <c r="G453" s="35" t="s">
        <v>32</v>
      </c>
      <c r="H453" s="35">
        <f t="shared" si="104"/>
        <v>6.0930564400000007</v>
      </c>
      <c r="I453" s="36" t="s">
        <v>32</v>
      </c>
      <c r="J453" s="36">
        <v>6.0930564400000007</v>
      </c>
      <c r="K453" s="36" t="s">
        <v>32</v>
      </c>
      <c r="L453" s="35">
        <v>0</v>
      </c>
      <c r="M453" s="36" t="s">
        <v>32</v>
      </c>
      <c r="N453" s="35">
        <v>0</v>
      </c>
      <c r="O453" s="35" t="s">
        <v>32</v>
      </c>
      <c r="P453" s="35">
        <v>0</v>
      </c>
      <c r="Q453" s="35" t="s">
        <v>32</v>
      </c>
      <c r="R453" s="35" t="s">
        <v>32</v>
      </c>
      <c r="S453" s="37" t="s">
        <v>32</v>
      </c>
      <c r="T453" s="38" t="s">
        <v>640</v>
      </c>
      <c r="V453" s="103"/>
    </row>
    <row r="454" spans="1:22" ht="31.5">
      <c r="A454" s="39" t="s">
        <v>907</v>
      </c>
      <c r="B454" s="42" t="s">
        <v>972</v>
      </c>
      <c r="C454" s="68" t="s">
        <v>973</v>
      </c>
      <c r="D454" s="35" t="s">
        <v>32</v>
      </c>
      <c r="E454" s="36">
        <v>0.8538</v>
      </c>
      <c r="F454" s="36" t="s">
        <v>32</v>
      </c>
      <c r="G454" s="35" t="s">
        <v>32</v>
      </c>
      <c r="H454" s="35">
        <f t="shared" si="104"/>
        <v>1.9900666</v>
      </c>
      <c r="I454" s="36" t="s">
        <v>32</v>
      </c>
      <c r="J454" s="36">
        <v>1.9900666</v>
      </c>
      <c r="K454" s="36" t="s">
        <v>32</v>
      </c>
      <c r="L454" s="35">
        <v>0</v>
      </c>
      <c r="M454" s="36" t="s">
        <v>32</v>
      </c>
      <c r="N454" s="35">
        <v>0</v>
      </c>
      <c r="O454" s="35" t="s">
        <v>32</v>
      </c>
      <c r="P454" s="35">
        <v>0</v>
      </c>
      <c r="Q454" s="35" t="s">
        <v>32</v>
      </c>
      <c r="R454" s="35" t="s">
        <v>32</v>
      </c>
      <c r="S454" s="37" t="s">
        <v>32</v>
      </c>
      <c r="T454" s="38" t="s">
        <v>640</v>
      </c>
      <c r="V454" s="103"/>
    </row>
    <row r="455" spans="1:22" ht="31.5">
      <c r="A455" s="39" t="s">
        <v>907</v>
      </c>
      <c r="B455" s="42" t="s">
        <v>974</v>
      </c>
      <c r="C455" s="68" t="s">
        <v>975</v>
      </c>
      <c r="D455" s="35" t="s">
        <v>32</v>
      </c>
      <c r="E455" s="36">
        <v>0.21</v>
      </c>
      <c r="F455" s="36" t="s">
        <v>32</v>
      </c>
      <c r="G455" s="35" t="s">
        <v>32</v>
      </c>
      <c r="H455" s="35">
        <f t="shared" si="104"/>
        <v>0</v>
      </c>
      <c r="I455" s="36" t="s">
        <v>32</v>
      </c>
      <c r="J455" s="36">
        <v>0</v>
      </c>
      <c r="K455" s="36" t="s">
        <v>32</v>
      </c>
      <c r="L455" s="35">
        <v>0</v>
      </c>
      <c r="M455" s="36" t="s">
        <v>32</v>
      </c>
      <c r="N455" s="35">
        <v>0</v>
      </c>
      <c r="O455" s="35" t="s">
        <v>32</v>
      </c>
      <c r="P455" s="35">
        <v>0</v>
      </c>
      <c r="Q455" s="35" t="s">
        <v>32</v>
      </c>
      <c r="R455" s="35" t="s">
        <v>32</v>
      </c>
      <c r="S455" s="37" t="s">
        <v>32</v>
      </c>
      <c r="T455" s="38" t="s">
        <v>640</v>
      </c>
      <c r="V455" s="103"/>
    </row>
    <row r="456" spans="1:22" ht="31.5">
      <c r="A456" s="39" t="s">
        <v>907</v>
      </c>
      <c r="B456" s="42" t="s">
        <v>976</v>
      </c>
      <c r="C456" s="68" t="s">
        <v>977</v>
      </c>
      <c r="D456" s="35" t="s">
        <v>32</v>
      </c>
      <c r="E456" s="36">
        <v>0.10199999999999999</v>
      </c>
      <c r="F456" s="36" t="s">
        <v>32</v>
      </c>
      <c r="G456" s="35" t="s">
        <v>32</v>
      </c>
      <c r="H456" s="35">
        <f t="shared" si="104"/>
        <v>0</v>
      </c>
      <c r="I456" s="36" t="s">
        <v>32</v>
      </c>
      <c r="J456" s="36">
        <v>0</v>
      </c>
      <c r="K456" s="36" t="s">
        <v>32</v>
      </c>
      <c r="L456" s="35">
        <v>0</v>
      </c>
      <c r="M456" s="36" t="s">
        <v>32</v>
      </c>
      <c r="N456" s="35">
        <v>0</v>
      </c>
      <c r="O456" s="35" t="s">
        <v>32</v>
      </c>
      <c r="P456" s="35">
        <v>0</v>
      </c>
      <c r="Q456" s="35" t="s">
        <v>32</v>
      </c>
      <c r="R456" s="35" t="s">
        <v>32</v>
      </c>
      <c r="S456" s="37" t="s">
        <v>32</v>
      </c>
      <c r="T456" s="38" t="s">
        <v>640</v>
      </c>
      <c r="V456" s="103"/>
    </row>
    <row r="457" spans="1:22" ht="31.5">
      <c r="A457" s="39" t="s">
        <v>907</v>
      </c>
      <c r="B457" s="42" t="s">
        <v>978</v>
      </c>
      <c r="C457" s="68" t="s">
        <v>979</v>
      </c>
      <c r="D457" s="35" t="s">
        <v>32</v>
      </c>
      <c r="E457" s="36">
        <v>0.83085200000000015</v>
      </c>
      <c r="F457" s="36" t="s">
        <v>32</v>
      </c>
      <c r="G457" s="35" t="s">
        <v>32</v>
      </c>
      <c r="H457" s="35">
        <f t="shared" si="104"/>
        <v>9.3469200000000002E-2</v>
      </c>
      <c r="I457" s="36" t="s">
        <v>32</v>
      </c>
      <c r="J457" s="36">
        <v>9.3469200000000002E-2</v>
      </c>
      <c r="K457" s="36" t="s">
        <v>32</v>
      </c>
      <c r="L457" s="35">
        <v>0</v>
      </c>
      <c r="M457" s="36" t="s">
        <v>32</v>
      </c>
      <c r="N457" s="35">
        <v>0</v>
      </c>
      <c r="O457" s="35" t="s">
        <v>32</v>
      </c>
      <c r="P457" s="35">
        <v>0</v>
      </c>
      <c r="Q457" s="35" t="s">
        <v>32</v>
      </c>
      <c r="R457" s="35" t="s">
        <v>32</v>
      </c>
      <c r="S457" s="37" t="s">
        <v>32</v>
      </c>
      <c r="T457" s="38" t="s">
        <v>640</v>
      </c>
      <c r="V457" s="103"/>
    </row>
    <row r="458" spans="1:22" ht="47.25">
      <c r="A458" s="39" t="s">
        <v>907</v>
      </c>
      <c r="B458" s="42" t="s">
        <v>980</v>
      </c>
      <c r="C458" s="68" t="s">
        <v>981</v>
      </c>
      <c r="D458" s="35" t="s">
        <v>32</v>
      </c>
      <c r="E458" s="36">
        <v>0.28386119999999998</v>
      </c>
      <c r="F458" s="36" t="s">
        <v>32</v>
      </c>
      <c r="G458" s="35" t="s">
        <v>32</v>
      </c>
      <c r="H458" s="35">
        <f t="shared" si="104"/>
        <v>0.46872518000000002</v>
      </c>
      <c r="I458" s="36" t="s">
        <v>32</v>
      </c>
      <c r="J458" s="36">
        <v>0.46872518000000002</v>
      </c>
      <c r="K458" s="36" t="s">
        <v>32</v>
      </c>
      <c r="L458" s="35">
        <v>0</v>
      </c>
      <c r="M458" s="36" t="s">
        <v>32</v>
      </c>
      <c r="N458" s="35">
        <v>0</v>
      </c>
      <c r="O458" s="35" t="s">
        <v>32</v>
      </c>
      <c r="P458" s="35">
        <v>0</v>
      </c>
      <c r="Q458" s="35" t="s">
        <v>32</v>
      </c>
      <c r="R458" s="35" t="s">
        <v>32</v>
      </c>
      <c r="S458" s="37" t="s">
        <v>32</v>
      </c>
      <c r="T458" s="38" t="s">
        <v>640</v>
      </c>
      <c r="V458" s="103"/>
    </row>
    <row r="459" spans="1:22" ht="31.5">
      <c r="A459" s="39" t="s">
        <v>907</v>
      </c>
      <c r="B459" s="42" t="s">
        <v>982</v>
      </c>
      <c r="C459" s="68" t="s">
        <v>983</v>
      </c>
      <c r="D459" s="35" t="s">
        <v>32</v>
      </c>
      <c r="E459" s="36">
        <v>2.019002</v>
      </c>
      <c r="F459" s="36" t="s">
        <v>32</v>
      </c>
      <c r="G459" s="35" t="s">
        <v>32</v>
      </c>
      <c r="H459" s="35">
        <f t="shared" si="104"/>
        <v>0.28341959999999999</v>
      </c>
      <c r="I459" s="36" t="s">
        <v>32</v>
      </c>
      <c r="J459" s="36">
        <v>0.28341959999999999</v>
      </c>
      <c r="K459" s="36" t="s">
        <v>32</v>
      </c>
      <c r="L459" s="35">
        <v>0</v>
      </c>
      <c r="M459" s="36" t="s">
        <v>32</v>
      </c>
      <c r="N459" s="35">
        <v>0</v>
      </c>
      <c r="O459" s="35" t="s">
        <v>32</v>
      </c>
      <c r="P459" s="35">
        <v>0</v>
      </c>
      <c r="Q459" s="35" t="s">
        <v>32</v>
      </c>
      <c r="R459" s="35" t="s">
        <v>32</v>
      </c>
      <c r="S459" s="37" t="s">
        <v>32</v>
      </c>
      <c r="T459" s="38" t="s">
        <v>640</v>
      </c>
      <c r="V459" s="103"/>
    </row>
    <row r="460" spans="1:22" ht="47.25">
      <c r="A460" s="39" t="s">
        <v>907</v>
      </c>
      <c r="B460" s="42" t="s">
        <v>984</v>
      </c>
      <c r="C460" s="68" t="s">
        <v>985</v>
      </c>
      <c r="D460" s="35" t="s">
        <v>32</v>
      </c>
      <c r="E460" s="36">
        <v>0.28386119999999998</v>
      </c>
      <c r="F460" s="36" t="s">
        <v>32</v>
      </c>
      <c r="G460" s="35" t="s">
        <v>32</v>
      </c>
      <c r="H460" s="35">
        <f t="shared" si="104"/>
        <v>0.46872518000000002</v>
      </c>
      <c r="I460" s="36" t="s">
        <v>32</v>
      </c>
      <c r="J460" s="36">
        <v>0.46872518000000002</v>
      </c>
      <c r="K460" s="36" t="s">
        <v>32</v>
      </c>
      <c r="L460" s="35">
        <v>0</v>
      </c>
      <c r="M460" s="36" t="s">
        <v>32</v>
      </c>
      <c r="N460" s="35">
        <v>0</v>
      </c>
      <c r="O460" s="35" t="s">
        <v>32</v>
      </c>
      <c r="P460" s="35">
        <v>0</v>
      </c>
      <c r="Q460" s="35" t="s">
        <v>32</v>
      </c>
      <c r="R460" s="35" t="s">
        <v>32</v>
      </c>
      <c r="S460" s="37" t="s">
        <v>32</v>
      </c>
      <c r="T460" s="38" t="s">
        <v>640</v>
      </c>
      <c r="V460" s="103"/>
    </row>
    <row r="461" spans="1:22" ht="31.5">
      <c r="A461" s="39" t="s">
        <v>907</v>
      </c>
      <c r="B461" s="42" t="s">
        <v>986</v>
      </c>
      <c r="C461" s="68" t="s">
        <v>987</v>
      </c>
      <c r="D461" s="35" t="s">
        <v>32</v>
      </c>
      <c r="E461" s="36">
        <v>1.7250720000000002</v>
      </c>
      <c r="F461" s="36" t="s">
        <v>32</v>
      </c>
      <c r="G461" s="35" t="s">
        <v>32</v>
      </c>
      <c r="H461" s="35">
        <f t="shared" si="104"/>
        <v>0.13769040000000002</v>
      </c>
      <c r="I461" s="36" t="s">
        <v>32</v>
      </c>
      <c r="J461" s="36">
        <v>0.13769040000000002</v>
      </c>
      <c r="K461" s="36" t="s">
        <v>32</v>
      </c>
      <c r="L461" s="35">
        <v>0</v>
      </c>
      <c r="M461" s="36" t="s">
        <v>32</v>
      </c>
      <c r="N461" s="35">
        <v>0</v>
      </c>
      <c r="O461" s="35" t="s">
        <v>32</v>
      </c>
      <c r="P461" s="35">
        <v>0</v>
      </c>
      <c r="Q461" s="35" t="s">
        <v>32</v>
      </c>
      <c r="R461" s="35" t="s">
        <v>32</v>
      </c>
      <c r="S461" s="37" t="s">
        <v>32</v>
      </c>
      <c r="T461" s="38" t="s">
        <v>640</v>
      </c>
      <c r="V461" s="103"/>
    </row>
    <row r="462" spans="1:22" ht="31.5">
      <c r="A462" s="39" t="s">
        <v>907</v>
      </c>
      <c r="B462" s="42" t="s">
        <v>988</v>
      </c>
      <c r="C462" s="68" t="s">
        <v>989</v>
      </c>
      <c r="D462" s="35">
        <v>1.1879999999999999</v>
      </c>
      <c r="E462" s="36">
        <v>0</v>
      </c>
      <c r="F462" s="36">
        <f t="shared" si="103"/>
        <v>1.1879999999999999</v>
      </c>
      <c r="G462" s="35">
        <f t="shared" si="104"/>
        <v>1.1879999999999999</v>
      </c>
      <c r="H462" s="35">
        <f t="shared" si="104"/>
        <v>0</v>
      </c>
      <c r="I462" s="36">
        <v>0</v>
      </c>
      <c r="J462" s="36">
        <v>0</v>
      </c>
      <c r="K462" s="36">
        <v>0</v>
      </c>
      <c r="L462" s="35">
        <v>0</v>
      </c>
      <c r="M462" s="36">
        <v>0</v>
      </c>
      <c r="N462" s="35">
        <v>0</v>
      </c>
      <c r="O462" s="35">
        <v>1.1879999999999999</v>
      </c>
      <c r="P462" s="35">
        <v>0</v>
      </c>
      <c r="Q462" s="35">
        <f t="shared" si="105"/>
        <v>1.1879999999999999</v>
      </c>
      <c r="R462" s="35">
        <f>H462-(I462)</f>
        <v>0</v>
      </c>
      <c r="S462" s="37">
        <v>0</v>
      </c>
      <c r="T462" s="38" t="s">
        <v>32</v>
      </c>
      <c r="V462" s="103"/>
    </row>
    <row r="463" spans="1:22">
      <c r="A463" s="12" t="s">
        <v>990</v>
      </c>
      <c r="B463" s="13" t="s">
        <v>991</v>
      </c>
      <c r="C463" s="14" t="s">
        <v>31</v>
      </c>
      <c r="D463" s="15">
        <f t="shared" ref="D463:R463" si="107">SUM(D464,D495,D503,D560,D567,D575,D576)</f>
        <v>9107.6544558341993</v>
      </c>
      <c r="E463" s="16">
        <f t="shared" si="107"/>
        <v>5236.5658497000004</v>
      </c>
      <c r="F463" s="16">
        <f t="shared" si="107"/>
        <v>4021.6178994541997</v>
      </c>
      <c r="G463" s="15">
        <f t="shared" si="107"/>
        <v>1882.0112621984001</v>
      </c>
      <c r="H463" s="15">
        <f t="shared" si="107"/>
        <v>314.90543991999994</v>
      </c>
      <c r="I463" s="16">
        <f t="shared" si="107"/>
        <v>167.16852842320003</v>
      </c>
      <c r="J463" s="16">
        <f t="shared" si="107"/>
        <v>314.90543991999994</v>
      </c>
      <c r="K463" s="16">
        <f t="shared" si="107"/>
        <v>168.82226008159998</v>
      </c>
      <c r="L463" s="15">
        <f t="shared" si="107"/>
        <v>0</v>
      </c>
      <c r="M463" s="16">
        <f t="shared" si="107"/>
        <v>784.83286335199989</v>
      </c>
      <c r="N463" s="15">
        <f t="shared" si="107"/>
        <v>0</v>
      </c>
      <c r="O463" s="15">
        <f t="shared" si="107"/>
        <v>761.18761034159991</v>
      </c>
      <c r="P463" s="15">
        <f t="shared" si="107"/>
        <v>0</v>
      </c>
      <c r="Q463" s="15">
        <f t="shared" si="107"/>
        <v>3722.2996304341996</v>
      </c>
      <c r="R463" s="15">
        <f t="shared" si="107"/>
        <v>-48.6283925432</v>
      </c>
      <c r="S463" s="18">
        <f>R463/(I463)</f>
        <v>-0.29089442254401782</v>
      </c>
      <c r="T463" s="19" t="s">
        <v>32</v>
      </c>
    </row>
    <row r="464" spans="1:22" ht="31.5">
      <c r="A464" s="12" t="s">
        <v>992</v>
      </c>
      <c r="B464" s="13" t="s">
        <v>50</v>
      </c>
      <c r="C464" s="63" t="s">
        <v>31</v>
      </c>
      <c r="D464" s="15">
        <f t="shared" ref="D464:Q464" si="108">D465+D468+D471+D494</f>
        <v>1379.3152972319999</v>
      </c>
      <c r="E464" s="16">
        <f t="shared" si="108"/>
        <v>1101.4264495900002</v>
      </c>
      <c r="F464" s="16">
        <f t="shared" si="108"/>
        <v>359.28941676199986</v>
      </c>
      <c r="G464" s="15">
        <f t="shared" si="108"/>
        <v>86.782765815999966</v>
      </c>
      <c r="H464" s="15">
        <f t="shared" si="108"/>
        <v>130.53603375</v>
      </c>
      <c r="I464" s="16">
        <f t="shared" si="108"/>
        <v>18.911470700000002</v>
      </c>
      <c r="J464" s="16">
        <f t="shared" si="108"/>
        <v>130.53603375</v>
      </c>
      <c r="K464" s="16">
        <f t="shared" si="108"/>
        <v>6.7871295119999999</v>
      </c>
      <c r="L464" s="15">
        <f t="shared" si="108"/>
        <v>0</v>
      </c>
      <c r="M464" s="16">
        <f t="shared" si="108"/>
        <v>10.8</v>
      </c>
      <c r="N464" s="15">
        <f t="shared" si="108"/>
        <v>0</v>
      </c>
      <c r="O464" s="15">
        <f t="shared" si="108"/>
        <v>50.284165603999973</v>
      </c>
      <c r="P464" s="15">
        <f t="shared" si="108"/>
        <v>0</v>
      </c>
      <c r="Q464" s="15">
        <f t="shared" si="108"/>
        <v>233.12762349199997</v>
      </c>
      <c r="R464" s="15">
        <f>R465+R468+R471+R494</f>
        <v>11.679861219999999</v>
      </c>
      <c r="S464" s="18">
        <f>R464/(I464)</f>
        <v>0.6176072398219139</v>
      </c>
      <c r="T464" s="19" t="s">
        <v>32</v>
      </c>
    </row>
    <row r="465" spans="1:20" ht="78.75">
      <c r="A465" s="12" t="s">
        <v>993</v>
      </c>
      <c r="B465" s="13" t="s">
        <v>52</v>
      </c>
      <c r="C465" s="14" t="s">
        <v>31</v>
      </c>
      <c r="D465" s="15">
        <v>0</v>
      </c>
      <c r="E465" s="16">
        <v>0</v>
      </c>
      <c r="F465" s="16">
        <v>0</v>
      </c>
      <c r="G465" s="15">
        <v>0</v>
      </c>
      <c r="H465" s="15">
        <v>0</v>
      </c>
      <c r="I465" s="16">
        <v>0</v>
      </c>
      <c r="J465" s="16">
        <v>0</v>
      </c>
      <c r="K465" s="16">
        <v>0</v>
      </c>
      <c r="L465" s="15">
        <v>0</v>
      </c>
      <c r="M465" s="16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0</v>
      </c>
      <c r="S465" s="18">
        <v>0</v>
      </c>
      <c r="T465" s="19" t="s">
        <v>32</v>
      </c>
    </row>
    <row r="466" spans="1:20" ht="31.5">
      <c r="A466" s="12" t="s">
        <v>994</v>
      </c>
      <c r="B466" s="13" t="s">
        <v>56</v>
      </c>
      <c r="C466" s="63" t="s">
        <v>31</v>
      </c>
      <c r="D466" s="15">
        <v>0</v>
      </c>
      <c r="E466" s="16">
        <v>0</v>
      </c>
      <c r="F466" s="16">
        <v>0</v>
      </c>
      <c r="G466" s="15">
        <v>0</v>
      </c>
      <c r="H466" s="15">
        <v>0</v>
      </c>
      <c r="I466" s="16">
        <v>0</v>
      </c>
      <c r="J466" s="16">
        <v>0</v>
      </c>
      <c r="K466" s="16">
        <v>0</v>
      </c>
      <c r="L466" s="15">
        <v>0</v>
      </c>
      <c r="M466" s="16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  <c r="S466" s="18">
        <v>0</v>
      </c>
      <c r="T466" s="19" t="s">
        <v>32</v>
      </c>
    </row>
    <row r="467" spans="1:20" ht="31.5">
      <c r="A467" s="12" t="s">
        <v>995</v>
      </c>
      <c r="B467" s="13" t="s">
        <v>56</v>
      </c>
      <c r="C467" s="63" t="s">
        <v>31</v>
      </c>
      <c r="D467" s="15">
        <v>0</v>
      </c>
      <c r="E467" s="16">
        <v>0</v>
      </c>
      <c r="F467" s="16">
        <v>0</v>
      </c>
      <c r="G467" s="15">
        <v>0</v>
      </c>
      <c r="H467" s="15">
        <v>0</v>
      </c>
      <c r="I467" s="16">
        <v>0</v>
      </c>
      <c r="J467" s="16">
        <v>0</v>
      </c>
      <c r="K467" s="16">
        <v>0</v>
      </c>
      <c r="L467" s="15">
        <v>0</v>
      </c>
      <c r="M467" s="16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8">
        <v>0</v>
      </c>
      <c r="T467" s="19" t="s">
        <v>32</v>
      </c>
    </row>
    <row r="468" spans="1:20" ht="47.25">
      <c r="A468" s="12" t="s">
        <v>996</v>
      </c>
      <c r="B468" s="13" t="s">
        <v>58</v>
      </c>
      <c r="C468" s="14" t="s">
        <v>31</v>
      </c>
      <c r="D468" s="15">
        <v>0</v>
      </c>
      <c r="E468" s="16">
        <v>0</v>
      </c>
      <c r="F468" s="16">
        <v>0</v>
      </c>
      <c r="G468" s="15">
        <v>0</v>
      </c>
      <c r="H468" s="15">
        <v>0</v>
      </c>
      <c r="I468" s="16">
        <v>0</v>
      </c>
      <c r="J468" s="16">
        <v>0</v>
      </c>
      <c r="K468" s="16">
        <v>0</v>
      </c>
      <c r="L468" s="15">
        <v>0</v>
      </c>
      <c r="M468" s="16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8">
        <v>0</v>
      </c>
      <c r="T468" s="19" t="s">
        <v>32</v>
      </c>
    </row>
    <row r="469" spans="1:20" ht="31.5">
      <c r="A469" s="12" t="s">
        <v>997</v>
      </c>
      <c r="B469" s="13" t="s">
        <v>56</v>
      </c>
      <c r="C469" s="63" t="s">
        <v>31</v>
      </c>
      <c r="D469" s="15">
        <v>0</v>
      </c>
      <c r="E469" s="16">
        <v>0</v>
      </c>
      <c r="F469" s="16">
        <v>0</v>
      </c>
      <c r="G469" s="15">
        <v>0</v>
      </c>
      <c r="H469" s="15">
        <v>0</v>
      </c>
      <c r="I469" s="16">
        <v>0</v>
      </c>
      <c r="J469" s="16">
        <v>0</v>
      </c>
      <c r="K469" s="16">
        <v>0</v>
      </c>
      <c r="L469" s="15">
        <v>0</v>
      </c>
      <c r="M469" s="16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8">
        <v>0</v>
      </c>
      <c r="T469" s="19" t="s">
        <v>32</v>
      </c>
    </row>
    <row r="470" spans="1:20" ht="31.5">
      <c r="A470" s="12" t="s">
        <v>998</v>
      </c>
      <c r="B470" s="13" t="s">
        <v>56</v>
      </c>
      <c r="C470" s="63" t="s">
        <v>31</v>
      </c>
      <c r="D470" s="15">
        <v>0</v>
      </c>
      <c r="E470" s="16">
        <v>0</v>
      </c>
      <c r="F470" s="16">
        <v>0</v>
      </c>
      <c r="G470" s="15">
        <v>0</v>
      </c>
      <c r="H470" s="15">
        <v>0</v>
      </c>
      <c r="I470" s="16">
        <v>0</v>
      </c>
      <c r="J470" s="16">
        <v>0</v>
      </c>
      <c r="K470" s="16">
        <v>0</v>
      </c>
      <c r="L470" s="15">
        <v>0</v>
      </c>
      <c r="M470" s="16">
        <v>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8">
        <v>0</v>
      </c>
      <c r="T470" s="19" t="s">
        <v>32</v>
      </c>
    </row>
    <row r="471" spans="1:20" ht="47.25">
      <c r="A471" s="12" t="s">
        <v>999</v>
      </c>
      <c r="B471" s="13" t="s">
        <v>62</v>
      </c>
      <c r="C471" s="63" t="s">
        <v>31</v>
      </c>
      <c r="D471" s="15">
        <f t="shared" ref="D471:Q471" si="109">SUM(D472,D473,D475,D483,D484)</f>
        <v>1379.3152972319999</v>
      </c>
      <c r="E471" s="16">
        <f t="shared" si="109"/>
        <v>1101.4264495900002</v>
      </c>
      <c r="F471" s="16">
        <f t="shared" si="109"/>
        <v>359.28941676199986</v>
      </c>
      <c r="G471" s="15">
        <f t="shared" si="109"/>
        <v>86.782765815999966</v>
      </c>
      <c r="H471" s="15">
        <f t="shared" si="109"/>
        <v>130.53603375</v>
      </c>
      <c r="I471" s="16">
        <f t="shared" si="109"/>
        <v>18.911470700000002</v>
      </c>
      <c r="J471" s="16">
        <f t="shared" si="109"/>
        <v>130.53603375</v>
      </c>
      <c r="K471" s="16">
        <f t="shared" si="109"/>
        <v>6.7871295119999999</v>
      </c>
      <c r="L471" s="15">
        <f t="shared" si="109"/>
        <v>0</v>
      </c>
      <c r="M471" s="16">
        <f t="shared" si="109"/>
        <v>10.8</v>
      </c>
      <c r="N471" s="15">
        <f t="shared" si="109"/>
        <v>0</v>
      </c>
      <c r="O471" s="15">
        <f t="shared" si="109"/>
        <v>50.284165603999973</v>
      </c>
      <c r="P471" s="15">
        <f t="shared" si="109"/>
        <v>0</v>
      </c>
      <c r="Q471" s="15">
        <f t="shared" si="109"/>
        <v>233.12762349199997</v>
      </c>
      <c r="R471" s="15">
        <f>SUM(R472,R473,R475,R483,R484)</f>
        <v>11.679861219999999</v>
      </c>
      <c r="S471" s="18">
        <f>R471/(I471)</f>
        <v>0.6176072398219139</v>
      </c>
      <c r="T471" s="19" t="s">
        <v>32</v>
      </c>
    </row>
    <row r="472" spans="1:20" ht="63">
      <c r="A472" s="12" t="s">
        <v>1000</v>
      </c>
      <c r="B472" s="69" t="s">
        <v>64</v>
      </c>
      <c r="C472" s="70" t="s">
        <v>31</v>
      </c>
      <c r="D472" s="15">
        <v>0</v>
      </c>
      <c r="E472" s="16">
        <v>0</v>
      </c>
      <c r="F472" s="16">
        <v>0</v>
      </c>
      <c r="G472" s="15">
        <v>0</v>
      </c>
      <c r="H472" s="15">
        <v>0</v>
      </c>
      <c r="I472" s="16">
        <v>0</v>
      </c>
      <c r="J472" s="16">
        <v>0</v>
      </c>
      <c r="K472" s="16">
        <v>0</v>
      </c>
      <c r="L472" s="15">
        <v>0</v>
      </c>
      <c r="M472" s="16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8">
        <v>0</v>
      </c>
      <c r="T472" s="19" t="s">
        <v>32</v>
      </c>
    </row>
    <row r="473" spans="1:20" ht="78.75">
      <c r="A473" s="12" t="s">
        <v>1001</v>
      </c>
      <c r="B473" s="69" t="s">
        <v>66</v>
      </c>
      <c r="C473" s="70" t="s">
        <v>31</v>
      </c>
      <c r="D473" s="15">
        <f>SUM(D474)</f>
        <v>9.2245259999999991</v>
      </c>
      <c r="E473" s="15">
        <f t="shared" ref="E473:R473" si="110">SUM(E474)</f>
        <v>6.7952481500000008</v>
      </c>
      <c r="F473" s="15">
        <f t="shared" si="110"/>
        <v>2.4292778499999983</v>
      </c>
      <c r="G473" s="15">
        <f t="shared" si="110"/>
        <v>0</v>
      </c>
      <c r="H473" s="15">
        <f t="shared" si="110"/>
        <v>1.12727646</v>
      </c>
      <c r="I473" s="15">
        <f t="shared" si="110"/>
        <v>0</v>
      </c>
      <c r="J473" s="15">
        <f t="shared" si="110"/>
        <v>1.12727646</v>
      </c>
      <c r="K473" s="15">
        <f t="shared" si="110"/>
        <v>0</v>
      </c>
      <c r="L473" s="15">
        <f t="shared" si="110"/>
        <v>0</v>
      </c>
      <c r="M473" s="15">
        <f t="shared" si="110"/>
        <v>0</v>
      </c>
      <c r="N473" s="15">
        <f t="shared" si="110"/>
        <v>0</v>
      </c>
      <c r="O473" s="15">
        <f t="shared" si="110"/>
        <v>0</v>
      </c>
      <c r="P473" s="15">
        <f t="shared" si="110"/>
        <v>0</v>
      </c>
      <c r="Q473" s="15">
        <f t="shared" si="110"/>
        <v>1.3020013899999983</v>
      </c>
      <c r="R473" s="15">
        <f t="shared" si="110"/>
        <v>0</v>
      </c>
      <c r="S473" s="18">
        <v>1</v>
      </c>
      <c r="T473" s="19" t="s">
        <v>32</v>
      </c>
    </row>
    <row r="474" spans="1:20" ht="47.25">
      <c r="A474" s="39" t="s">
        <v>1001</v>
      </c>
      <c r="B474" s="42" t="s">
        <v>1002</v>
      </c>
      <c r="C474" s="68" t="s">
        <v>1003</v>
      </c>
      <c r="D474" s="35">
        <v>9.2245259999999991</v>
      </c>
      <c r="E474" s="36">
        <v>6.7952481500000008</v>
      </c>
      <c r="F474" s="36">
        <f t="shared" ref="F474:F482" si="111">D474-E474</f>
        <v>2.4292778499999983</v>
      </c>
      <c r="G474" s="35" t="s">
        <v>32</v>
      </c>
      <c r="H474" s="35">
        <f>J474+L474+N474+P474</f>
        <v>1.12727646</v>
      </c>
      <c r="I474" s="36" t="s">
        <v>32</v>
      </c>
      <c r="J474" s="36">
        <v>1.12727646</v>
      </c>
      <c r="K474" s="36" t="s">
        <v>32</v>
      </c>
      <c r="L474" s="35">
        <v>0</v>
      </c>
      <c r="M474" s="36" t="s">
        <v>32</v>
      </c>
      <c r="N474" s="35">
        <v>0</v>
      </c>
      <c r="O474" s="35" t="s">
        <v>32</v>
      </c>
      <c r="P474" s="35">
        <v>0</v>
      </c>
      <c r="Q474" s="35">
        <f>F474-H474</f>
        <v>1.3020013899999983</v>
      </c>
      <c r="R474" s="35" t="s">
        <v>32</v>
      </c>
      <c r="S474" s="37" t="s">
        <v>32</v>
      </c>
      <c r="T474" s="38" t="s">
        <v>1004</v>
      </c>
    </row>
    <row r="475" spans="1:20" ht="63">
      <c r="A475" s="12" t="s">
        <v>1005</v>
      </c>
      <c r="B475" s="13" t="s">
        <v>68</v>
      </c>
      <c r="C475" s="14" t="s">
        <v>31</v>
      </c>
      <c r="D475" s="15">
        <f>SUM(D476:D482)</f>
        <v>1125.7305714479999</v>
      </c>
      <c r="E475" s="15">
        <f>SUM(E476:E482)</f>
        <v>979.14215677000004</v>
      </c>
      <c r="F475" s="15">
        <f t="shared" si="111"/>
        <v>146.58841467799982</v>
      </c>
      <c r="G475" s="15">
        <f t="shared" ref="G475:Q475" si="112">SUM(G476:G482)</f>
        <v>18.911470695999974</v>
      </c>
      <c r="H475" s="15">
        <f t="shared" si="112"/>
        <v>95.819643729999996</v>
      </c>
      <c r="I475" s="15">
        <f t="shared" si="112"/>
        <v>18.911470700000002</v>
      </c>
      <c r="J475" s="15">
        <f t="shared" si="112"/>
        <v>95.819643729999996</v>
      </c>
      <c r="K475" s="15">
        <f t="shared" si="112"/>
        <v>0</v>
      </c>
      <c r="L475" s="15">
        <f t="shared" si="112"/>
        <v>0</v>
      </c>
      <c r="M475" s="15">
        <f t="shared" si="112"/>
        <v>0</v>
      </c>
      <c r="N475" s="15">
        <f t="shared" si="112"/>
        <v>0</v>
      </c>
      <c r="O475" s="15">
        <f t="shared" si="112"/>
        <v>-4.0000287526709144E-9</v>
      </c>
      <c r="P475" s="15">
        <f t="shared" si="112"/>
        <v>0</v>
      </c>
      <c r="Q475" s="15">
        <f t="shared" si="112"/>
        <v>50.76877094799999</v>
      </c>
      <c r="R475" s="15">
        <f>SUM(R476:R482)</f>
        <v>11.679861219999999</v>
      </c>
      <c r="S475" s="71">
        <f>R475/(I475)</f>
        <v>0.6176072398219139</v>
      </c>
      <c r="T475" s="72" t="s">
        <v>32</v>
      </c>
    </row>
    <row r="476" spans="1:20" ht="63">
      <c r="A476" s="39" t="s">
        <v>1005</v>
      </c>
      <c r="B476" s="64" t="s">
        <v>1006</v>
      </c>
      <c r="C476" s="44" t="s">
        <v>1007</v>
      </c>
      <c r="D476" s="35">
        <v>190.30516188000001</v>
      </c>
      <c r="E476" s="36">
        <v>106.15289844000003</v>
      </c>
      <c r="F476" s="36">
        <f t="shared" si="111"/>
        <v>84.152263439999984</v>
      </c>
      <c r="G476" s="35" t="s">
        <v>32</v>
      </c>
      <c r="H476" s="35">
        <f t="shared" ref="H476:H482" si="113">J476+L476+N476+P476</f>
        <v>39.809476510000003</v>
      </c>
      <c r="I476" s="36" t="s">
        <v>32</v>
      </c>
      <c r="J476" s="36">
        <v>39.809476510000003</v>
      </c>
      <c r="K476" s="36" t="s">
        <v>32</v>
      </c>
      <c r="L476" s="35">
        <v>0</v>
      </c>
      <c r="M476" s="36" t="s">
        <v>32</v>
      </c>
      <c r="N476" s="35">
        <v>0</v>
      </c>
      <c r="O476" s="35" t="s">
        <v>32</v>
      </c>
      <c r="P476" s="35">
        <v>0</v>
      </c>
      <c r="Q476" s="35">
        <f t="shared" ref="Q476:Q482" si="114">F476-H476</f>
        <v>44.342786929999981</v>
      </c>
      <c r="R476" s="55" t="s">
        <v>32</v>
      </c>
      <c r="S476" s="51" t="s">
        <v>32</v>
      </c>
      <c r="T476" s="109" t="s">
        <v>1008</v>
      </c>
    </row>
    <row r="477" spans="1:20" ht="60.75" customHeight="1">
      <c r="A477" s="39" t="s">
        <v>1005</v>
      </c>
      <c r="B477" s="64" t="s">
        <v>1009</v>
      </c>
      <c r="C477" s="44" t="s">
        <v>1010</v>
      </c>
      <c r="D477" s="35">
        <v>174.33718703000002</v>
      </c>
      <c r="E477" s="36">
        <v>177.06399143000004</v>
      </c>
      <c r="F477" s="36">
        <f t="shared" si="111"/>
        <v>-2.7268044000000202</v>
      </c>
      <c r="G477" s="35" t="s">
        <v>32</v>
      </c>
      <c r="H477" s="35">
        <f t="shared" si="113"/>
        <v>1.0541999999999999E-4</v>
      </c>
      <c r="I477" s="36" t="s">
        <v>32</v>
      </c>
      <c r="J477" s="36">
        <v>1.0541999999999999E-4</v>
      </c>
      <c r="K477" s="36" t="s">
        <v>32</v>
      </c>
      <c r="L477" s="35">
        <v>0</v>
      </c>
      <c r="M477" s="36" t="s">
        <v>32</v>
      </c>
      <c r="N477" s="35">
        <v>0</v>
      </c>
      <c r="O477" s="35" t="s">
        <v>32</v>
      </c>
      <c r="P477" s="35">
        <v>0</v>
      </c>
      <c r="Q477" s="35">
        <f t="shared" si="114"/>
        <v>-2.7269098200000204</v>
      </c>
      <c r="R477" s="35" t="s">
        <v>32</v>
      </c>
      <c r="S477" s="51" t="s">
        <v>32</v>
      </c>
      <c r="T477" s="109" t="s">
        <v>1011</v>
      </c>
    </row>
    <row r="478" spans="1:20" ht="63">
      <c r="A478" s="39" t="s">
        <v>1005</v>
      </c>
      <c r="B478" s="64" t="s">
        <v>1012</v>
      </c>
      <c r="C478" s="44" t="s">
        <v>1013</v>
      </c>
      <c r="D478" s="35">
        <v>153.69997694</v>
      </c>
      <c r="E478" s="36">
        <v>138.30224738000001</v>
      </c>
      <c r="F478" s="36">
        <f t="shared" si="111"/>
        <v>15.397729559999988</v>
      </c>
      <c r="G478" s="35" t="s">
        <v>32</v>
      </c>
      <c r="H478" s="35">
        <f t="shared" si="113"/>
        <v>15.351697320000001</v>
      </c>
      <c r="I478" s="36" t="s">
        <v>32</v>
      </c>
      <c r="J478" s="36">
        <v>15.351697320000001</v>
      </c>
      <c r="K478" s="36" t="s">
        <v>32</v>
      </c>
      <c r="L478" s="35">
        <v>0</v>
      </c>
      <c r="M478" s="36" t="s">
        <v>32</v>
      </c>
      <c r="N478" s="35">
        <v>0</v>
      </c>
      <c r="O478" s="35" t="s">
        <v>32</v>
      </c>
      <c r="P478" s="35">
        <v>0</v>
      </c>
      <c r="Q478" s="35">
        <f t="shared" si="114"/>
        <v>4.6032239999986402E-2</v>
      </c>
      <c r="R478" s="35" t="s">
        <v>32</v>
      </c>
      <c r="S478" s="37" t="s">
        <v>32</v>
      </c>
      <c r="T478" s="54" t="s">
        <v>1014</v>
      </c>
    </row>
    <row r="479" spans="1:20" ht="78.75">
      <c r="A479" s="39" t="s">
        <v>1005</v>
      </c>
      <c r="B479" s="64" t="s">
        <v>1015</v>
      </c>
      <c r="C479" s="44" t="s">
        <v>1016</v>
      </c>
      <c r="D479" s="35">
        <v>41.151940848000002</v>
      </c>
      <c r="E479" s="36">
        <v>36.945007680000003</v>
      </c>
      <c r="F479" s="36">
        <f t="shared" si="111"/>
        <v>4.2069331679999991</v>
      </c>
      <c r="G479" s="35" t="s">
        <v>32</v>
      </c>
      <c r="H479" s="35">
        <f t="shared" si="113"/>
        <v>4.0966675199999996</v>
      </c>
      <c r="I479" s="36" t="s">
        <v>32</v>
      </c>
      <c r="J479" s="36">
        <v>4.0966675199999996</v>
      </c>
      <c r="K479" s="36" t="s">
        <v>32</v>
      </c>
      <c r="L479" s="35">
        <v>0</v>
      </c>
      <c r="M479" s="36" t="s">
        <v>32</v>
      </c>
      <c r="N479" s="35">
        <v>0</v>
      </c>
      <c r="O479" s="35" t="s">
        <v>32</v>
      </c>
      <c r="P479" s="35">
        <v>0</v>
      </c>
      <c r="Q479" s="35">
        <f t="shared" si="114"/>
        <v>0.11026564799999949</v>
      </c>
      <c r="R479" s="35" t="s">
        <v>32</v>
      </c>
      <c r="S479" s="37" t="s">
        <v>32</v>
      </c>
      <c r="T479" s="38" t="s">
        <v>1014</v>
      </c>
    </row>
    <row r="480" spans="1:20" ht="35.25" customHeight="1">
      <c r="A480" s="39" t="s">
        <v>1005</v>
      </c>
      <c r="B480" s="64" t="s">
        <v>1017</v>
      </c>
      <c r="C480" s="44" t="s">
        <v>1018</v>
      </c>
      <c r="D480" s="35">
        <v>72.283484119999997</v>
      </c>
      <c r="E480" s="36">
        <v>67.028698160000005</v>
      </c>
      <c r="F480" s="36">
        <f t="shared" si="111"/>
        <v>5.2547859599999924</v>
      </c>
      <c r="G480" s="35" t="s">
        <v>32</v>
      </c>
      <c r="H480" s="35">
        <f t="shared" si="113"/>
        <v>0.39128123999999997</v>
      </c>
      <c r="I480" s="36" t="s">
        <v>32</v>
      </c>
      <c r="J480" s="36">
        <v>0.39128123999999997</v>
      </c>
      <c r="K480" s="36" t="s">
        <v>32</v>
      </c>
      <c r="L480" s="35">
        <v>0</v>
      </c>
      <c r="M480" s="36" t="s">
        <v>32</v>
      </c>
      <c r="N480" s="35">
        <v>0</v>
      </c>
      <c r="O480" s="35" t="s">
        <v>32</v>
      </c>
      <c r="P480" s="35">
        <v>0</v>
      </c>
      <c r="Q480" s="35">
        <f t="shared" si="114"/>
        <v>4.8635047199999928</v>
      </c>
      <c r="R480" s="35" t="s">
        <v>32</v>
      </c>
      <c r="S480" s="37" t="s">
        <v>32</v>
      </c>
      <c r="T480" s="55" t="s">
        <v>1014</v>
      </c>
    </row>
    <row r="481" spans="1:22" ht="63">
      <c r="A481" s="39" t="s">
        <v>1005</v>
      </c>
      <c r="B481" s="64" t="s">
        <v>1019</v>
      </c>
      <c r="C481" s="44" t="s">
        <v>1020</v>
      </c>
      <c r="D481" s="35">
        <v>163.84273623000001</v>
      </c>
      <c r="E481" s="36">
        <v>156.94959666</v>
      </c>
      <c r="F481" s="36">
        <f t="shared" si="111"/>
        <v>6.8931395700000166</v>
      </c>
      <c r="G481" s="35" t="s">
        <v>32</v>
      </c>
      <c r="H481" s="35">
        <f t="shared" si="113"/>
        <v>5.5790837999999994</v>
      </c>
      <c r="I481" s="36" t="s">
        <v>32</v>
      </c>
      <c r="J481" s="36">
        <v>5.5790837999999994</v>
      </c>
      <c r="K481" s="36" t="s">
        <v>32</v>
      </c>
      <c r="L481" s="35">
        <v>0</v>
      </c>
      <c r="M481" s="36" t="s">
        <v>32</v>
      </c>
      <c r="N481" s="35">
        <v>0</v>
      </c>
      <c r="O481" s="35" t="s">
        <v>32</v>
      </c>
      <c r="P481" s="35">
        <v>0</v>
      </c>
      <c r="Q481" s="35">
        <f t="shared" si="114"/>
        <v>1.3140557700000173</v>
      </c>
      <c r="R481" s="35" t="s">
        <v>32</v>
      </c>
      <c r="S481" s="37" t="s">
        <v>32</v>
      </c>
      <c r="T481" s="38" t="s">
        <v>1014</v>
      </c>
    </row>
    <row r="482" spans="1:22" ht="31.5">
      <c r="A482" s="39" t="s">
        <v>1005</v>
      </c>
      <c r="B482" s="64" t="s">
        <v>1021</v>
      </c>
      <c r="C482" s="44" t="s">
        <v>1022</v>
      </c>
      <c r="D482" s="35">
        <v>330.11008440000001</v>
      </c>
      <c r="E482" s="36">
        <v>296.69971701999998</v>
      </c>
      <c r="F482" s="36">
        <f t="shared" si="111"/>
        <v>33.410367380000025</v>
      </c>
      <c r="G482" s="35">
        <f>I482+K482+M482+O482</f>
        <v>18.911470695999974</v>
      </c>
      <c r="H482" s="35">
        <f t="shared" si="113"/>
        <v>30.591331920000002</v>
      </c>
      <c r="I482" s="36">
        <v>18.911470700000002</v>
      </c>
      <c r="J482" s="36">
        <v>30.591331920000002</v>
      </c>
      <c r="K482" s="36">
        <v>0</v>
      </c>
      <c r="L482" s="35">
        <v>0</v>
      </c>
      <c r="M482" s="36">
        <v>0</v>
      </c>
      <c r="N482" s="35">
        <v>0</v>
      </c>
      <c r="O482" s="35">
        <v>-4.0000287526709144E-9</v>
      </c>
      <c r="P482" s="35">
        <v>0</v>
      </c>
      <c r="Q482" s="35">
        <f t="shared" si="114"/>
        <v>2.8190354600000234</v>
      </c>
      <c r="R482" s="35">
        <f>H482-(I482)</f>
        <v>11.679861219999999</v>
      </c>
      <c r="S482" s="37">
        <f>R482/(I482)</f>
        <v>0.6176072398219139</v>
      </c>
      <c r="T482" s="55" t="s">
        <v>1023</v>
      </c>
      <c r="V482" s="103"/>
    </row>
    <row r="483" spans="1:22" ht="78.75">
      <c r="A483" s="12" t="s">
        <v>1024</v>
      </c>
      <c r="B483" s="69" t="s">
        <v>70</v>
      </c>
      <c r="C483" s="70" t="s">
        <v>31</v>
      </c>
      <c r="D483" s="15">
        <v>0</v>
      </c>
      <c r="E483" s="16">
        <v>0</v>
      </c>
      <c r="F483" s="16">
        <v>0</v>
      </c>
      <c r="G483" s="15">
        <v>0</v>
      </c>
      <c r="H483" s="15">
        <v>0</v>
      </c>
      <c r="I483" s="16">
        <v>0</v>
      </c>
      <c r="J483" s="16">
        <v>0</v>
      </c>
      <c r="K483" s="16">
        <v>0</v>
      </c>
      <c r="L483" s="15">
        <v>0</v>
      </c>
      <c r="M483" s="16">
        <v>0</v>
      </c>
      <c r="N483" s="15">
        <v>0</v>
      </c>
      <c r="O483" s="15">
        <v>0</v>
      </c>
      <c r="P483" s="15">
        <v>0</v>
      </c>
      <c r="Q483" s="15">
        <v>0</v>
      </c>
      <c r="R483" s="15">
        <v>0</v>
      </c>
      <c r="S483" s="18">
        <v>0</v>
      </c>
      <c r="T483" s="19" t="s">
        <v>32</v>
      </c>
    </row>
    <row r="484" spans="1:22" ht="78.75">
      <c r="A484" s="12" t="s">
        <v>1025</v>
      </c>
      <c r="B484" s="69" t="s">
        <v>75</v>
      </c>
      <c r="C484" s="70" t="s">
        <v>31</v>
      </c>
      <c r="D484" s="15">
        <f>SUM(D485:D493)</f>
        <v>244.360199784</v>
      </c>
      <c r="E484" s="15">
        <f t="shared" ref="E484:Q484" si="115">SUM(E485:E493)</f>
        <v>115.48904467</v>
      </c>
      <c r="F484" s="15">
        <f t="shared" si="115"/>
        <v>210.271724234</v>
      </c>
      <c r="G484" s="15">
        <f t="shared" si="115"/>
        <v>67.871295119999999</v>
      </c>
      <c r="H484" s="15">
        <f t="shared" si="115"/>
        <v>33.589113560000001</v>
      </c>
      <c r="I484" s="15">
        <f t="shared" si="115"/>
        <v>0</v>
      </c>
      <c r="J484" s="15">
        <f t="shared" si="115"/>
        <v>33.589113560000001</v>
      </c>
      <c r="K484" s="15">
        <f t="shared" si="115"/>
        <v>6.7871295119999999</v>
      </c>
      <c r="L484" s="15">
        <f t="shared" si="115"/>
        <v>0</v>
      </c>
      <c r="M484" s="15">
        <f t="shared" si="115"/>
        <v>10.8</v>
      </c>
      <c r="N484" s="15">
        <f t="shared" si="115"/>
        <v>0</v>
      </c>
      <c r="O484" s="15">
        <f t="shared" si="115"/>
        <v>50.284165608000002</v>
      </c>
      <c r="P484" s="15">
        <f t="shared" si="115"/>
        <v>0</v>
      </c>
      <c r="Q484" s="15">
        <f t="shared" si="115"/>
        <v>181.05685115399999</v>
      </c>
      <c r="R484" s="15">
        <f>SUM(R485:R493)</f>
        <v>0</v>
      </c>
      <c r="S484" s="18">
        <v>1</v>
      </c>
      <c r="T484" s="19" t="s">
        <v>32</v>
      </c>
    </row>
    <row r="485" spans="1:22" ht="110.25">
      <c r="A485" s="39" t="s">
        <v>1025</v>
      </c>
      <c r="B485" s="42" t="s">
        <v>1026</v>
      </c>
      <c r="C485" s="68" t="s">
        <v>1027</v>
      </c>
      <c r="D485" s="35">
        <v>67.871295119999999</v>
      </c>
      <c r="E485" s="35">
        <v>0</v>
      </c>
      <c r="F485" s="35">
        <f>D485-E485</f>
        <v>67.871295119999999</v>
      </c>
      <c r="G485" s="35">
        <f>I485+K485+M485+O485</f>
        <v>67.871295119999999</v>
      </c>
      <c r="H485" s="35">
        <f t="shared" ref="H485:H493" si="116">J485+L485+N485+P485</f>
        <v>0</v>
      </c>
      <c r="I485" s="35">
        <v>0</v>
      </c>
      <c r="J485" s="35">
        <v>0</v>
      </c>
      <c r="K485" s="35">
        <v>6.7871295119999999</v>
      </c>
      <c r="L485" s="35">
        <v>0</v>
      </c>
      <c r="M485" s="35">
        <v>10.8</v>
      </c>
      <c r="N485" s="35">
        <v>0</v>
      </c>
      <c r="O485" s="35">
        <v>50.284165608000002</v>
      </c>
      <c r="P485" s="35">
        <v>0</v>
      </c>
      <c r="Q485" s="35">
        <f t="shared" ref="Q485:Q491" si="117">F485-H485</f>
        <v>67.871295119999999</v>
      </c>
      <c r="R485" s="35">
        <f>H485-(I485)</f>
        <v>0</v>
      </c>
      <c r="S485" s="37">
        <v>0</v>
      </c>
      <c r="T485" s="38" t="s">
        <v>32</v>
      </c>
      <c r="V485" s="103"/>
    </row>
    <row r="486" spans="1:22" ht="60" customHeight="1">
      <c r="A486" s="39" t="s">
        <v>1025</v>
      </c>
      <c r="B486" s="42" t="s">
        <v>1028</v>
      </c>
      <c r="C486" s="68" t="s">
        <v>1029</v>
      </c>
      <c r="D486" s="35">
        <v>14.91816</v>
      </c>
      <c r="E486" s="35">
        <v>0</v>
      </c>
      <c r="F486" s="35">
        <f>D486-E486</f>
        <v>14.91816</v>
      </c>
      <c r="G486" s="35" t="s">
        <v>32</v>
      </c>
      <c r="H486" s="35">
        <f t="shared" si="116"/>
        <v>1.90811376</v>
      </c>
      <c r="I486" s="35" t="s">
        <v>32</v>
      </c>
      <c r="J486" s="35">
        <v>1.90811376</v>
      </c>
      <c r="K486" s="35" t="s">
        <v>32</v>
      </c>
      <c r="L486" s="35">
        <v>0</v>
      </c>
      <c r="M486" s="35" t="s">
        <v>32</v>
      </c>
      <c r="N486" s="35">
        <v>0</v>
      </c>
      <c r="O486" s="35" t="s">
        <v>32</v>
      </c>
      <c r="P486" s="35">
        <v>0</v>
      </c>
      <c r="Q486" s="35">
        <f t="shared" si="117"/>
        <v>13.010046240000001</v>
      </c>
      <c r="R486" s="35" t="s">
        <v>32</v>
      </c>
      <c r="S486" s="37" t="s">
        <v>32</v>
      </c>
      <c r="T486" s="55" t="s">
        <v>1030</v>
      </c>
      <c r="V486" s="103"/>
    </row>
    <row r="487" spans="1:22" ht="50.25" customHeight="1">
      <c r="A487" s="39" t="s">
        <v>1025</v>
      </c>
      <c r="B487" s="42" t="s">
        <v>1031</v>
      </c>
      <c r="C487" s="68" t="s">
        <v>1032</v>
      </c>
      <c r="D487" s="35">
        <v>68.094420000000014</v>
      </c>
      <c r="E487" s="35">
        <v>0</v>
      </c>
      <c r="F487" s="35">
        <f>D487-E487</f>
        <v>68.094420000000014</v>
      </c>
      <c r="G487" s="35" t="s">
        <v>32</v>
      </c>
      <c r="H487" s="35">
        <f t="shared" si="116"/>
        <v>0.25991773000000001</v>
      </c>
      <c r="I487" s="35" t="s">
        <v>32</v>
      </c>
      <c r="J487" s="35">
        <v>0.25991773000000001</v>
      </c>
      <c r="K487" s="35" t="s">
        <v>32</v>
      </c>
      <c r="L487" s="35">
        <v>0</v>
      </c>
      <c r="M487" s="35" t="s">
        <v>32</v>
      </c>
      <c r="N487" s="35">
        <v>0</v>
      </c>
      <c r="O487" s="35" t="s">
        <v>32</v>
      </c>
      <c r="P487" s="35">
        <v>0</v>
      </c>
      <c r="Q487" s="35">
        <f t="shared" si="117"/>
        <v>67.834502270000016</v>
      </c>
      <c r="R487" s="35" t="s">
        <v>32</v>
      </c>
      <c r="S487" s="37" t="s">
        <v>32</v>
      </c>
      <c r="T487" s="38" t="s">
        <v>803</v>
      </c>
      <c r="V487" s="103"/>
    </row>
    <row r="488" spans="1:22" ht="47.25">
      <c r="A488" s="39" t="s">
        <v>1025</v>
      </c>
      <c r="B488" s="42" t="s">
        <v>1033</v>
      </c>
      <c r="C488" s="68" t="s">
        <v>1034</v>
      </c>
      <c r="D488" s="35">
        <v>57.730690799999998</v>
      </c>
      <c r="E488" s="35">
        <v>0.22500000000000001</v>
      </c>
      <c r="F488" s="35">
        <f>D488-E488</f>
        <v>57.505690799999996</v>
      </c>
      <c r="G488" s="35" t="s">
        <v>32</v>
      </c>
      <c r="H488" s="35">
        <f t="shared" si="116"/>
        <v>25.267844189999998</v>
      </c>
      <c r="I488" s="35" t="s">
        <v>32</v>
      </c>
      <c r="J488" s="35">
        <v>25.267844189999998</v>
      </c>
      <c r="K488" s="35" t="s">
        <v>32</v>
      </c>
      <c r="L488" s="35">
        <v>0</v>
      </c>
      <c r="M488" s="35" t="s">
        <v>32</v>
      </c>
      <c r="N488" s="35">
        <v>0</v>
      </c>
      <c r="O488" s="35" t="s">
        <v>32</v>
      </c>
      <c r="P488" s="35">
        <v>0</v>
      </c>
      <c r="Q488" s="35">
        <f t="shared" si="117"/>
        <v>32.237846609999998</v>
      </c>
      <c r="R488" s="35" t="s">
        <v>32</v>
      </c>
      <c r="S488" s="37" t="s">
        <v>32</v>
      </c>
      <c r="T488" s="38" t="s">
        <v>803</v>
      </c>
      <c r="V488" s="103"/>
    </row>
    <row r="489" spans="1:22" ht="60.75" customHeight="1">
      <c r="A489" s="39" t="s">
        <v>1025</v>
      </c>
      <c r="B489" s="42" t="s">
        <v>1035</v>
      </c>
      <c r="C489" s="68" t="s">
        <v>1036</v>
      </c>
      <c r="D489" s="35" t="s">
        <v>32</v>
      </c>
      <c r="E489" s="35" t="s">
        <v>32</v>
      </c>
      <c r="F489" s="35" t="s">
        <v>32</v>
      </c>
      <c r="G489" s="35" t="s">
        <v>32</v>
      </c>
      <c r="H489" s="35">
        <f t="shared" si="116"/>
        <v>4.4999999999999998E-2</v>
      </c>
      <c r="I489" s="35" t="s">
        <v>32</v>
      </c>
      <c r="J489" s="35">
        <v>4.4999999999999998E-2</v>
      </c>
      <c r="K489" s="35" t="s">
        <v>32</v>
      </c>
      <c r="L489" s="35">
        <v>0</v>
      </c>
      <c r="M489" s="35" t="s">
        <v>32</v>
      </c>
      <c r="N489" s="35">
        <v>0</v>
      </c>
      <c r="O489" s="35" t="s">
        <v>32</v>
      </c>
      <c r="P489" s="35">
        <v>0</v>
      </c>
      <c r="Q489" s="35" t="s">
        <v>32</v>
      </c>
      <c r="R489" s="35" t="s">
        <v>32</v>
      </c>
      <c r="S489" s="37" t="s">
        <v>32</v>
      </c>
      <c r="T489" s="55" t="s">
        <v>1037</v>
      </c>
      <c r="V489" s="103"/>
    </row>
    <row r="490" spans="1:22" ht="69" customHeight="1">
      <c r="A490" s="39" t="s">
        <v>1025</v>
      </c>
      <c r="B490" s="42" t="s">
        <v>1038</v>
      </c>
      <c r="C490" s="68" t="s">
        <v>1039</v>
      </c>
      <c r="D490" s="35">
        <v>34.713320399999994</v>
      </c>
      <c r="E490" s="35">
        <v>32.883351849999997</v>
      </c>
      <c r="F490" s="35">
        <f>D490-E490</f>
        <v>1.8299685499999967</v>
      </c>
      <c r="G490" s="35" t="s">
        <v>32</v>
      </c>
      <c r="H490" s="35">
        <f t="shared" si="116"/>
        <v>1.7274119399999999</v>
      </c>
      <c r="I490" s="35" t="s">
        <v>32</v>
      </c>
      <c r="J490" s="35">
        <v>1.7274119399999999</v>
      </c>
      <c r="K490" s="35" t="s">
        <v>32</v>
      </c>
      <c r="L490" s="35">
        <v>0</v>
      </c>
      <c r="M490" s="35" t="s">
        <v>32</v>
      </c>
      <c r="N490" s="35">
        <v>0</v>
      </c>
      <c r="O490" s="35" t="s">
        <v>32</v>
      </c>
      <c r="P490" s="35">
        <v>0</v>
      </c>
      <c r="Q490" s="35">
        <f t="shared" si="117"/>
        <v>0.10255660999999683</v>
      </c>
      <c r="R490" s="35" t="s">
        <v>32</v>
      </c>
      <c r="S490" s="37" t="s">
        <v>32</v>
      </c>
      <c r="T490" s="55" t="s">
        <v>1014</v>
      </c>
      <c r="V490" s="103"/>
    </row>
    <row r="491" spans="1:22" ht="69" customHeight="1">
      <c r="A491" s="39" t="s">
        <v>1025</v>
      </c>
      <c r="B491" s="42" t="s">
        <v>1040</v>
      </c>
      <c r="C491" s="68" t="s">
        <v>1041</v>
      </c>
      <c r="D491" s="35">
        <v>1.032313464</v>
      </c>
      <c r="E491" s="35">
        <v>0.98012370000000004</v>
      </c>
      <c r="F491" s="35">
        <f>D491-E491</f>
        <v>5.2189763999999972E-2</v>
      </c>
      <c r="G491" s="35" t="s">
        <v>32</v>
      </c>
      <c r="H491" s="35">
        <f t="shared" si="116"/>
        <v>5.158546E-2</v>
      </c>
      <c r="I491" s="35" t="s">
        <v>32</v>
      </c>
      <c r="J491" s="35">
        <v>5.158546E-2</v>
      </c>
      <c r="K491" s="35" t="s">
        <v>32</v>
      </c>
      <c r="L491" s="35">
        <v>0</v>
      </c>
      <c r="M491" s="35" t="s">
        <v>32</v>
      </c>
      <c r="N491" s="35">
        <v>0</v>
      </c>
      <c r="O491" s="35" t="s">
        <v>32</v>
      </c>
      <c r="P491" s="35">
        <v>0</v>
      </c>
      <c r="Q491" s="35">
        <f t="shared" si="117"/>
        <v>6.043039999999722E-4</v>
      </c>
      <c r="R491" s="35" t="s">
        <v>32</v>
      </c>
      <c r="S491" s="37" t="s">
        <v>32</v>
      </c>
      <c r="T491" s="55" t="s">
        <v>1014</v>
      </c>
      <c r="V491" s="103"/>
    </row>
    <row r="492" spans="1:22" ht="69" customHeight="1">
      <c r="A492" s="39" t="s">
        <v>1025</v>
      </c>
      <c r="B492" s="42" t="s">
        <v>1042</v>
      </c>
      <c r="C492" s="68" t="s">
        <v>1043</v>
      </c>
      <c r="D492" s="35" t="s">
        <v>32</v>
      </c>
      <c r="E492" s="35">
        <v>81.40056912</v>
      </c>
      <c r="F492" s="35" t="s">
        <v>32</v>
      </c>
      <c r="G492" s="35" t="s">
        <v>32</v>
      </c>
      <c r="H492" s="35">
        <f t="shared" si="116"/>
        <v>4.2842404800000002</v>
      </c>
      <c r="I492" s="35" t="s">
        <v>32</v>
      </c>
      <c r="J492" s="35">
        <v>4.2842404800000002</v>
      </c>
      <c r="K492" s="35" t="s">
        <v>32</v>
      </c>
      <c r="L492" s="35">
        <v>0</v>
      </c>
      <c r="M492" s="35" t="s">
        <v>32</v>
      </c>
      <c r="N492" s="35">
        <v>0</v>
      </c>
      <c r="O492" s="35" t="s">
        <v>32</v>
      </c>
      <c r="P492" s="35">
        <v>0</v>
      </c>
      <c r="Q492" s="35" t="s">
        <v>32</v>
      </c>
      <c r="R492" s="35" t="s">
        <v>32</v>
      </c>
      <c r="S492" s="37" t="s">
        <v>32</v>
      </c>
      <c r="T492" s="55" t="s">
        <v>1014</v>
      </c>
      <c r="V492" s="103"/>
    </row>
    <row r="493" spans="1:22" ht="63">
      <c r="A493" s="39" t="s">
        <v>1025</v>
      </c>
      <c r="B493" s="42" t="s">
        <v>1044</v>
      </c>
      <c r="C493" s="68" t="s">
        <v>1045</v>
      </c>
      <c r="D493" s="35" t="s">
        <v>32</v>
      </c>
      <c r="E493" s="35" t="s">
        <v>32</v>
      </c>
      <c r="F493" s="35" t="s">
        <v>32</v>
      </c>
      <c r="G493" s="35" t="s">
        <v>32</v>
      </c>
      <c r="H493" s="35">
        <f t="shared" si="116"/>
        <v>4.4999999999999998E-2</v>
      </c>
      <c r="I493" s="35" t="s">
        <v>32</v>
      </c>
      <c r="J493" s="35">
        <v>4.4999999999999998E-2</v>
      </c>
      <c r="K493" s="35" t="s">
        <v>32</v>
      </c>
      <c r="L493" s="35">
        <v>0</v>
      </c>
      <c r="M493" s="35" t="s">
        <v>32</v>
      </c>
      <c r="N493" s="35">
        <v>0</v>
      </c>
      <c r="O493" s="35" t="s">
        <v>32</v>
      </c>
      <c r="P493" s="35">
        <v>0</v>
      </c>
      <c r="Q493" s="35" t="s">
        <v>32</v>
      </c>
      <c r="R493" s="35" t="s">
        <v>32</v>
      </c>
      <c r="S493" s="37" t="s">
        <v>32</v>
      </c>
      <c r="T493" s="55" t="s">
        <v>1037</v>
      </c>
      <c r="V493" s="103"/>
    </row>
    <row r="494" spans="1:22" ht="31.5">
      <c r="A494" s="12" t="s">
        <v>1046</v>
      </c>
      <c r="B494" s="13" t="s">
        <v>94</v>
      </c>
      <c r="C494" s="14" t="s">
        <v>31</v>
      </c>
      <c r="D494" s="15">
        <v>0</v>
      </c>
      <c r="E494" s="15">
        <v>0</v>
      </c>
      <c r="F494" s="16">
        <v>0</v>
      </c>
      <c r="G494" s="15">
        <v>0</v>
      </c>
      <c r="H494" s="15">
        <v>0</v>
      </c>
      <c r="I494" s="16">
        <v>0</v>
      </c>
      <c r="J494" s="15">
        <v>0</v>
      </c>
      <c r="K494" s="16">
        <v>0</v>
      </c>
      <c r="L494" s="15">
        <v>0</v>
      </c>
      <c r="M494" s="16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8">
        <v>0</v>
      </c>
      <c r="T494" s="19" t="s">
        <v>32</v>
      </c>
    </row>
    <row r="495" spans="1:22" ht="47.25">
      <c r="A495" s="12" t="s">
        <v>1047</v>
      </c>
      <c r="B495" s="13" t="s">
        <v>96</v>
      </c>
      <c r="C495" s="14" t="s">
        <v>31</v>
      </c>
      <c r="D495" s="15">
        <f t="shared" ref="D495:R495" si="118">D496+D500+D498+D499</f>
        <v>748.14021304399989</v>
      </c>
      <c r="E495" s="15">
        <f t="shared" si="118"/>
        <v>447.68335855999999</v>
      </c>
      <c r="F495" s="16">
        <f t="shared" si="118"/>
        <v>300.45685448399996</v>
      </c>
      <c r="G495" s="15">
        <f t="shared" si="118"/>
        <v>149.380467192</v>
      </c>
      <c r="H495" s="15">
        <f t="shared" si="118"/>
        <v>25.952854560000002</v>
      </c>
      <c r="I495" s="16">
        <f t="shared" si="118"/>
        <v>17.48565636</v>
      </c>
      <c r="J495" s="15">
        <f t="shared" si="118"/>
        <v>25.952854560000002</v>
      </c>
      <c r="K495" s="16">
        <f t="shared" si="118"/>
        <v>55.500506605200002</v>
      </c>
      <c r="L495" s="15">
        <f t="shared" si="118"/>
        <v>0</v>
      </c>
      <c r="M495" s="16">
        <f t="shared" si="118"/>
        <v>76.394304226800003</v>
      </c>
      <c r="N495" s="15">
        <f t="shared" si="118"/>
        <v>0</v>
      </c>
      <c r="O495" s="15">
        <f t="shared" si="118"/>
        <v>0</v>
      </c>
      <c r="P495" s="15">
        <f t="shared" si="118"/>
        <v>0</v>
      </c>
      <c r="Q495" s="15">
        <f t="shared" si="118"/>
        <v>274.50399992399997</v>
      </c>
      <c r="R495" s="15">
        <f t="shared" si="118"/>
        <v>8.4671982000000021</v>
      </c>
      <c r="S495" s="18">
        <f>R495/(I495)</f>
        <v>0.48423679532954073</v>
      </c>
      <c r="T495" s="19" t="s">
        <v>32</v>
      </c>
    </row>
    <row r="496" spans="1:22" ht="31.5">
      <c r="A496" s="12" t="s">
        <v>1048</v>
      </c>
      <c r="B496" s="13" t="s">
        <v>98</v>
      </c>
      <c r="C496" s="14" t="s">
        <v>31</v>
      </c>
      <c r="D496" s="15">
        <f t="shared" ref="D496:R496" si="119">SUM(D497:D497)</f>
        <v>45.352799833999995</v>
      </c>
      <c r="E496" s="15">
        <f t="shared" si="119"/>
        <v>0</v>
      </c>
      <c r="F496" s="16">
        <f t="shared" si="119"/>
        <v>45.352799833999995</v>
      </c>
      <c r="G496" s="15">
        <f t="shared" si="119"/>
        <v>15.254810831999999</v>
      </c>
      <c r="H496" s="15">
        <f t="shared" si="119"/>
        <v>0</v>
      </c>
      <c r="I496" s="16">
        <f t="shared" si="119"/>
        <v>0</v>
      </c>
      <c r="J496" s="15">
        <f t="shared" si="119"/>
        <v>0</v>
      </c>
      <c r="K496" s="16">
        <f t="shared" si="119"/>
        <v>1.5005066052</v>
      </c>
      <c r="L496" s="15">
        <f t="shared" si="119"/>
        <v>0</v>
      </c>
      <c r="M496" s="16">
        <f t="shared" si="119"/>
        <v>13.754304226799999</v>
      </c>
      <c r="N496" s="15">
        <f t="shared" si="119"/>
        <v>0</v>
      </c>
      <c r="O496" s="15">
        <f t="shared" si="119"/>
        <v>0</v>
      </c>
      <c r="P496" s="15">
        <f t="shared" si="119"/>
        <v>0</v>
      </c>
      <c r="Q496" s="15">
        <f t="shared" si="119"/>
        <v>45.352799833999995</v>
      </c>
      <c r="R496" s="15">
        <f t="shared" si="119"/>
        <v>0</v>
      </c>
      <c r="S496" s="18">
        <v>0</v>
      </c>
      <c r="T496" s="19" t="s">
        <v>32</v>
      </c>
    </row>
    <row r="497" spans="1:22" ht="31.5">
      <c r="A497" s="39" t="s">
        <v>1048</v>
      </c>
      <c r="B497" s="64" t="s">
        <v>1049</v>
      </c>
      <c r="C497" s="44" t="s">
        <v>1050</v>
      </c>
      <c r="D497" s="35">
        <v>45.352799833999995</v>
      </c>
      <c r="E497" s="35">
        <v>0</v>
      </c>
      <c r="F497" s="36">
        <f>D497-E497</f>
        <v>45.352799833999995</v>
      </c>
      <c r="G497" s="35">
        <f>I497+K497+M497+O497</f>
        <v>15.254810831999999</v>
      </c>
      <c r="H497" s="35">
        <f>J497+L497+N497+P497</f>
        <v>0</v>
      </c>
      <c r="I497" s="36">
        <v>0</v>
      </c>
      <c r="J497" s="35">
        <v>0</v>
      </c>
      <c r="K497" s="36">
        <v>1.5005066052</v>
      </c>
      <c r="L497" s="35">
        <v>0</v>
      </c>
      <c r="M497" s="36">
        <v>13.754304226799999</v>
      </c>
      <c r="N497" s="35">
        <v>0</v>
      </c>
      <c r="O497" s="35">
        <v>0</v>
      </c>
      <c r="P497" s="35">
        <v>0</v>
      </c>
      <c r="Q497" s="35">
        <f>F497-H497</f>
        <v>45.352799833999995</v>
      </c>
      <c r="R497" s="35">
        <f>H497-(I497)</f>
        <v>0</v>
      </c>
      <c r="S497" s="37">
        <v>0</v>
      </c>
      <c r="T497" s="38" t="s">
        <v>32</v>
      </c>
      <c r="V497" s="103"/>
    </row>
    <row r="498" spans="1:22">
      <c r="A498" s="12" t="s">
        <v>1051</v>
      </c>
      <c r="B498" s="13" t="s">
        <v>106</v>
      </c>
      <c r="C498" s="14" t="s">
        <v>31</v>
      </c>
      <c r="D498" s="15">
        <v>0</v>
      </c>
      <c r="E498" s="15">
        <v>0</v>
      </c>
      <c r="F498" s="16">
        <v>0</v>
      </c>
      <c r="G498" s="15">
        <v>0</v>
      </c>
      <c r="H498" s="15">
        <v>0</v>
      </c>
      <c r="I498" s="16">
        <v>0</v>
      </c>
      <c r="J498" s="15">
        <v>0</v>
      </c>
      <c r="K498" s="16">
        <v>0</v>
      </c>
      <c r="L498" s="15">
        <v>0</v>
      </c>
      <c r="M498" s="16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8">
        <v>0</v>
      </c>
      <c r="T498" s="19" t="s">
        <v>32</v>
      </c>
    </row>
    <row r="499" spans="1:22">
      <c r="A499" s="12" t="s">
        <v>1052</v>
      </c>
      <c r="B499" s="69" t="s">
        <v>116</v>
      </c>
      <c r="C499" s="70" t="s">
        <v>31</v>
      </c>
      <c r="D499" s="15">
        <v>0</v>
      </c>
      <c r="E499" s="15">
        <v>0</v>
      </c>
      <c r="F499" s="16">
        <v>0</v>
      </c>
      <c r="G499" s="15">
        <v>0</v>
      </c>
      <c r="H499" s="15">
        <v>0</v>
      </c>
      <c r="I499" s="16">
        <v>0</v>
      </c>
      <c r="J499" s="15">
        <v>0</v>
      </c>
      <c r="K499" s="16">
        <v>0</v>
      </c>
      <c r="L499" s="15">
        <v>0</v>
      </c>
      <c r="M499" s="16">
        <v>0</v>
      </c>
      <c r="N499" s="15">
        <v>0</v>
      </c>
      <c r="O499" s="15">
        <v>0</v>
      </c>
      <c r="P499" s="15">
        <v>0</v>
      </c>
      <c r="Q499" s="15">
        <v>0</v>
      </c>
      <c r="R499" s="15">
        <v>0</v>
      </c>
      <c r="S499" s="18">
        <v>0</v>
      </c>
      <c r="T499" s="19" t="s">
        <v>32</v>
      </c>
    </row>
    <row r="500" spans="1:22" ht="31.5">
      <c r="A500" s="12" t="s">
        <v>1053</v>
      </c>
      <c r="B500" s="13" t="s">
        <v>121</v>
      </c>
      <c r="C500" s="14" t="s">
        <v>31</v>
      </c>
      <c r="D500" s="15">
        <f>SUM(D501:D502)</f>
        <v>702.78741320999995</v>
      </c>
      <c r="E500" s="16">
        <f t="shared" ref="E500:R500" si="120">SUM(E501:E502)</f>
        <v>447.68335855999999</v>
      </c>
      <c r="F500" s="16">
        <f t="shared" si="120"/>
        <v>255.10405464999997</v>
      </c>
      <c r="G500" s="15">
        <f t="shared" si="120"/>
        <v>134.12565635999999</v>
      </c>
      <c r="H500" s="15">
        <f t="shared" si="120"/>
        <v>25.952854560000002</v>
      </c>
      <c r="I500" s="16">
        <f t="shared" si="120"/>
        <v>17.48565636</v>
      </c>
      <c r="J500" s="16">
        <f t="shared" si="120"/>
        <v>25.952854560000002</v>
      </c>
      <c r="K500" s="16">
        <f t="shared" si="120"/>
        <v>54</v>
      </c>
      <c r="L500" s="15">
        <f t="shared" si="120"/>
        <v>0</v>
      </c>
      <c r="M500" s="16">
        <f t="shared" si="120"/>
        <v>62.64</v>
      </c>
      <c r="N500" s="15">
        <f t="shared" si="120"/>
        <v>0</v>
      </c>
      <c r="O500" s="15">
        <f t="shared" si="120"/>
        <v>0</v>
      </c>
      <c r="P500" s="15">
        <f t="shared" si="120"/>
        <v>0</v>
      </c>
      <c r="Q500" s="15">
        <f t="shared" si="120"/>
        <v>229.15120008999997</v>
      </c>
      <c r="R500" s="15">
        <f t="shared" si="120"/>
        <v>8.4671982000000021</v>
      </c>
      <c r="S500" s="18">
        <f t="shared" ref="S500:S506" si="121">R500/(I500)</f>
        <v>0.48423679532954073</v>
      </c>
      <c r="T500" s="19" t="s">
        <v>32</v>
      </c>
    </row>
    <row r="501" spans="1:22" ht="31.5">
      <c r="A501" s="39" t="s">
        <v>1053</v>
      </c>
      <c r="B501" s="42" t="s">
        <v>1054</v>
      </c>
      <c r="C501" s="44" t="s">
        <v>1055</v>
      </c>
      <c r="D501" s="35">
        <v>417.04665258999995</v>
      </c>
      <c r="E501" s="36">
        <v>422.16433753999996</v>
      </c>
      <c r="F501" s="36">
        <f>D501-E501</f>
        <v>-5.1176849500000117</v>
      </c>
      <c r="G501" s="35">
        <f>I501+K501+M501+O501</f>
        <v>4.1256563599999998</v>
      </c>
      <c r="H501" s="35">
        <f>J501+L501+N501+P501</f>
        <v>-0.57564753999999929</v>
      </c>
      <c r="I501" s="36">
        <v>4.1256563599999998</v>
      </c>
      <c r="J501" s="36">
        <v>-0.57564753999999929</v>
      </c>
      <c r="K501" s="36">
        <v>0</v>
      </c>
      <c r="L501" s="35">
        <v>0</v>
      </c>
      <c r="M501" s="36">
        <v>0</v>
      </c>
      <c r="N501" s="35">
        <v>0</v>
      </c>
      <c r="O501" s="35">
        <v>0</v>
      </c>
      <c r="P501" s="35">
        <v>0</v>
      </c>
      <c r="Q501" s="35">
        <f>F501-H501</f>
        <v>-4.5420374100000123</v>
      </c>
      <c r="R501" s="35">
        <f>H501-(I501)</f>
        <v>-4.7013038999999992</v>
      </c>
      <c r="S501" s="37">
        <f t="shared" si="121"/>
        <v>-1.1395287173166306</v>
      </c>
      <c r="T501" s="38" t="s">
        <v>1056</v>
      </c>
      <c r="V501" s="103"/>
    </row>
    <row r="502" spans="1:22" ht="31.5">
      <c r="A502" s="39" t="s">
        <v>1053</v>
      </c>
      <c r="B502" s="42" t="s">
        <v>1057</v>
      </c>
      <c r="C502" s="44" t="s">
        <v>1058</v>
      </c>
      <c r="D502" s="35">
        <v>285.74076062</v>
      </c>
      <c r="E502" s="36">
        <v>25.51902102</v>
      </c>
      <c r="F502" s="36">
        <f>D502-E502</f>
        <v>260.22173959999998</v>
      </c>
      <c r="G502" s="35">
        <f>I502+K502+M502+O502</f>
        <v>130</v>
      </c>
      <c r="H502" s="35">
        <f>J502+L502+N502+P502</f>
        <v>26.528502100000001</v>
      </c>
      <c r="I502" s="36">
        <v>13.36</v>
      </c>
      <c r="J502" s="36">
        <v>26.528502100000001</v>
      </c>
      <c r="K502" s="36">
        <v>54</v>
      </c>
      <c r="L502" s="35">
        <v>0</v>
      </c>
      <c r="M502" s="36">
        <v>62.64</v>
      </c>
      <c r="N502" s="35">
        <v>0</v>
      </c>
      <c r="O502" s="35">
        <v>0</v>
      </c>
      <c r="P502" s="35">
        <v>0</v>
      </c>
      <c r="Q502" s="35">
        <f>F502-H502</f>
        <v>233.69323749999998</v>
      </c>
      <c r="R502" s="35">
        <f>H502-(I502)</f>
        <v>13.168502100000001</v>
      </c>
      <c r="S502" s="37">
        <f t="shared" si="121"/>
        <v>0.98566632485029959</v>
      </c>
      <c r="T502" s="55" t="s">
        <v>1059</v>
      </c>
      <c r="V502" s="103"/>
    </row>
    <row r="503" spans="1:22" ht="31.5">
      <c r="A503" s="12" t="s">
        <v>1060</v>
      </c>
      <c r="B503" s="13" t="s">
        <v>142</v>
      </c>
      <c r="C503" s="14" t="s">
        <v>31</v>
      </c>
      <c r="D503" s="15">
        <f t="shared" ref="D503:R503" si="122">D504+D511+D513+D534</f>
        <v>4759.6816515561995</v>
      </c>
      <c r="E503" s="15">
        <f t="shared" si="122"/>
        <v>2006.6082561499998</v>
      </c>
      <c r="F503" s="16">
        <f t="shared" si="122"/>
        <v>2753.0733954062002</v>
      </c>
      <c r="G503" s="15">
        <f t="shared" si="122"/>
        <v>1479.9981270900003</v>
      </c>
      <c r="H503" s="15">
        <f t="shared" si="122"/>
        <v>127.24559976</v>
      </c>
      <c r="I503" s="16">
        <f t="shared" si="122"/>
        <v>119.74591765480002</v>
      </c>
      <c r="J503" s="15">
        <f t="shared" si="122"/>
        <v>127.24559976</v>
      </c>
      <c r="K503" s="16">
        <f t="shared" si="122"/>
        <v>72.10369992199999</v>
      </c>
      <c r="L503" s="15">
        <f t="shared" si="122"/>
        <v>0</v>
      </c>
      <c r="M503" s="16">
        <f t="shared" si="122"/>
        <v>643.85164057279997</v>
      </c>
      <c r="N503" s="15">
        <f t="shared" si="122"/>
        <v>0</v>
      </c>
      <c r="O503" s="15">
        <f t="shared" si="122"/>
        <v>644.29686894039992</v>
      </c>
      <c r="P503" s="15">
        <f t="shared" si="122"/>
        <v>0</v>
      </c>
      <c r="Q503" s="15">
        <f t="shared" si="122"/>
        <v>2625.8277956462002</v>
      </c>
      <c r="R503" s="15">
        <f t="shared" si="122"/>
        <v>-59.3475842848</v>
      </c>
      <c r="S503" s="18">
        <f t="shared" si="121"/>
        <v>-0.49561258911460726</v>
      </c>
      <c r="T503" s="19" t="s">
        <v>32</v>
      </c>
    </row>
    <row r="504" spans="1:22" ht="47.25">
      <c r="A504" s="12" t="s">
        <v>1061</v>
      </c>
      <c r="B504" s="13" t="s">
        <v>144</v>
      </c>
      <c r="C504" s="14" t="s">
        <v>31</v>
      </c>
      <c r="D504" s="15">
        <f t="shared" ref="D504:R504" si="123">SUM(D505:D510)</f>
        <v>1710.3507717995999</v>
      </c>
      <c r="E504" s="15">
        <f t="shared" si="123"/>
        <v>790.66285309999989</v>
      </c>
      <c r="F504" s="16">
        <f t="shared" si="123"/>
        <v>919.6879186996</v>
      </c>
      <c r="G504" s="15">
        <f t="shared" si="123"/>
        <v>656.27674611719999</v>
      </c>
      <c r="H504" s="15">
        <f t="shared" si="123"/>
        <v>18.93781413999999</v>
      </c>
      <c r="I504" s="16">
        <f t="shared" si="123"/>
        <v>52.407486040000002</v>
      </c>
      <c r="J504" s="15">
        <f t="shared" si="123"/>
        <v>18.93781413999999</v>
      </c>
      <c r="K504" s="16">
        <f t="shared" si="123"/>
        <v>0.2546196</v>
      </c>
      <c r="L504" s="15">
        <f t="shared" si="123"/>
        <v>0</v>
      </c>
      <c r="M504" s="16">
        <f t="shared" si="123"/>
        <v>449.41406811919995</v>
      </c>
      <c r="N504" s="15">
        <f t="shared" si="123"/>
        <v>0</v>
      </c>
      <c r="O504" s="15">
        <f t="shared" si="123"/>
        <v>154.20057235800002</v>
      </c>
      <c r="P504" s="15">
        <f t="shared" si="123"/>
        <v>0</v>
      </c>
      <c r="Q504" s="15">
        <f t="shared" si="123"/>
        <v>900.7501045596</v>
      </c>
      <c r="R504" s="15">
        <f t="shared" si="123"/>
        <v>-50.220736250000002</v>
      </c>
      <c r="S504" s="18">
        <f t="shared" si="121"/>
        <v>-0.95827409488157922</v>
      </c>
      <c r="T504" s="19" t="s">
        <v>32</v>
      </c>
    </row>
    <row r="505" spans="1:22" ht="47.25">
      <c r="A505" s="39" t="s">
        <v>1061</v>
      </c>
      <c r="B505" s="64" t="s">
        <v>1062</v>
      </c>
      <c r="C505" s="44" t="s">
        <v>1063</v>
      </c>
      <c r="D505" s="35">
        <v>442.35372826439999</v>
      </c>
      <c r="E505" s="35">
        <v>172.46602438999997</v>
      </c>
      <c r="F505" s="36">
        <f t="shared" ref="F505:F510" si="124">D505-E505</f>
        <v>269.88770387440002</v>
      </c>
      <c r="G505" s="35">
        <f t="shared" ref="G505:H510" si="125">I505+K505+M505+O505</f>
        <v>266.50301778959999</v>
      </c>
      <c r="H505" s="35">
        <f t="shared" si="125"/>
        <v>0</v>
      </c>
      <c r="I505" s="36">
        <v>48.212160060000002</v>
      </c>
      <c r="J505" s="35">
        <v>0</v>
      </c>
      <c r="K505" s="36">
        <v>0</v>
      </c>
      <c r="L505" s="35">
        <v>0</v>
      </c>
      <c r="M505" s="36">
        <v>133.13734849439999</v>
      </c>
      <c r="N505" s="35">
        <v>0</v>
      </c>
      <c r="O505" s="35">
        <v>85.153509235200005</v>
      </c>
      <c r="P505" s="35">
        <v>0</v>
      </c>
      <c r="Q505" s="35">
        <f t="shared" ref="Q505:Q510" si="126">F505-H505</f>
        <v>269.88770387440002</v>
      </c>
      <c r="R505" s="35">
        <f>H505-(I505)</f>
        <v>-48.212160060000002</v>
      </c>
      <c r="S505" s="37">
        <f t="shared" si="121"/>
        <v>-1</v>
      </c>
      <c r="T505" s="38" t="s">
        <v>1064</v>
      </c>
      <c r="V505" s="103"/>
    </row>
    <row r="506" spans="1:22" ht="47.25">
      <c r="A506" s="39" t="s">
        <v>1061</v>
      </c>
      <c r="B506" s="64" t="s">
        <v>1065</v>
      </c>
      <c r="C506" s="44" t="s">
        <v>1066</v>
      </c>
      <c r="D506" s="35">
        <v>83.57564477199999</v>
      </c>
      <c r="E506" s="35">
        <v>70.035703040000001</v>
      </c>
      <c r="F506" s="36">
        <f t="shared" si="124"/>
        <v>13.539941731999988</v>
      </c>
      <c r="G506" s="35">
        <f t="shared" si="125"/>
        <v>19.462721977200005</v>
      </c>
      <c r="H506" s="35">
        <f t="shared" si="125"/>
        <v>2.1867497899999999</v>
      </c>
      <c r="I506" s="36">
        <v>4.1953259799999998</v>
      </c>
      <c r="J506" s="35">
        <v>2.1867497899999999</v>
      </c>
      <c r="K506" s="36">
        <v>0.2546196</v>
      </c>
      <c r="L506" s="35">
        <v>0</v>
      </c>
      <c r="M506" s="36">
        <v>14.017199999999999</v>
      </c>
      <c r="N506" s="35">
        <v>0</v>
      </c>
      <c r="O506" s="35">
        <v>0.9955763972000059</v>
      </c>
      <c r="P506" s="35">
        <v>0</v>
      </c>
      <c r="Q506" s="35">
        <f t="shared" si="126"/>
        <v>11.353191941999988</v>
      </c>
      <c r="R506" s="35">
        <f>H506-(I506)</f>
        <v>-2.0085761899999999</v>
      </c>
      <c r="S506" s="37">
        <f t="shared" si="121"/>
        <v>-0.47876522577156211</v>
      </c>
      <c r="T506" s="38" t="s">
        <v>1067</v>
      </c>
      <c r="V506" s="103"/>
    </row>
    <row r="507" spans="1:22" ht="47.25">
      <c r="A507" s="39" t="s">
        <v>1061</v>
      </c>
      <c r="B507" s="64" t="s">
        <v>1068</v>
      </c>
      <c r="C507" s="44" t="s">
        <v>1069</v>
      </c>
      <c r="D507" s="35">
        <v>73.993097784</v>
      </c>
      <c r="E507" s="35">
        <v>3.5880000000000001</v>
      </c>
      <c r="F507" s="36">
        <f t="shared" si="124"/>
        <v>70.405097784000006</v>
      </c>
      <c r="G507" s="35">
        <f t="shared" si="125"/>
        <v>63.364588005600005</v>
      </c>
      <c r="H507" s="35">
        <f t="shared" si="125"/>
        <v>0</v>
      </c>
      <c r="I507" s="36">
        <v>0</v>
      </c>
      <c r="J507" s="35">
        <v>0</v>
      </c>
      <c r="K507" s="36">
        <v>0</v>
      </c>
      <c r="L507" s="35">
        <v>0</v>
      </c>
      <c r="M507" s="36">
        <v>0</v>
      </c>
      <c r="N507" s="35">
        <v>0</v>
      </c>
      <c r="O507" s="35">
        <v>63.364588005600005</v>
      </c>
      <c r="P507" s="35">
        <v>0</v>
      </c>
      <c r="Q507" s="35">
        <f t="shared" si="126"/>
        <v>70.405097784000006</v>
      </c>
      <c r="R507" s="35">
        <f>H507-(I507)</f>
        <v>0</v>
      </c>
      <c r="S507" s="37">
        <v>0</v>
      </c>
      <c r="T507" s="38" t="s">
        <v>32</v>
      </c>
      <c r="V507" s="103"/>
    </row>
    <row r="508" spans="1:22" ht="31.5">
      <c r="A508" s="39" t="s">
        <v>1061</v>
      </c>
      <c r="B508" s="64" t="s">
        <v>1070</v>
      </c>
      <c r="C508" s="44" t="s">
        <v>1071</v>
      </c>
      <c r="D508" s="35">
        <v>281.54909403200003</v>
      </c>
      <c r="E508" s="35">
        <v>44.754557639999987</v>
      </c>
      <c r="F508" s="36">
        <f>D508-E508</f>
        <v>236.79453639200005</v>
      </c>
      <c r="G508" s="35" t="s">
        <v>32</v>
      </c>
      <c r="H508" s="35">
        <f t="shared" si="125"/>
        <v>24.358560329999989</v>
      </c>
      <c r="I508" s="36" t="s">
        <v>32</v>
      </c>
      <c r="J508" s="35">
        <v>24.358560329999989</v>
      </c>
      <c r="K508" s="36" t="s">
        <v>32</v>
      </c>
      <c r="L508" s="35">
        <v>0</v>
      </c>
      <c r="M508" s="36" t="s">
        <v>32</v>
      </c>
      <c r="N508" s="35">
        <v>0</v>
      </c>
      <c r="O508" s="35" t="s">
        <v>32</v>
      </c>
      <c r="P508" s="35">
        <v>0</v>
      </c>
      <c r="Q508" s="35">
        <f t="shared" si="126"/>
        <v>212.43597606200007</v>
      </c>
      <c r="R508" s="35" t="s">
        <v>32</v>
      </c>
      <c r="S508" s="37" t="s">
        <v>32</v>
      </c>
      <c r="T508" s="55" t="s">
        <v>1072</v>
      </c>
      <c r="V508" s="103"/>
    </row>
    <row r="509" spans="1:22" ht="78.75">
      <c r="A509" s="39" t="s">
        <v>1061</v>
      </c>
      <c r="B509" s="64" t="s">
        <v>1073</v>
      </c>
      <c r="C509" s="44" t="s">
        <v>1074</v>
      </c>
      <c r="D509" s="35">
        <v>404.98238077320002</v>
      </c>
      <c r="E509" s="35">
        <v>302.89600712999999</v>
      </c>
      <c r="F509" s="36">
        <f>D509-E509</f>
        <v>102.08637364320003</v>
      </c>
      <c r="G509" s="35" t="s">
        <v>32</v>
      </c>
      <c r="H509" s="35">
        <f t="shared" si="125"/>
        <v>-7.6074959799999995</v>
      </c>
      <c r="I509" s="36" t="s">
        <v>32</v>
      </c>
      <c r="J509" s="35">
        <v>-7.6074959799999995</v>
      </c>
      <c r="K509" s="36" t="s">
        <v>32</v>
      </c>
      <c r="L509" s="35">
        <v>0</v>
      </c>
      <c r="M509" s="36" t="s">
        <v>32</v>
      </c>
      <c r="N509" s="35">
        <v>0</v>
      </c>
      <c r="O509" s="35" t="s">
        <v>32</v>
      </c>
      <c r="P509" s="35">
        <v>0</v>
      </c>
      <c r="Q509" s="35">
        <f t="shared" si="126"/>
        <v>109.69386962320003</v>
      </c>
      <c r="R509" s="35" t="s">
        <v>32</v>
      </c>
      <c r="S509" s="37" t="s">
        <v>32</v>
      </c>
      <c r="T509" s="55" t="s">
        <v>1075</v>
      </c>
      <c r="V509" s="103"/>
    </row>
    <row r="510" spans="1:22" ht="31.5">
      <c r="A510" s="39" t="s">
        <v>1061</v>
      </c>
      <c r="B510" s="64" t="s">
        <v>1076</v>
      </c>
      <c r="C510" s="44" t="s">
        <v>1077</v>
      </c>
      <c r="D510" s="35">
        <v>423.89682617399995</v>
      </c>
      <c r="E510" s="35">
        <v>196.92256090000001</v>
      </c>
      <c r="F510" s="36">
        <f t="shared" si="124"/>
        <v>226.97426527399995</v>
      </c>
      <c r="G510" s="35">
        <f t="shared" si="125"/>
        <v>306.94641834479995</v>
      </c>
      <c r="H510" s="35">
        <f t="shared" si="125"/>
        <v>0</v>
      </c>
      <c r="I510" s="36">
        <v>0</v>
      </c>
      <c r="J510" s="35">
        <v>0</v>
      </c>
      <c r="K510" s="36">
        <v>0</v>
      </c>
      <c r="L510" s="35">
        <v>0</v>
      </c>
      <c r="M510" s="36">
        <v>302.25951962479996</v>
      </c>
      <c r="N510" s="35">
        <v>0</v>
      </c>
      <c r="O510" s="35">
        <v>4.6868987199999879</v>
      </c>
      <c r="P510" s="35">
        <v>0</v>
      </c>
      <c r="Q510" s="35">
        <f t="shared" si="126"/>
        <v>226.97426527399995</v>
      </c>
      <c r="R510" s="35">
        <f>H510-(I510)</f>
        <v>0</v>
      </c>
      <c r="S510" s="37">
        <v>0</v>
      </c>
      <c r="T510" s="38" t="s">
        <v>32</v>
      </c>
      <c r="V510" s="103"/>
    </row>
    <row r="511" spans="1:22" ht="31.5">
      <c r="A511" s="12" t="s">
        <v>1078</v>
      </c>
      <c r="B511" s="69" t="s">
        <v>165</v>
      </c>
      <c r="C511" s="70" t="s">
        <v>31</v>
      </c>
      <c r="D511" s="15">
        <f>SUM(D512)</f>
        <v>11.073519599999999</v>
      </c>
      <c r="E511" s="15">
        <f t="shared" ref="E511:R511" si="127">SUM(E512)</f>
        <v>0</v>
      </c>
      <c r="F511" s="15">
        <f t="shared" si="127"/>
        <v>11.073519599999999</v>
      </c>
      <c r="G511" s="15">
        <f t="shared" si="127"/>
        <v>0</v>
      </c>
      <c r="H511" s="15">
        <f t="shared" si="127"/>
        <v>0.16244859</v>
      </c>
      <c r="I511" s="15">
        <f t="shared" si="127"/>
        <v>0</v>
      </c>
      <c r="J511" s="15">
        <f t="shared" si="127"/>
        <v>0.16244859</v>
      </c>
      <c r="K511" s="15">
        <f t="shared" si="127"/>
        <v>0</v>
      </c>
      <c r="L511" s="15">
        <f t="shared" si="127"/>
        <v>0</v>
      </c>
      <c r="M511" s="15">
        <f t="shared" si="127"/>
        <v>0</v>
      </c>
      <c r="N511" s="15">
        <f t="shared" si="127"/>
        <v>0</v>
      </c>
      <c r="O511" s="15">
        <f t="shared" si="127"/>
        <v>0</v>
      </c>
      <c r="P511" s="15">
        <f t="shared" si="127"/>
        <v>0</v>
      </c>
      <c r="Q511" s="15">
        <f t="shared" si="127"/>
        <v>10.911071009999999</v>
      </c>
      <c r="R511" s="15">
        <f t="shared" si="127"/>
        <v>0</v>
      </c>
      <c r="S511" s="18">
        <v>1</v>
      </c>
      <c r="T511" s="19" t="s">
        <v>32</v>
      </c>
    </row>
    <row r="512" spans="1:22" ht="47.25">
      <c r="A512" s="39" t="s">
        <v>1078</v>
      </c>
      <c r="B512" s="42" t="s">
        <v>1079</v>
      </c>
      <c r="C512" s="68" t="s">
        <v>1080</v>
      </c>
      <c r="D512" s="35">
        <v>11.073519599999999</v>
      </c>
      <c r="E512" s="35">
        <v>0</v>
      </c>
      <c r="F512" s="36">
        <f>D512-E512</f>
        <v>11.073519599999999</v>
      </c>
      <c r="G512" s="35" t="s">
        <v>32</v>
      </c>
      <c r="H512" s="35">
        <f>J512+L512+N512+P512</f>
        <v>0.16244859</v>
      </c>
      <c r="I512" s="36" t="s">
        <v>32</v>
      </c>
      <c r="J512" s="35">
        <v>0.16244859</v>
      </c>
      <c r="K512" s="36" t="s">
        <v>32</v>
      </c>
      <c r="L512" s="35">
        <v>0</v>
      </c>
      <c r="M512" s="36" t="s">
        <v>32</v>
      </c>
      <c r="N512" s="35">
        <v>0</v>
      </c>
      <c r="O512" s="35" t="s">
        <v>32</v>
      </c>
      <c r="P512" s="35">
        <v>0</v>
      </c>
      <c r="Q512" s="35">
        <f>F512-H512</f>
        <v>10.911071009999999</v>
      </c>
      <c r="R512" s="35" t="s">
        <v>32</v>
      </c>
      <c r="S512" s="37" t="s">
        <v>32</v>
      </c>
      <c r="T512" s="38" t="s">
        <v>803</v>
      </c>
    </row>
    <row r="513" spans="1:22" ht="31.5">
      <c r="A513" s="12" t="s">
        <v>1081</v>
      </c>
      <c r="B513" s="69" t="s">
        <v>167</v>
      </c>
      <c r="C513" s="70" t="s">
        <v>31</v>
      </c>
      <c r="D513" s="15">
        <f t="shared" ref="D513:R513" si="128">SUM(D514:D533)</f>
        <v>1086.123911032</v>
      </c>
      <c r="E513" s="15">
        <f t="shared" si="128"/>
        <v>747.46795072999998</v>
      </c>
      <c r="F513" s="16">
        <f t="shared" si="128"/>
        <v>338.65596030199981</v>
      </c>
      <c r="G513" s="15">
        <f t="shared" si="128"/>
        <v>292.53723662200002</v>
      </c>
      <c r="H513" s="15">
        <f t="shared" si="128"/>
        <v>24.713438670000002</v>
      </c>
      <c r="I513" s="16">
        <f t="shared" si="128"/>
        <v>38.442626360000013</v>
      </c>
      <c r="J513" s="15">
        <f t="shared" si="128"/>
        <v>24.713438670000002</v>
      </c>
      <c r="K513" s="16">
        <f t="shared" si="128"/>
        <v>24.904781671599999</v>
      </c>
      <c r="L513" s="15">
        <f t="shared" si="128"/>
        <v>0</v>
      </c>
      <c r="M513" s="16">
        <f t="shared" si="128"/>
        <v>101.319222</v>
      </c>
      <c r="N513" s="15">
        <f t="shared" si="128"/>
        <v>0</v>
      </c>
      <c r="O513" s="15">
        <f t="shared" si="128"/>
        <v>127.87060659039997</v>
      </c>
      <c r="P513" s="15">
        <f t="shared" si="128"/>
        <v>0</v>
      </c>
      <c r="Q513" s="15">
        <f t="shared" si="128"/>
        <v>313.94252163199991</v>
      </c>
      <c r="R513" s="15">
        <f t="shared" si="128"/>
        <v>-17.100071749999994</v>
      </c>
      <c r="S513" s="18">
        <f>R513/(I513)</f>
        <v>-0.4448205902964219</v>
      </c>
      <c r="T513" s="19" t="s">
        <v>32</v>
      </c>
    </row>
    <row r="514" spans="1:22" ht="47.25">
      <c r="A514" s="39" t="s">
        <v>1081</v>
      </c>
      <c r="B514" s="64" t="s">
        <v>1082</v>
      </c>
      <c r="C514" s="65" t="s">
        <v>1083</v>
      </c>
      <c r="D514" s="35">
        <v>35.817539300000007</v>
      </c>
      <c r="E514" s="36">
        <v>30.976207349999999</v>
      </c>
      <c r="F514" s="36">
        <f t="shared" ref="F514:F533" si="129">D514-E514</f>
        <v>4.8413319500000078</v>
      </c>
      <c r="G514" s="35">
        <f t="shared" ref="G514:H533" si="130">I514+K514+M514+O514</f>
        <v>6.3804103200000002</v>
      </c>
      <c r="H514" s="35">
        <f t="shared" si="130"/>
        <v>4.4106318700000005</v>
      </c>
      <c r="I514" s="36">
        <v>6.3804103200000002</v>
      </c>
      <c r="J514" s="36">
        <v>4.4106318700000005</v>
      </c>
      <c r="K514" s="36">
        <v>0</v>
      </c>
      <c r="L514" s="35">
        <v>0</v>
      </c>
      <c r="M514" s="36">
        <v>0</v>
      </c>
      <c r="N514" s="35">
        <v>0</v>
      </c>
      <c r="O514" s="35">
        <v>0</v>
      </c>
      <c r="P514" s="35">
        <v>0</v>
      </c>
      <c r="Q514" s="35">
        <f t="shared" ref="Q514:Q533" si="131">F514-H514</f>
        <v>0.43070008000000737</v>
      </c>
      <c r="R514" s="35">
        <f t="shared" ref="R514:R524" si="132">H514-(I514)</f>
        <v>-1.9697784499999997</v>
      </c>
      <c r="S514" s="37">
        <f t="shared" ref="S514:S524" si="133">R514/(I514)</f>
        <v>-0.30872284872111477</v>
      </c>
      <c r="T514" s="38" t="s">
        <v>1067</v>
      </c>
      <c r="V514" s="103"/>
    </row>
    <row r="515" spans="1:22" ht="31.5">
      <c r="A515" s="39" t="s">
        <v>1081</v>
      </c>
      <c r="B515" s="64" t="s">
        <v>1084</v>
      </c>
      <c r="C515" s="73" t="s">
        <v>1085</v>
      </c>
      <c r="D515" s="35">
        <v>64.598534090000001</v>
      </c>
      <c r="E515" s="36">
        <v>55.231696020000001</v>
      </c>
      <c r="F515" s="36">
        <f t="shared" si="129"/>
        <v>9.36683807</v>
      </c>
      <c r="G515" s="35">
        <f t="shared" si="130"/>
        <v>11.003337879999998</v>
      </c>
      <c r="H515" s="36">
        <f t="shared" si="130"/>
        <v>2.2503717000000001</v>
      </c>
      <c r="I515" s="36">
        <v>11.003337879999998</v>
      </c>
      <c r="J515" s="36">
        <v>2.2503717000000001</v>
      </c>
      <c r="K515" s="36">
        <v>0</v>
      </c>
      <c r="L515" s="36">
        <v>0</v>
      </c>
      <c r="M515" s="36">
        <v>0</v>
      </c>
      <c r="N515" s="36">
        <v>0</v>
      </c>
      <c r="O515" s="36">
        <v>0</v>
      </c>
      <c r="P515" s="36">
        <v>0</v>
      </c>
      <c r="Q515" s="35">
        <f t="shared" si="131"/>
        <v>7.1164663699999995</v>
      </c>
      <c r="R515" s="36">
        <f t="shared" si="132"/>
        <v>-8.7529661799999978</v>
      </c>
      <c r="S515" s="37">
        <f t="shared" si="133"/>
        <v>-0.79548281398407794</v>
      </c>
      <c r="T515" s="38" t="s">
        <v>803</v>
      </c>
      <c r="V515" s="103"/>
    </row>
    <row r="516" spans="1:22" ht="31.5">
      <c r="A516" s="39" t="s">
        <v>1081</v>
      </c>
      <c r="B516" s="64" t="s">
        <v>1086</v>
      </c>
      <c r="C516" s="73" t="s">
        <v>1087</v>
      </c>
      <c r="D516" s="35">
        <v>11.614000000000001</v>
      </c>
      <c r="E516" s="35">
        <v>0</v>
      </c>
      <c r="F516" s="36">
        <f t="shared" si="129"/>
        <v>11.614000000000001</v>
      </c>
      <c r="G516" s="35">
        <f t="shared" si="130"/>
        <v>11.614000000000001</v>
      </c>
      <c r="H516" s="35">
        <f t="shared" si="130"/>
        <v>0</v>
      </c>
      <c r="I516" s="36">
        <v>0.1</v>
      </c>
      <c r="J516" s="35">
        <v>0</v>
      </c>
      <c r="K516" s="36">
        <v>1.2214</v>
      </c>
      <c r="L516" s="35">
        <v>0</v>
      </c>
      <c r="M516" s="36">
        <v>2.2599999999999998</v>
      </c>
      <c r="N516" s="35">
        <v>0</v>
      </c>
      <c r="O516" s="35">
        <v>8.0326000000000004</v>
      </c>
      <c r="P516" s="35">
        <v>0</v>
      </c>
      <c r="Q516" s="35">
        <f t="shared" si="131"/>
        <v>11.614000000000001</v>
      </c>
      <c r="R516" s="35">
        <f t="shared" si="132"/>
        <v>-0.1</v>
      </c>
      <c r="S516" s="37">
        <f t="shared" si="133"/>
        <v>-1</v>
      </c>
      <c r="T516" s="38" t="s">
        <v>803</v>
      </c>
      <c r="V516" s="103"/>
    </row>
    <row r="517" spans="1:22" ht="47.25">
      <c r="A517" s="39" t="s">
        <v>1081</v>
      </c>
      <c r="B517" s="64" t="s">
        <v>1088</v>
      </c>
      <c r="C517" s="73" t="s">
        <v>1089</v>
      </c>
      <c r="D517" s="35">
        <v>74.698186263999986</v>
      </c>
      <c r="E517" s="35">
        <v>8.1786680399999998</v>
      </c>
      <c r="F517" s="36">
        <f t="shared" si="129"/>
        <v>66.519518223999981</v>
      </c>
      <c r="G517" s="35">
        <f t="shared" si="130"/>
        <v>22.455460000000002</v>
      </c>
      <c r="H517" s="35">
        <f t="shared" si="130"/>
        <v>0.97777493000000004</v>
      </c>
      <c r="I517" s="36">
        <v>0.4</v>
      </c>
      <c r="J517" s="35">
        <v>0.97777493000000004</v>
      </c>
      <c r="K517" s="36">
        <v>1.5445027600000001</v>
      </c>
      <c r="L517" s="35">
        <v>0</v>
      </c>
      <c r="M517" s="36">
        <v>13.0504324</v>
      </c>
      <c r="N517" s="35">
        <v>0</v>
      </c>
      <c r="O517" s="35">
        <v>7.4605248399999997</v>
      </c>
      <c r="P517" s="35">
        <v>0</v>
      </c>
      <c r="Q517" s="35">
        <f t="shared" si="131"/>
        <v>65.541743293999986</v>
      </c>
      <c r="R517" s="35">
        <f t="shared" si="132"/>
        <v>0.57777493000000002</v>
      </c>
      <c r="S517" s="37">
        <f t="shared" si="133"/>
        <v>1.444437325</v>
      </c>
      <c r="T517" s="38" t="s">
        <v>803</v>
      </c>
      <c r="V517" s="103"/>
    </row>
    <row r="518" spans="1:22" ht="31.5">
      <c r="A518" s="39" t="s">
        <v>1081</v>
      </c>
      <c r="B518" s="64" t="s">
        <v>1090</v>
      </c>
      <c r="C518" s="73" t="s">
        <v>1091</v>
      </c>
      <c r="D518" s="35">
        <v>35.844000000000001</v>
      </c>
      <c r="E518" s="36">
        <v>0</v>
      </c>
      <c r="F518" s="36">
        <f t="shared" si="129"/>
        <v>35.844000000000001</v>
      </c>
      <c r="G518" s="35">
        <f t="shared" si="130"/>
        <v>35.843999999999994</v>
      </c>
      <c r="H518" s="35">
        <f t="shared" si="130"/>
        <v>0.74323227000000014</v>
      </c>
      <c r="I518" s="36">
        <v>1.2</v>
      </c>
      <c r="J518" s="36">
        <v>0.74323227000000014</v>
      </c>
      <c r="K518" s="36">
        <v>3.2002799999999998</v>
      </c>
      <c r="L518" s="35">
        <v>0</v>
      </c>
      <c r="M518" s="36">
        <v>17.641199999999998</v>
      </c>
      <c r="N518" s="35">
        <v>0</v>
      </c>
      <c r="O518" s="35">
        <v>13.802520000000001</v>
      </c>
      <c r="P518" s="35">
        <v>0</v>
      </c>
      <c r="Q518" s="35">
        <f t="shared" si="131"/>
        <v>35.100767730000001</v>
      </c>
      <c r="R518" s="35">
        <f t="shared" si="132"/>
        <v>-0.45676772999999982</v>
      </c>
      <c r="S518" s="37">
        <f t="shared" si="133"/>
        <v>-0.38063977499999985</v>
      </c>
      <c r="T518" s="38" t="s">
        <v>803</v>
      </c>
      <c r="V518" s="103"/>
    </row>
    <row r="519" spans="1:22" ht="31.5">
      <c r="A519" s="39" t="s">
        <v>1081</v>
      </c>
      <c r="B519" s="64" t="s">
        <v>1092</v>
      </c>
      <c r="C519" s="73" t="s">
        <v>1093</v>
      </c>
      <c r="D519" s="35">
        <v>35.3065164</v>
      </c>
      <c r="E519" s="35">
        <v>25.790599329999999</v>
      </c>
      <c r="F519" s="36">
        <f t="shared" si="129"/>
        <v>9.5159170700000004</v>
      </c>
      <c r="G519" s="35">
        <f t="shared" si="130"/>
        <v>7.4707796000000002</v>
      </c>
      <c r="H519" s="35">
        <f t="shared" si="130"/>
        <v>9.0772457699999993</v>
      </c>
      <c r="I519" s="36">
        <v>7.4707796000000002</v>
      </c>
      <c r="J519" s="35">
        <v>9.0772457699999993</v>
      </c>
      <c r="K519" s="36">
        <v>0</v>
      </c>
      <c r="L519" s="35">
        <v>0</v>
      </c>
      <c r="M519" s="36">
        <v>0</v>
      </c>
      <c r="N519" s="35">
        <v>0</v>
      </c>
      <c r="O519" s="35">
        <v>0</v>
      </c>
      <c r="P519" s="35">
        <v>0</v>
      </c>
      <c r="Q519" s="35">
        <f t="shared" si="131"/>
        <v>0.4386713000000011</v>
      </c>
      <c r="R519" s="35">
        <f t="shared" si="132"/>
        <v>1.6064661699999991</v>
      </c>
      <c r="S519" s="37">
        <f t="shared" si="133"/>
        <v>0.21503327042334364</v>
      </c>
      <c r="T519" s="38" t="s">
        <v>1014</v>
      </c>
      <c r="V519" s="103"/>
    </row>
    <row r="520" spans="1:22" ht="31.5">
      <c r="A520" s="39" t="s">
        <v>1081</v>
      </c>
      <c r="B520" s="64" t="s">
        <v>1094</v>
      </c>
      <c r="C520" s="73" t="s">
        <v>1095</v>
      </c>
      <c r="D520" s="35">
        <v>39.681935999999993</v>
      </c>
      <c r="E520" s="35">
        <v>37.068749729999993</v>
      </c>
      <c r="F520" s="36">
        <f t="shared" si="129"/>
        <v>2.6131862699999999</v>
      </c>
      <c r="G520" s="35">
        <f t="shared" si="130"/>
        <v>6.98893656</v>
      </c>
      <c r="H520" s="35">
        <f t="shared" si="130"/>
        <v>1.5604345400000001</v>
      </c>
      <c r="I520" s="36">
        <v>6.98893656</v>
      </c>
      <c r="J520" s="35">
        <v>1.5604345400000001</v>
      </c>
      <c r="K520" s="36">
        <v>0</v>
      </c>
      <c r="L520" s="35">
        <v>0</v>
      </c>
      <c r="M520" s="36">
        <v>0</v>
      </c>
      <c r="N520" s="35">
        <v>0</v>
      </c>
      <c r="O520" s="35">
        <v>0</v>
      </c>
      <c r="P520" s="35">
        <v>0</v>
      </c>
      <c r="Q520" s="35">
        <f t="shared" si="131"/>
        <v>1.0527517299999998</v>
      </c>
      <c r="R520" s="35">
        <f t="shared" si="132"/>
        <v>-5.4285020199999998</v>
      </c>
      <c r="S520" s="37">
        <f t="shared" si="133"/>
        <v>-0.77672790036028028</v>
      </c>
      <c r="T520" s="38" t="s">
        <v>1067</v>
      </c>
      <c r="V520" s="103"/>
    </row>
    <row r="521" spans="1:22" ht="47.25">
      <c r="A521" s="39" t="s">
        <v>1081</v>
      </c>
      <c r="B521" s="64" t="s">
        <v>1096</v>
      </c>
      <c r="C521" s="73" t="s">
        <v>1097</v>
      </c>
      <c r="D521" s="35">
        <v>104.46174289999999</v>
      </c>
      <c r="E521" s="35">
        <v>104.46174289999999</v>
      </c>
      <c r="F521" s="36">
        <f t="shared" si="129"/>
        <v>0</v>
      </c>
      <c r="G521" s="35">
        <f t="shared" si="130"/>
        <v>1.0491619999999999</v>
      </c>
      <c r="H521" s="35">
        <f t="shared" si="130"/>
        <v>0</v>
      </c>
      <c r="I521" s="36">
        <v>1.0491619999999999</v>
      </c>
      <c r="J521" s="35">
        <v>0</v>
      </c>
      <c r="K521" s="36">
        <v>0</v>
      </c>
      <c r="L521" s="35">
        <v>0</v>
      </c>
      <c r="M521" s="36">
        <v>0</v>
      </c>
      <c r="N521" s="35">
        <v>0</v>
      </c>
      <c r="O521" s="35">
        <v>0</v>
      </c>
      <c r="P521" s="35">
        <v>0</v>
      </c>
      <c r="Q521" s="35">
        <f t="shared" si="131"/>
        <v>0</v>
      </c>
      <c r="R521" s="35">
        <f t="shared" si="132"/>
        <v>-1.0491619999999999</v>
      </c>
      <c r="S521" s="37">
        <f t="shared" si="133"/>
        <v>-1</v>
      </c>
      <c r="T521" s="110" t="s">
        <v>1098</v>
      </c>
      <c r="V521" s="103"/>
    </row>
    <row r="522" spans="1:22" ht="47.25">
      <c r="A522" s="39" t="s">
        <v>1081</v>
      </c>
      <c r="B522" s="64" t="s">
        <v>1099</v>
      </c>
      <c r="C522" s="73" t="s">
        <v>1100</v>
      </c>
      <c r="D522" s="35">
        <v>81.29647691000001</v>
      </c>
      <c r="E522" s="35">
        <v>52.428191059999989</v>
      </c>
      <c r="F522" s="36">
        <f t="shared" si="129"/>
        <v>28.868285850000021</v>
      </c>
      <c r="G522" s="35">
        <f t="shared" si="130"/>
        <v>38.2655648</v>
      </c>
      <c r="H522" s="35">
        <f t="shared" si="130"/>
        <v>0.14941959000000002</v>
      </c>
      <c r="I522" s="36">
        <v>0.7</v>
      </c>
      <c r="J522" s="35">
        <v>0.14941959000000002</v>
      </c>
      <c r="K522" s="36">
        <v>3.30590728</v>
      </c>
      <c r="L522" s="35">
        <v>0</v>
      </c>
      <c r="M522" s="36">
        <v>20.127349600000002</v>
      </c>
      <c r="N522" s="35">
        <v>0</v>
      </c>
      <c r="O522" s="35">
        <v>14.132307919999999</v>
      </c>
      <c r="P522" s="35">
        <v>0</v>
      </c>
      <c r="Q522" s="35">
        <f t="shared" si="131"/>
        <v>28.71886626000002</v>
      </c>
      <c r="R522" s="35">
        <f t="shared" si="132"/>
        <v>-0.55058040999999991</v>
      </c>
      <c r="S522" s="37">
        <f t="shared" si="133"/>
        <v>-0.78654344285714273</v>
      </c>
      <c r="T522" s="38" t="s">
        <v>803</v>
      </c>
      <c r="V522" s="103"/>
    </row>
    <row r="523" spans="1:22" ht="47.25">
      <c r="A523" s="39" t="s">
        <v>1081</v>
      </c>
      <c r="B523" s="64" t="s">
        <v>1101</v>
      </c>
      <c r="C523" s="73" t="s">
        <v>1102</v>
      </c>
      <c r="D523" s="35">
        <v>30.647200000000002</v>
      </c>
      <c r="E523" s="35">
        <v>0</v>
      </c>
      <c r="F523" s="36">
        <f t="shared" si="129"/>
        <v>30.647200000000002</v>
      </c>
      <c r="G523" s="35">
        <f t="shared" si="130"/>
        <v>30.647200000000002</v>
      </c>
      <c r="H523" s="35">
        <f t="shared" si="130"/>
        <v>0</v>
      </c>
      <c r="I523" s="36">
        <v>0</v>
      </c>
      <c r="J523" s="35">
        <v>0</v>
      </c>
      <c r="K523" s="36">
        <v>0</v>
      </c>
      <c r="L523" s="35">
        <v>0</v>
      </c>
      <c r="M523" s="36">
        <v>0</v>
      </c>
      <c r="N523" s="35">
        <v>0</v>
      </c>
      <c r="O523" s="35">
        <v>30.647200000000002</v>
      </c>
      <c r="P523" s="35">
        <v>0</v>
      </c>
      <c r="Q523" s="35">
        <f t="shared" si="131"/>
        <v>30.647200000000002</v>
      </c>
      <c r="R523" s="35">
        <f t="shared" si="132"/>
        <v>0</v>
      </c>
      <c r="S523" s="37">
        <v>0</v>
      </c>
      <c r="T523" s="38" t="s">
        <v>32</v>
      </c>
      <c r="V523" s="103"/>
    </row>
    <row r="524" spans="1:22" ht="47.25">
      <c r="A524" s="39" t="s">
        <v>1081</v>
      </c>
      <c r="B524" s="64" t="s">
        <v>1103</v>
      </c>
      <c r="C524" s="73" t="s">
        <v>1104</v>
      </c>
      <c r="D524" s="35">
        <v>92.225225461999997</v>
      </c>
      <c r="E524" s="36">
        <v>6.6688461700000001</v>
      </c>
      <c r="F524" s="36">
        <f t="shared" si="129"/>
        <v>85.556379292000003</v>
      </c>
      <c r="G524" s="35">
        <f t="shared" si="130"/>
        <v>54.776785462000007</v>
      </c>
      <c r="H524" s="35">
        <f t="shared" si="130"/>
        <v>1.7638706499999999</v>
      </c>
      <c r="I524" s="36">
        <v>1.45</v>
      </c>
      <c r="J524" s="36">
        <v>1.7638706499999999</v>
      </c>
      <c r="K524" s="36">
        <v>4.1845320852000008</v>
      </c>
      <c r="L524" s="35">
        <v>0</v>
      </c>
      <c r="M524" s="36">
        <v>27.440240000000003</v>
      </c>
      <c r="N524" s="35">
        <v>0</v>
      </c>
      <c r="O524" s="35">
        <v>21.7020133768</v>
      </c>
      <c r="P524" s="35">
        <v>0</v>
      </c>
      <c r="Q524" s="35">
        <f t="shared" si="131"/>
        <v>83.792508642000001</v>
      </c>
      <c r="R524" s="35">
        <f t="shared" si="132"/>
        <v>0.31387064999999992</v>
      </c>
      <c r="S524" s="37">
        <f t="shared" si="133"/>
        <v>0.21646251724137927</v>
      </c>
      <c r="T524" s="38" t="s">
        <v>1105</v>
      </c>
      <c r="V524" s="103"/>
    </row>
    <row r="525" spans="1:22" ht="47.25">
      <c r="A525" s="39" t="s">
        <v>1081</v>
      </c>
      <c r="B525" s="64" t="s">
        <v>1106</v>
      </c>
      <c r="C525" s="73" t="s">
        <v>1107</v>
      </c>
      <c r="D525" s="35">
        <v>9.0384876199999997</v>
      </c>
      <c r="E525" s="36">
        <v>3.4521504999999997</v>
      </c>
      <c r="F525" s="36">
        <f t="shared" si="129"/>
        <v>5.5863371199999996</v>
      </c>
      <c r="G525" s="35" t="s">
        <v>32</v>
      </c>
      <c r="H525" s="35">
        <f t="shared" si="130"/>
        <v>-1.3962E-2</v>
      </c>
      <c r="I525" s="36" t="s">
        <v>32</v>
      </c>
      <c r="J525" s="36">
        <v>-1.3962E-2</v>
      </c>
      <c r="K525" s="36" t="s">
        <v>32</v>
      </c>
      <c r="L525" s="35">
        <v>0</v>
      </c>
      <c r="M525" s="36" t="s">
        <v>32</v>
      </c>
      <c r="N525" s="35">
        <v>0</v>
      </c>
      <c r="O525" s="35" t="s">
        <v>32</v>
      </c>
      <c r="P525" s="35">
        <v>0</v>
      </c>
      <c r="Q525" s="35">
        <f t="shared" si="131"/>
        <v>5.6002991199999999</v>
      </c>
      <c r="R525" s="35" t="s">
        <v>32</v>
      </c>
      <c r="S525" s="37" t="s">
        <v>32</v>
      </c>
      <c r="T525" s="38" t="s">
        <v>1014</v>
      </c>
      <c r="V525" s="103"/>
    </row>
    <row r="526" spans="1:22" ht="47.25">
      <c r="A526" s="39" t="s">
        <v>1081</v>
      </c>
      <c r="B526" s="64" t="s">
        <v>1108</v>
      </c>
      <c r="C526" s="73" t="s">
        <v>1109</v>
      </c>
      <c r="D526" s="35">
        <v>10.496957999999999</v>
      </c>
      <c r="E526" s="36">
        <v>9.5984440499999995</v>
      </c>
      <c r="F526" s="36">
        <f t="shared" si="129"/>
        <v>0.89851394999999989</v>
      </c>
      <c r="G526" s="35" t="s">
        <v>32</v>
      </c>
      <c r="H526" s="35">
        <f t="shared" si="130"/>
        <v>1.1833393999999999</v>
      </c>
      <c r="I526" s="36" t="s">
        <v>32</v>
      </c>
      <c r="J526" s="36">
        <v>1.1833393999999999</v>
      </c>
      <c r="K526" s="36" t="s">
        <v>32</v>
      </c>
      <c r="L526" s="35">
        <v>0</v>
      </c>
      <c r="M526" s="36" t="s">
        <v>32</v>
      </c>
      <c r="N526" s="35">
        <v>0</v>
      </c>
      <c r="O526" s="35" t="s">
        <v>32</v>
      </c>
      <c r="P526" s="35">
        <v>0</v>
      </c>
      <c r="Q526" s="35">
        <f t="shared" si="131"/>
        <v>-0.28482545000000004</v>
      </c>
      <c r="R526" s="35" t="s">
        <v>32</v>
      </c>
      <c r="S526" s="37" t="s">
        <v>32</v>
      </c>
      <c r="T526" s="38" t="s">
        <v>1014</v>
      </c>
      <c r="V526" s="103"/>
    </row>
    <row r="527" spans="1:22" ht="47.25">
      <c r="A527" s="39" t="s">
        <v>1081</v>
      </c>
      <c r="B527" s="64" t="s">
        <v>1110</v>
      </c>
      <c r="C527" s="73" t="s">
        <v>1111</v>
      </c>
      <c r="D527" s="35">
        <v>102.98894353</v>
      </c>
      <c r="E527" s="36">
        <v>110.39805205</v>
      </c>
      <c r="F527" s="36">
        <f>D527-E527</f>
        <v>-7.4091085200000038</v>
      </c>
      <c r="G527" s="35" t="s">
        <v>32</v>
      </c>
      <c r="H527" s="35">
        <f t="shared" si="130"/>
        <v>-7.4091085200000002</v>
      </c>
      <c r="I527" s="36" t="s">
        <v>32</v>
      </c>
      <c r="J527" s="36">
        <v>-7.4091085200000002</v>
      </c>
      <c r="K527" s="36" t="s">
        <v>32</v>
      </c>
      <c r="L527" s="35">
        <v>0</v>
      </c>
      <c r="M527" s="36" t="s">
        <v>32</v>
      </c>
      <c r="N527" s="35">
        <v>0</v>
      </c>
      <c r="O527" s="35" t="s">
        <v>32</v>
      </c>
      <c r="P527" s="35">
        <v>0</v>
      </c>
      <c r="Q527" s="35">
        <f t="shared" si="131"/>
        <v>0</v>
      </c>
      <c r="R527" s="35" t="s">
        <v>32</v>
      </c>
      <c r="S527" s="37" t="s">
        <v>32</v>
      </c>
      <c r="T527" s="55" t="s">
        <v>1112</v>
      </c>
      <c r="V527" s="103"/>
    </row>
    <row r="528" spans="1:22" ht="47.25">
      <c r="A528" s="39" t="s">
        <v>1081</v>
      </c>
      <c r="B528" s="64" t="s">
        <v>1113</v>
      </c>
      <c r="C528" s="73" t="s">
        <v>1114</v>
      </c>
      <c r="D528" s="35">
        <v>43.805164000000005</v>
      </c>
      <c r="E528" s="36">
        <v>43.127273590000001</v>
      </c>
      <c r="F528" s="36">
        <f t="shared" si="129"/>
        <v>0.67789041000000338</v>
      </c>
      <c r="G528" s="35" t="s">
        <v>32</v>
      </c>
      <c r="H528" s="35">
        <f t="shared" si="130"/>
        <v>1.07628444</v>
      </c>
      <c r="I528" s="36" t="s">
        <v>32</v>
      </c>
      <c r="J528" s="36">
        <v>1.07628444</v>
      </c>
      <c r="K528" s="36" t="s">
        <v>32</v>
      </c>
      <c r="L528" s="35">
        <v>0</v>
      </c>
      <c r="M528" s="36" t="s">
        <v>32</v>
      </c>
      <c r="N528" s="35">
        <v>0</v>
      </c>
      <c r="O528" s="35" t="s">
        <v>32</v>
      </c>
      <c r="P528" s="35">
        <v>0</v>
      </c>
      <c r="Q528" s="35">
        <f t="shared" si="131"/>
        <v>-0.39839402999999662</v>
      </c>
      <c r="R528" s="35" t="s">
        <v>32</v>
      </c>
      <c r="S528" s="37" t="s">
        <v>32</v>
      </c>
      <c r="T528" s="38" t="s">
        <v>1014</v>
      </c>
      <c r="V528" s="103"/>
    </row>
    <row r="529" spans="1:22" ht="47.25">
      <c r="A529" s="39" t="s">
        <v>1081</v>
      </c>
      <c r="B529" s="64" t="s">
        <v>1115</v>
      </c>
      <c r="C529" s="73" t="s">
        <v>1116</v>
      </c>
      <c r="D529" s="35">
        <v>44.579066399999995</v>
      </c>
      <c r="E529" s="36">
        <v>42.872811520000006</v>
      </c>
      <c r="F529" s="36">
        <f t="shared" si="129"/>
        <v>1.7062548799999888</v>
      </c>
      <c r="G529" s="35" t="s">
        <v>32</v>
      </c>
      <c r="H529" s="35">
        <f t="shared" si="130"/>
        <v>2.4291993299999999</v>
      </c>
      <c r="I529" s="36" t="s">
        <v>32</v>
      </c>
      <c r="J529" s="36">
        <v>2.4291993299999999</v>
      </c>
      <c r="K529" s="36" t="s">
        <v>32</v>
      </c>
      <c r="L529" s="35">
        <v>0</v>
      </c>
      <c r="M529" s="36" t="s">
        <v>32</v>
      </c>
      <c r="N529" s="35">
        <v>0</v>
      </c>
      <c r="O529" s="35" t="s">
        <v>32</v>
      </c>
      <c r="P529" s="35">
        <v>0</v>
      </c>
      <c r="Q529" s="35">
        <f t="shared" si="131"/>
        <v>-0.72294445000001106</v>
      </c>
      <c r="R529" s="35" t="s">
        <v>32</v>
      </c>
      <c r="S529" s="37" t="s">
        <v>32</v>
      </c>
      <c r="T529" s="38" t="s">
        <v>1014</v>
      </c>
      <c r="V529" s="103"/>
    </row>
    <row r="530" spans="1:22" ht="47.25">
      <c r="A530" s="39" t="s">
        <v>1081</v>
      </c>
      <c r="B530" s="64" t="s">
        <v>1117</v>
      </c>
      <c r="C530" s="73" t="s">
        <v>1118</v>
      </c>
      <c r="D530" s="35">
        <v>61.261199999999995</v>
      </c>
      <c r="E530" s="36">
        <v>59.862353239999997</v>
      </c>
      <c r="F530" s="36">
        <f t="shared" si="129"/>
        <v>1.3988467599999979</v>
      </c>
      <c r="G530" s="35" t="s">
        <v>32</v>
      </c>
      <c r="H530" s="35">
        <f t="shared" si="130"/>
        <v>1.7160101499999996</v>
      </c>
      <c r="I530" s="36" t="s">
        <v>32</v>
      </c>
      <c r="J530" s="36">
        <v>1.7160101499999996</v>
      </c>
      <c r="K530" s="36" t="s">
        <v>32</v>
      </c>
      <c r="L530" s="35">
        <v>0</v>
      </c>
      <c r="M530" s="36" t="s">
        <v>32</v>
      </c>
      <c r="N530" s="35">
        <v>0</v>
      </c>
      <c r="O530" s="35" t="s">
        <v>32</v>
      </c>
      <c r="P530" s="35">
        <v>0</v>
      </c>
      <c r="Q530" s="35">
        <f t="shared" si="131"/>
        <v>-0.31716339000000171</v>
      </c>
      <c r="R530" s="35" t="s">
        <v>32</v>
      </c>
      <c r="S530" s="37" t="s">
        <v>32</v>
      </c>
      <c r="T530" s="38" t="s">
        <v>1014</v>
      </c>
      <c r="V530" s="103"/>
    </row>
    <row r="531" spans="1:22" ht="47.25">
      <c r="A531" s="39" t="s">
        <v>1081</v>
      </c>
      <c r="B531" s="64" t="s">
        <v>1119</v>
      </c>
      <c r="C531" s="73" t="s">
        <v>1120</v>
      </c>
      <c r="D531" s="35">
        <v>37.256399999999992</v>
      </c>
      <c r="E531" s="36">
        <v>35.07037278</v>
      </c>
      <c r="F531" s="36">
        <f t="shared" si="129"/>
        <v>2.1860272199999926</v>
      </c>
      <c r="G531" s="35" t="s">
        <v>32</v>
      </c>
      <c r="H531" s="35">
        <f t="shared" si="130"/>
        <v>1.8159719399999998</v>
      </c>
      <c r="I531" s="36" t="s">
        <v>32</v>
      </c>
      <c r="J531" s="36">
        <v>1.8159719399999998</v>
      </c>
      <c r="K531" s="36" t="s">
        <v>32</v>
      </c>
      <c r="L531" s="35">
        <v>0</v>
      </c>
      <c r="M531" s="36" t="s">
        <v>32</v>
      </c>
      <c r="N531" s="35">
        <v>0</v>
      </c>
      <c r="O531" s="35" t="s">
        <v>32</v>
      </c>
      <c r="P531" s="35">
        <v>0</v>
      </c>
      <c r="Q531" s="35">
        <f t="shared" si="131"/>
        <v>0.37005527999999277</v>
      </c>
      <c r="R531" s="35" t="s">
        <v>32</v>
      </c>
      <c r="S531" s="37" t="s">
        <v>32</v>
      </c>
      <c r="T531" s="38" t="s">
        <v>1014</v>
      </c>
      <c r="V531" s="103"/>
    </row>
    <row r="532" spans="1:22" ht="47.25">
      <c r="A532" s="39" t="s">
        <v>1081</v>
      </c>
      <c r="B532" s="64" t="s">
        <v>1121</v>
      </c>
      <c r="C532" s="73" t="s">
        <v>1122</v>
      </c>
      <c r="D532" s="35">
        <v>51.688034399999999</v>
      </c>
      <c r="E532" s="36">
        <v>54.611641700000007</v>
      </c>
      <c r="F532" s="36">
        <f t="shared" si="129"/>
        <v>-2.9236073000000076</v>
      </c>
      <c r="G532" s="35" t="s">
        <v>32</v>
      </c>
      <c r="H532" s="35">
        <f t="shared" si="130"/>
        <v>2.5731493200000002</v>
      </c>
      <c r="I532" s="36" t="s">
        <v>32</v>
      </c>
      <c r="J532" s="36">
        <v>2.5731493200000002</v>
      </c>
      <c r="K532" s="36" t="s">
        <v>32</v>
      </c>
      <c r="L532" s="35">
        <v>0</v>
      </c>
      <c r="M532" s="36" t="s">
        <v>32</v>
      </c>
      <c r="N532" s="35">
        <v>0</v>
      </c>
      <c r="O532" s="35" t="s">
        <v>32</v>
      </c>
      <c r="P532" s="35">
        <v>0</v>
      </c>
      <c r="Q532" s="35">
        <f t="shared" si="131"/>
        <v>-5.4967566200000082</v>
      </c>
      <c r="R532" s="35" t="s">
        <v>32</v>
      </c>
      <c r="S532" s="37" t="s">
        <v>32</v>
      </c>
      <c r="T532" s="38" t="s">
        <v>1014</v>
      </c>
      <c r="V532" s="103"/>
    </row>
    <row r="533" spans="1:22" ht="31.5">
      <c r="A533" s="39" t="s">
        <v>1081</v>
      </c>
      <c r="B533" s="64" t="s">
        <v>1123</v>
      </c>
      <c r="C533" s="73" t="s">
        <v>1124</v>
      </c>
      <c r="D533" s="35">
        <v>118.81829975599999</v>
      </c>
      <c r="E533" s="36">
        <v>67.670150699999994</v>
      </c>
      <c r="F533" s="36">
        <f t="shared" si="129"/>
        <v>51.148149055999994</v>
      </c>
      <c r="G533" s="35">
        <f t="shared" si="130"/>
        <v>66.041599999999988</v>
      </c>
      <c r="H533" s="36">
        <f t="shared" si="130"/>
        <v>0.40957328999999992</v>
      </c>
      <c r="I533" s="36">
        <v>1.7</v>
      </c>
      <c r="J533" s="36">
        <v>0.40957328999999992</v>
      </c>
      <c r="K533" s="36">
        <v>11.448159546399999</v>
      </c>
      <c r="L533" s="36">
        <v>0</v>
      </c>
      <c r="M533" s="36">
        <v>20.8</v>
      </c>
      <c r="N533" s="36">
        <v>0</v>
      </c>
      <c r="O533" s="36">
        <v>32.093440453599982</v>
      </c>
      <c r="P533" s="36">
        <v>0</v>
      </c>
      <c r="Q533" s="35">
        <f t="shared" si="131"/>
        <v>50.738575765999997</v>
      </c>
      <c r="R533" s="36">
        <f>H533-(I533)</f>
        <v>-1.29042671</v>
      </c>
      <c r="S533" s="74">
        <f>R533/(I533)</f>
        <v>-0.75907453529411761</v>
      </c>
      <c r="T533" s="38" t="s">
        <v>803</v>
      </c>
      <c r="V533" s="103"/>
    </row>
    <row r="534" spans="1:22" ht="31.5">
      <c r="A534" s="12" t="s">
        <v>1125</v>
      </c>
      <c r="B534" s="13" t="s">
        <v>227</v>
      </c>
      <c r="C534" s="14" t="s">
        <v>31</v>
      </c>
      <c r="D534" s="15">
        <f t="shared" ref="D534:R534" si="134">SUM(D535:D559)</f>
        <v>1952.1334491246</v>
      </c>
      <c r="E534" s="16">
        <f t="shared" si="134"/>
        <v>468.47745232</v>
      </c>
      <c r="F534" s="16">
        <f t="shared" si="134"/>
        <v>1483.6559968046004</v>
      </c>
      <c r="G534" s="15">
        <f t="shared" si="134"/>
        <v>531.18414435080012</v>
      </c>
      <c r="H534" s="15">
        <f t="shared" si="134"/>
        <v>83.431898360000019</v>
      </c>
      <c r="I534" s="16">
        <f t="shared" si="134"/>
        <v>28.895805254800003</v>
      </c>
      <c r="J534" s="16">
        <f t="shared" si="134"/>
        <v>83.431898360000019</v>
      </c>
      <c r="K534" s="16">
        <f t="shared" si="134"/>
        <v>46.944298650399993</v>
      </c>
      <c r="L534" s="15">
        <f t="shared" si="134"/>
        <v>0</v>
      </c>
      <c r="M534" s="16">
        <f t="shared" si="134"/>
        <v>93.118350453600002</v>
      </c>
      <c r="N534" s="15">
        <f t="shared" si="134"/>
        <v>0</v>
      </c>
      <c r="O534" s="15">
        <f t="shared" si="134"/>
        <v>362.22568999200001</v>
      </c>
      <c r="P534" s="15">
        <f t="shared" si="134"/>
        <v>0</v>
      </c>
      <c r="Q534" s="15">
        <f t="shared" si="134"/>
        <v>1400.2240984446003</v>
      </c>
      <c r="R534" s="15">
        <f t="shared" si="134"/>
        <v>7.9732237152000023</v>
      </c>
      <c r="S534" s="18">
        <f>R534/(I534)</f>
        <v>0.27593014435462176</v>
      </c>
      <c r="T534" s="19" t="s">
        <v>32</v>
      </c>
    </row>
    <row r="535" spans="1:22" ht="31.5">
      <c r="A535" s="39" t="s">
        <v>1125</v>
      </c>
      <c r="B535" s="42" t="s">
        <v>1126</v>
      </c>
      <c r="C535" s="35" t="s">
        <v>1127</v>
      </c>
      <c r="D535" s="35">
        <v>15.429842827999998</v>
      </c>
      <c r="E535" s="35">
        <v>12.701863419999999</v>
      </c>
      <c r="F535" s="36">
        <f t="shared" ref="F535:F559" si="135">D535-E535</f>
        <v>2.7279794079999995</v>
      </c>
      <c r="G535" s="35">
        <f t="shared" ref="G535:H559" si="136">I535+K535+M535+O535</f>
        <v>3.0731999999999999</v>
      </c>
      <c r="H535" s="35">
        <f t="shared" si="136"/>
        <v>0</v>
      </c>
      <c r="I535" s="36">
        <v>3.0731999999999999</v>
      </c>
      <c r="J535" s="35">
        <v>0</v>
      </c>
      <c r="K535" s="36">
        <v>0</v>
      </c>
      <c r="L535" s="35">
        <v>0</v>
      </c>
      <c r="M535" s="36">
        <v>0</v>
      </c>
      <c r="N535" s="35">
        <v>0</v>
      </c>
      <c r="O535" s="35">
        <v>0</v>
      </c>
      <c r="P535" s="35">
        <v>0</v>
      </c>
      <c r="Q535" s="35">
        <f t="shared" ref="Q535:Q559" si="137">F535-H535</f>
        <v>2.7279794079999995</v>
      </c>
      <c r="R535" s="35">
        <f t="shared" ref="R535:R553" si="138">H535-(I535)</f>
        <v>-3.0731999999999999</v>
      </c>
      <c r="S535" s="37">
        <f t="shared" ref="S535:S553" si="139">R535/(I535)</f>
        <v>-1</v>
      </c>
      <c r="T535" s="38" t="s">
        <v>1128</v>
      </c>
      <c r="V535" s="103"/>
    </row>
    <row r="536" spans="1:22" ht="125.25" customHeight="1">
      <c r="A536" s="39" t="s">
        <v>1125</v>
      </c>
      <c r="B536" s="42" t="s">
        <v>1129</v>
      </c>
      <c r="C536" s="41" t="s">
        <v>1130</v>
      </c>
      <c r="D536" s="35">
        <v>212.851099928</v>
      </c>
      <c r="E536" s="35">
        <v>39.552674939999996</v>
      </c>
      <c r="F536" s="36">
        <f t="shared" si="135"/>
        <v>173.29842498799999</v>
      </c>
      <c r="G536" s="35">
        <f t="shared" si="136"/>
        <v>40.062111413599993</v>
      </c>
      <c r="H536" s="35">
        <f t="shared" si="136"/>
        <v>0</v>
      </c>
      <c r="I536" s="36">
        <v>0.18402013</v>
      </c>
      <c r="J536" s="35">
        <v>0</v>
      </c>
      <c r="K536" s="36">
        <v>0.34434138000000003</v>
      </c>
      <c r="L536" s="35">
        <v>0</v>
      </c>
      <c r="M536" s="36">
        <v>0.92528153999999996</v>
      </c>
      <c r="N536" s="35">
        <v>0</v>
      </c>
      <c r="O536" s="35">
        <v>38.608468363599997</v>
      </c>
      <c r="P536" s="35">
        <v>0</v>
      </c>
      <c r="Q536" s="35">
        <f t="shared" si="137"/>
        <v>173.29842498799999</v>
      </c>
      <c r="R536" s="35">
        <f t="shared" si="138"/>
        <v>-0.18402013</v>
      </c>
      <c r="S536" s="37">
        <f t="shared" si="139"/>
        <v>-1</v>
      </c>
      <c r="T536" s="38" t="s">
        <v>818</v>
      </c>
      <c r="V536" s="103"/>
    </row>
    <row r="537" spans="1:22" ht="125.25" customHeight="1">
      <c r="A537" s="39" t="s">
        <v>1125</v>
      </c>
      <c r="B537" s="42" t="s">
        <v>1131</v>
      </c>
      <c r="C537" s="41" t="s">
        <v>1132</v>
      </c>
      <c r="D537" s="35">
        <v>276.1085350866</v>
      </c>
      <c r="E537" s="35">
        <v>42.926717289999999</v>
      </c>
      <c r="F537" s="36">
        <f t="shared" si="135"/>
        <v>233.1818177966</v>
      </c>
      <c r="G537" s="35">
        <f t="shared" si="136"/>
        <v>16.73</v>
      </c>
      <c r="H537" s="35">
        <f t="shared" si="136"/>
        <v>0</v>
      </c>
      <c r="I537" s="36">
        <v>0</v>
      </c>
      <c r="J537" s="35">
        <v>0</v>
      </c>
      <c r="K537" s="36">
        <v>0</v>
      </c>
      <c r="L537" s="35">
        <v>0</v>
      </c>
      <c r="M537" s="36">
        <v>1.6379999999999999</v>
      </c>
      <c r="N537" s="35">
        <v>0</v>
      </c>
      <c r="O537" s="35">
        <v>15.092000000000001</v>
      </c>
      <c r="P537" s="35">
        <v>0</v>
      </c>
      <c r="Q537" s="35">
        <f t="shared" si="137"/>
        <v>233.1818177966</v>
      </c>
      <c r="R537" s="35">
        <f t="shared" si="138"/>
        <v>0</v>
      </c>
      <c r="S537" s="37">
        <v>0</v>
      </c>
      <c r="T537" s="38" t="s">
        <v>32</v>
      </c>
      <c r="V537" s="103"/>
    </row>
    <row r="538" spans="1:22" ht="47.25">
      <c r="A538" s="39" t="s">
        <v>1125</v>
      </c>
      <c r="B538" s="42" t="s">
        <v>1133</v>
      </c>
      <c r="C538" s="41" t="s">
        <v>1134</v>
      </c>
      <c r="D538" s="35">
        <v>37.237671723999995</v>
      </c>
      <c r="E538" s="35">
        <v>1.4173800000000001</v>
      </c>
      <c r="F538" s="36">
        <f t="shared" si="135"/>
        <v>35.820291723999993</v>
      </c>
      <c r="G538" s="35">
        <f t="shared" si="136"/>
        <v>10.844778864400002</v>
      </c>
      <c r="H538" s="35">
        <f t="shared" si="136"/>
        <v>0</v>
      </c>
      <c r="I538" s="36">
        <v>1.06797886</v>
      </c>
      <c r="J538" s="35">
        <v>0</v>
      </c>
      <c r="K538" s="36">
        <v>4.7768000000000006</v>
      </c>
      <c r="L538" s="35">
        <v>0</v>
      </c>
      <c r="M538" s="36">
        <v>5.0000000044000004</v>
      </c>
      <c r="N538" s="35">
        <v>0</v>
      </c>
      <c r="O538" s="35">
        <v>0</v>
      </c>
      <c r="P538" s="35">
        <v>0</v>
      </c>
      <c r="Q538" s="35">
        <f t="shared" si="137"/>
        <v>35.820291723999993</v>
      </c>
      <c r="R538" s="35">
        <f t="shared" si="138"/>
        <v>-1.06797886</v>
      </c>
      <c r="S538" s="37">
        <f t="shared" si="139"/>
        <v>-1</v>
      </c>
      <c r="T538" s="38" t="s">
        <v>818</v>
      </c>
      <c r="V538" s="103"/>
    </row>
    <row r="539" spans="1:22" ht="31.5">
      <c r="A539" s="39" t="s">
        <v>1125</v>
      </c>
      <c r="B539" s="42" t="s">
        <v>1135</v>
      </c>
      <c r="C539" s="44" t="s">
        <v>1136</v>
      </c>
      <c r="D539" s="35">
        <v>42.959808512000002</v>
      </c>
      <c r="E539" s="35">
        <v>1.7988690699999998</v>
      </c>
      <c r="F539" s="36">
        <f t="shared" si="135"/>
        <v>41.160939442</v>
      </c>
      <c r="G539" s="35">
        <f t="shared" si="136"/>
        <v>41.160939441999993</v>
      </c>
      <c r="H539" s="35">
        <f t="shared" si="136"/>
        <v>0</v>
      </c>
      <c r="I539" s="36">
        <v>0</v>
      </c>
      <c r="J539" s="35">
        <v>0</v>
      </c>
      <c r="K539" s="36">
        <v>0</v>
      </c>
      <c r="L539" s="35">
        <v>0</v>
      </c>
      <c r="M539" s="36">
        <v>3.9193887911999998</v>
      </c>
      <c r="N539" s="35">
        <v>0</v>
      </c>
      <c r="O539" s="35">
        <v>37.241550650799994</v>
      </c>
      <c r="P539" s="35">
        <v>0</v>
      </c>
      <c r="Q539" s="35">
        <f t="shared" si="137"/>
        <v>41.160939442</v>
      </c>
      <c r="R539" s="35">
        <f t="shared" si="138"/>
        <v>0</v>
      </c>
      <c r="S539" s="37">
        <v>0</v>
      </c>
      <c r="T539" s="38" t="s">
        <v>32</v>
      </c>
      <c r="V539" s="103"/>
    </row>
    <row r="540" spans="1:22" ht="31.5">
      <c r="A540" s="39" t="s">
        <v>1125</v>
      </c>
      <c r="B540" s="42" t="s">
        <v>1137</v>
      </c>
      <c r="C540" s="44" t="s">
        <v>1138</v>
      </c>
      <c r="D540" s="35">
        <v>41.102879551999997</v>
      </c>
      <c r="E540" s="35">
        <v>1.4</v>
      </c>
      <c r="F540" s="36">
        <f t="shared" si="135"/>
        <v>39.702879551999999</v>
      </c>
      <c r="G540" s="35">
        <f t="shared" si="136"/>
        <v>39.552879552000007</v>
      </c>
      <c r="H540" s="35">
        <f t="shared" si="136"/>
        <v>0</v>
      </c>
      <c r="I540" s="36">
        <v>0</v>
      </c>
      <c r="J540" s="35">
        <v>0</v>
      </c>
      <c r="K540" s="36">
        <v>0</v>
      </c>
      <c r="L540" s="35">
        <v>0</v>
      </c>
      <c r="M540" s="36">
        <v>3.7952460551999998</v>
      </c>
      <c r="N540" s="35">
        <v>0</v>
      </c>
      <c r="O540" s="35">
        <v>35.757633496800004</v>
      </c>
      <c r="P540" s="35">
        <v>0</v>
      </c>
      <c r="Q540" s="35">
        <f t="shared" si="137"/>
        <v>39.702879551999999</v>
      </c>
      <c r="R540" s="35">
        <f t="shared" si="138"/>
        <v>0</v>
      </c>
      <c r="S540" s="37">
        <v>0</v>
      </c>
      <c r="T540" s="38" t="s">
        <v>32</v>
      </c>
      <c r="V540" s="103"/>
    </row>
    <row r="541" spans="1:22" ht="110.25">
      <c r="A541" s="39" t="s">
        <v>1125</v>
      </c>
      <c r="B541" s="42" t="s">
        <v>1139</v>
      </c>
      <c r="C541" s="35" t="s">
        <v>1140</v>
      </c>
      <c r="D541" s="35">
        <v>129.26390749799998</v>
      </c>
      <c r="E541" s="36">
        <v>95.713641039999999</v>
      </c>
      <c r="F541" s="36">
        <f t="shared" si="135"/>
        <v>33.550266457999982</v>
      </c>
      <c r="G541" s="35">
        <f t="shared" si="136"/>
        <v>14.38396118</v>
      </c>
      <c r="H541" s="35">
        <f t="shared" si="136"/>
        <v>2.2935899599999998</v>
      </c>
      <c r="I541" s="36">
        <v>0.88396118000000001</v>
      </c>
      <c r="J541" s="36">
        <v>2.2935899599999998</v>
      </c>
      <c r="K541" s="36">
        <v>0.5</v>
      </c>
      <c r="L541" s="35">
        <v>0</v>
      </c>
      <c r="M541" s="36">
        <v>1.7</v>
      </c>
      <c r="N541" s="35">
        <v>0</v>
      </c>
      <c r="O541" s="35">
        <v>11.3</v>
      </c>
      <c r="P541" s="35">
        <v>0</v>
      </c>
      <c r="Q541" s="35">
        <f t="shared" si="137"/>
        <v>31.256676497999983</v>
      </c>
      <c r="R541" s="35">
        <f t="shared" si="138"/>
        <v>1.4096287799999998</v>
      </c>
      <c r="S541" s="37">
        <f t="shared" si="139"/>
        <v>1.594672720808848</v>
      </c>
      <c r="T541" s="38" t="s">
        <v>1067</v>
      </c>
      <c r="V541" s="103"/>
    </row>
    <row r="542" spans="1:22" ht="31.5">
      <c r="A542" s="39" t="s">
        <v>1125</v>
      </c>
      <c r="B542" s="42" t="s">
        <v>1141</v>
      </c>
      <c r="C542" s="35" t="s">
        <v>1142</v>
      </c>
      <c r="D542" s="35">
        <v>87.663585806</v>
      </c>
      <c r="E542" s="36">
        <v>67.910014170000011</v>
      </c>
      <c r="F542" s="36">
        <f t="shared" si="135"/>
        <v>19.75357163599999</v>
      </c>
      <c r="G542" s="35">
        <f t="shared" si="136"/>
        <v>9.8000000000000007</v>
      </c>
      <c r="H542" s="35">
        <f t="shared" si="136"/>
        <v>2.2247159600000002</v>
      </c>
      <c r="I542" s="36">
        <v>0.35</v>
      </c>
      <c r="J542" s="36">
        <v>2.2247159600000002</v>
      </c>
      <c r="K542" s="36">
        <v>0.35</v>
      </c>
      <c r="L542" s="35">
        <v>0</v>
      </c>
      <c r="M542" s="36">
        <v>1.19</v>
      </c>
      <c r="N542" s="35">
        <v>0</v>
      </c>
      <c r="O542" s="35">
        <v>7.91</v>
      </c>
      <c r="P542" s="35">
        <v>0</v>
      </c>
      <c r="Q542" s="35">
        <f t="shared" si="137"/>
        <v>17.528855675999989</v>
      </c>
      <c r="R542" s="35">
        <f t="shared" si="138"/>
        <v>1.8747159600000001</v>
      </c>
      <c r="S542" s="37">
        <f t="shared" si="139"/>
        <v>5.3563313142857147</v>
      </c>
      <c r="T542" s="38" t="s">
        <v>1067</v>
      </c>
      <c r="V542" s="103"/>
    </row>
    <row r="543" spans="1:22" ht="31.5">
      <c r="A543" s="39" t="s">
        <v>1125</v>
      </c>
      <c r="B543" s="75" t="s">
        <v>1143</v>
      </c>
      <c r="C543" s="44" t="s">
        <v>1144</v>
      </c>
      <c r="D543" s="35">
        <v>15.229387592000002</v>
      </c>
      <c r="E543" s="36">
        <v>0.73432708999999996</v>
      </c>
      <c r="F543" s="36">
        <f t="shared" si="135"/>
        <v>14.495060502000001</v>
      </c>
      <c r="G543" s="35">
        <f t="shared" si="136"/>
        <v>3.3336462576000012</v>
      </c>
      <c r="H543" s="35">
        <f t="shared" si="136"/>
        <v>6.5808000000000005E-2</v>
      </c>
      <c r="I543" s="36">
        <v>3.3336462576000012</v>
      </c>
      <c r="J543" s="36">
        <v>6.5808000000000005E-2</v>
      </c>
      <c r="K543" s="36">
        <v>0</v>
      </c>
      <c r="L543" s="35">
        <v>0</v>
      </c>
      <c r="M543" s="36">
        <v>0</v>
      </c>
      <c r="N543" s="35">
        <v>0</v>
      </c>
      <c r="O543" s="35">
        <v>0</v>
      </c>
      <c r="P543" s="35">
        <v>0</v>
      </c>
      <c r="Q543" s="35">
        <f t="shared" si="137"/>
        <v>14.429252502000001</v>
      </c>
      <c r="R543" s="35">
        <f t="shared" si="138"/>
        <v>-3.2678382576000011</v>
      </c>
      <c r="S543" s="37">
        <f t="shared" si="139"/>
        <v>-0.98025945318884034</v>
      </c>
      <c r="T543" s="38" t="s">
        <v>803</v>
      </c>
      <c r="V543" s="103"/>
    </row>
    <row r="544" spans="1:22" ht="31.5">
      <c r="A544" s="39" t="s">
        <v>1125</v>
      </c>
      <c r="B544" s="75" t="s">
        <v>1145</v>
      </c>
      <c r="C544" s="44" t="s">
        <v>1146</v>
      </c>
      <c r="D544" s="35">
        <v>316.03303404000008</v>
      </c>
      <c r="E544" s="36">
        <v>93.435034399999992</v>
      </c>
      <c r="F544" s="36">
        <f t="shared" si="135"/>
        <v>222.59799964000007</v>
      </c>
      <c r="G544" s="35">
        <f t="shared" si="136"/>
        <v>167.89446428320002</v>
      </c>
      <c r="H544" s="35">
        <f t="shared" si="136"/>
        <v>3.8951657000000002</v>
      </c>
      <c r="I544" s="36">
        <v>11.02365489</v>
      </c>
      <c r="J544" s="36">
        <v>3.8951657000000002</v>
      </c>
      <c r="K544" s="36">
        <v>24.574789329999998</v>
      </c>
      <c r="L544" s="35">
        <v>0</v>
      </c>
      <c r="M544" s="36">
        <v>43.34686645</v>
      </c>
      <c r="N544" s="35">
        <v>0</v>
      </c>
      <c r="O544" s="35">
        <v>88.949153613200011</v>
      </c>
      <c r="P544" s="35">
        <v>0</v>
      </c>
      <c r="Q544" s="35">
        <f t="shared" si="137"/>
        <v>218.70283394000006</v>
      </c>
      <c r="R544" s="35">
        <f t="shared" si="138"/>
        <v>-7.1284891899999998</v>
      </c>
      <c r="S544" s="37">
        <f t="shared" si="139"/>
        <v>-0.64665387851233791</v>
      </c>
      <c r="T544" s="38" t="s">
        <v>1147</v>
      </c>
      <c r="V544" s="103"/>
    </row>
    <row r="545" spans="1:22" ht="31.5">
      <c r="A545" s="39" t="s">
        <v>1125</v>
      </c>
      <c r="B545" s="75" t="s">
        <v>1148</v>
      </c>
      <c r="C545" s="44" t="s">
        <v>1149</v>
      </c>
      <c r="D545" s="35">
        <v>30.3179327</v>
      </c>
      <c r="E545" s="36">
        <v>24.887685079999997</v>
      </c>
      <c r="F545" s="36">
        <f t="shared" si="135"/>
        <v>5.4302476200000029</v>
      </c>
      <c r="G545" s="35">
        <f t="shared" si="136"/>
        <v>2.6273409600000002</v>
      </c>
      <c r="H545" s="35">
        <f t="shared" si="136"/>
        <v>3.5121699999999998E-3</v>
      </c>
      <c r="I545" s="36">
        <v>2.6273409600000002</v>
      </c>
      <c r="J545" s="36">
        <v>3.5121699999999998E-3</v>
      </c>
      <c r="K545" s="36">
        <v>0</v>
      </c>
      <c r="L545" s="35">
        <v>0</v>
      </c>
      <c r="M545" s="36">
        <v>0</v>
      </c>
      <c r="N545" s="35">
        <v>0</v>
      </c>
      <c r="O545" s="35">
        <v>0</v>
      </c>
      <c r="P545" s="35">
        <v>0</v>
      </c>
      <c r="Q545" s="35">
        <f t="shared" si="137"/>
        <v>5.4267354500000033</v>
      </c>
      <c r="R545" s="35">
        <f t="shared" si="138"/>
        <v>-2.6238287900000001</v>
      </c>
      <c r="S545" s="37">
        <f t="shared" si="139"/>
        <v>-0.9986632226066311</v>
      </c>
      <c r="T545" s="38" t="s">
        <v>803</v>
      </c>
      <c r="V545" s="103"/>
    </row>
    <row r="546" spans="1:22" ht="47.25">
      <c r="A546" s="39" t="s">
        <v>1125</v>
      </c>
      <c r="B546" s="64" t="s">
        <v>1150</v>
      </c>
      <c r="C546" s="65" t="s">
        <v>1151</v>
      </c>
      <c r="D546" s="35">
        <v>13.576991927999998</v>
      </c>
      <c r="E546" s="35">
        <v>1.0745772699999998</v>
      </c>
      <c r="F546" s="36">
        <f t="shared" si="135"/>
        <v>12.502414657999999</v>
      </c>
      <c r="G546" s="35">
        <f t="shared" si="136"/>
        <v>12.502414657999999</v>
      </c>
      <c r="H546" s="35">
        <f t="shared" si="136"/>
        <v>0.88883299999999998</v>
      </c>
      <c r="I546" s="36">
        <v>0.23335076000000002</v>
      </c>
      <c r="J546" s="35">
        <v>0.88883299999999998</v>
      </c>
      <c r="K546" s="36">
        <v>1.3444793939999999</v>
      </c>
      <c r="L546" s="35">
        <v>0</v>
      </c>
      <c r="M546" s="36">
        <v>5.2110494459999996</v>
      </c>
      <c r="N546" s="35">
        <v>0</v>
      </c>
      <c r="O546" s="35">
        <v>5.7135350579999988</v>
      </c>
      <c r="P546" s="35">
        <v>0</v>
      </c>
      <c r="Q546" s="35">
        <f t="shared" si="137"/>
        <v>11.613581657999999</v>
      </c>
      <c r="R546" s="35">
        <f t="shared" si="138"/>
        <v>0.65548223999999999</v>
      </c>
      <c r="S546" s="37">
        <f t="shared" si="139"/>
        <v>2.8089998078429224</v>
      </c>
      <c r="T546" s="38" t="s">
        <v>803</v>
      </c>
      <c r="V546" s="103"/>
    </row>
    <row r="547" spans="1:22">
      <c r="A547" s="39" t="s">
        <v>1125</v>
      </c>
      <c r="B547" s="42" t="s">
        <v>1152</v>
      </c>
      <c r="C547" s="65" t="s">
        <v>1153</v>
      </c>
      <c r="D547" s="35">
        <v>3.0816048760000001</v>
      </c>
      <c r="E547" s="35">
        <v>1.08211477</v>
      </c>
      <c r="F547" s="36">
        <f t="shared" si="135"/>
        <v>1.9994901060000001</v>
      </c>
      <c r="G547" s="35">
        <f t="shared" si="136"/>
        <v>1.8300618540000002</v>
      </c>
      <c r="H547" s="35">
        <f t="shared" si="136"/>
        <v>0</v>
      </c>
      <c r="I547" s="36">
        <v>3.5187240000000002E-2</v>
      </c>
      <c r="J547" s="35">
        <v>0</v>
      </c>
      <c r="K547" s="36">
        <v>0.20419445840000003</v>
      </c>
      <c r="L547" s="35">
        <v>0</v>
      </c>
      <c r="M547" s="36">
        <v>0.41696770999999994</v>
      </c>
      <c r="N547" s="35">
        <v>0</v>
      </c>
      <c r="O547" s="35">
        <v>1.1737124456000001</v>
      </c>
      <c r="P547" s="35">
        <v>0</v>
      </c>
      <c r="Q547" s="35">
        <f t="shared" si="137"/>
        <v>1.9994901060000001</v>
      </c>
      <c r="R547" s="35">
        <f t="shared" si="138"/>
        <v>-3.5187240000000002E-2</v>
      </c>
      <c r="S547" s="37">
        <f t="shared" si="139"/>
        <v>-1</v>
      </c>
      <c r="T547" s="38" t="s">
        <v>1154</v>
      </c>
      <c r="V547" s="103"/>
    </row>
    <row r="548" spans="1:22">
      <c r="A548" s="39" t="s">
        <v>1125</v>
      </c>
      <c r="B548" s="42" t="s">
        <v>1155</v>
      </c>
      <c r="C548" s="44" t="s">
        <v>1156</v>
      </c>
      <c r="D548" s="35">
        <v>27.522625924</v>
      </c>
      <c r="E548" s="35">
        <v>0</v>
      </c>
      <c r="F548" s="36">
        <f t="shared" si="135"/>
        <v>27.522625924</v>
      </c>
      <c r="G548" s="35">
        <f t="shared" si="136"/>
        <v>6.347999999999999</v>
      </c>
      <c r="H548" s="35">
        <f t="shared" si="136"/>
        <v>0</v>
      </c>
      <c r="I548" s="36">
        <v>0</v>
      </c>
      <c r="J548" s="35">
        <v>0</v>
      </c>
      <c r="K548" s="36">
        <v>0</v>
      </c>
      <c r="L548" s="35">
        <v>0</v>
      </c>
      <c r="M548" s="36">
        <v>1.9043999999999999</v>
      </c>
      <c r="N548" s="35">
        <v>0</v>
      </c>
      <c r="O548" s="35">
        <v>4.4435999999999991</v>
      </c>
      <c r="P548" s="35">
        <v>0</v>
      </c>
      <c r="Q548" s="35">
        <f t="shared" si="137"/>
        <v>27.522625924</v>
      </c>
      <c r="R548" s="35">
        <f t="shared" si="138"/>
        <v>0</v>
      </c>
      <c r="S548" s="37">
        <v>0</v>
      </c>
      <c r="T548" s="38" t="s">
        <v>32</v>
      </c>
      <c r="V548" s="103"/>
    </row>
    <row r="549" spans="1:22" ht="31.5">
      <c r="A549" s="39" t="s">
        <v>1125</v>
      </c>
      <c r="B549" s="42" t="s">
        <v>1157</v>
      </c>
      <c r="C549" s="44" t="s">
        <v>1158</v>
      </c>
      <c r="D549" s="35">
        <v>17.690819754</v>
      </c>
      <c r="E549" s="35">
        <v>0.77</v>
      </c>
      <c r="F549" s="36">
        <f t="shared" si="135"/>
        <v>16.920819754</v>
      </c>
      <c r="G549" s="35">
        <f t="shared" si="136"/>
        <v>16.920819754</v>
      </c>
      <c r="H549" s="35">
        <f t="shared" si="136"/>
        <v>0</v>
      </c>
      <c r="I549" s="36">
        <v>0</v>
      </c>
      <c r="J549" s="35">
        <v>0</v>
      </c>
      <c r="K549" s="36">
        <v>0</v>
      </c>
      <c r="L549" s="35">
        <v>0</v>
      </c>
      <c r="M549" s="36">
        <v>1.6331272824</v>
      </c>
      <c r="N549" s="35">
        <v>0</v>
      </c>
      <c r="O549" s="35">
        <v>15.287692471600002</v>
      </c>
      <c r="P549" s="35">
        <v>0</v>
      </c>
      <c r="Q549" s="35">
        <f t="shared" si="137"/>
        <v>16.920819754</v>
      </c>
      <c r="R549" s="35">
        <f t="shared" si="138"/>
        <v>0</v>
      </c>
      <c r="S549" s="37">
        <v>0</v>
      </c>
      <c r="T549" s="38" t="s">
        <v>32</v>
      </c>
      <c r="V549" s="103"/>
    </row>
    <row r="550" spans="1:22" ht="47.25">
      <c r="A550" s="39" t="s">
        <v>1125</v>
      </c>
      <c r="B550" s="42" t="s">
        <v>1159</v>
      </c>
      <c r="C550" s="44" t="s">
        <v>1160</v>
      </c>
      <c r="D550" s="35">
        <v>34.321601598000001</v>
      </c>
      <c r="E550" s="35">
        <v>16.307338550000001</v>
      </c>
      <c r="F550" s="36">
        <f t="shared" si="135"/>
        <v>18.014263048</v>
      </c>
      <c r="G550" s="35">
        <f t="shared" si="136"/>
        <v>1.8403799979999997</v>
      </c>
      <c r="H550" s="35">
        <f t="shared" si="136"/>
        <v>0.24979626999999999</v>
      </c>
      <c r="I550" s="36">
        <v>0</v>
      </c>
      <c r="J550" s="35">
        <v>0.24979626999999999</v>
      </c>
      <c r="K550" s="36">
        <v>0</v>
      </c>
      <c r="L550" s="35">
        <v>0</v>
      </c>
      <c r="M550" s="36">
        <v>0.18403800000000001</v>
      </c>
      <c r="N550" s="35">
        <v>0</v>
      </c>
      <c r="O550" s="35">
        <v>1.6563419979999998</v>
      </c>
      <c r="P550" s="35">
        <v>0</v>
      </c>
      <c r="Q550" s="35">
        <f t="shared" si="137"/>
        <v>17.764466777999999</v>
      </c>
      <c r="R550" s="35">
        <f t="shared" si="138"/>
        <v>0.24979626999999999</v>
      </c>
      <c r="S550" s="37">
        <v>1</v>
      </c>
      <c r="T550" s="38" t="s">
        <v>803</v>
      </c>
      <c r="V550" s="103"/>
    </row>
    <row r="551" spans="1:22" ht="63">
      <c r="A551" s="39" t="s">
        <v>1125</v>
      </c>
      <c r="B551" s="42" t="s">
        <v>1161</v>
      </c>
      <c r="C551" s="44" t="s">
        <v>1162</v>
      </c>
      <c r="D551" s="35">
        <v>74.989056000000005</v>
      </c>
      <c r="E551" s="35">
        <v>0.41399999999999998</v>
      </c>
      <c r="F551" s="36">
        <f t="shared" si="135"/>
        <v>74.575056000000004</v>
      </c>
      <c r="G551" s="35">
        <f t="shared" si="136"/>
        <v>38.834474399999998</v>
      </c>
      <c r="H551" s="35">
        <f t="shared" si="136"/>
        <v>25.478825710000006</v>
      </c>
      <c r="I551" s="36">
        <v>0</v>
      </c>
      <c r="J551" s="35">
        <v>25.478825710000006</v>
      </c>
      <c r="K551" s="36">
        <v>0</v>
      </c>
      <c r="L551" s="35">
        <v>0</v>
      </c>
      <c r="M551" s="36">
        <v>0.71544744000000005</v>
      </c>
      <c r="N551" s="35">
        <v>0</v>
      </c>
      <c r="O551" s="35">
        <v>38.119026959999999</v>
      </c>
      <c r="P551" s="35">
        <v>0</v>
      </c>
      <c r="Q551" s="35">
        <f t="shared" si="137"/>
        <v>49.096230289999994</v>
      </c>
      <c r="R551" s="35">
        <f t="shared" si="138"/>
        <v>25.478825710000006</v>
      </c>
      <c r="S551" s="37">
        <v>1</v>
      </c>
      <c r="T551" s="82" t="s">
        <v>1163</v>
      </c>
      <c r="V551" s="103"/>
    </row>
    <row r="552" spans="1:22" ht="31.5">
      <c r="A552" s="39" t="s">
        <v>1125</v>
      </c>
      <c r="B552" s="42" t="s">
        <v>1164</v>
      </c>
      <c r="C552" s="44" t="s">
        <v>1165</v>
      </c>
      <c r="D552" s="35">
        <v>323.82483840000003</v>
      </c>
      <c r="E552" s="35">
        <v>2.5499999999999998</v>
      </c>
      <c r="F552" s="36">
        <f t="shared" si="135"/>
        <v>321.27483840000002</v>
      </c>
      <c r="G552" s="35">
        <f t="shared" si="136"/>
        <v>42.818478800000001</v>
      </c>
      <c r="H552" s="35">
        <f t="shared" si="136"/>
        <v>0.435</v>
      </c>
      <c r="I552" s="36">
        <v>1.55</v>
      </c>
      <c r="J552" s="35">
        <v>0.435</v>
      </c>
      <c r="K552" s="36">
        <v>1.55</v>
      </c>
      <c r="L552" s="35">
        <v>0</v>
      </c>
      <c r="M552" s="36">
        <v>8.0235436399999998</v>
      </c>
      <c r="N552" s="35">
        <v>0</v>
      </c>
      <c r="O552" s="35">
        <v>31.69493516</v>
      </c>
      <c r="P552" s="35">
        <v>0</v>
      </c>
      <c r="Q552" s="35">
        <f t="shared" si="137"/>
        <v>320.83983840000002</v>
      </c>
      <c r="R552" s="35">
        <f t="shared" si="138"/>
        <v>-1.115</v>
      </c>
      <c r="S552" s="37">
        <f t="shared" si="139"/>
        <v>-0.71935483870967742</v>
      </c>
      <c r="T552" s="38" t="s">
        <v>803</v>
      </c>
      <c r="V552" s="103"/>
    </row>
    <row r="553" spans="1:22" ht="31.5">
      <c r="A553" s="39" t="s">
        <v>1125</v>
      </c>
      <c r="B553" s="42" t="s">
        <v>1166</v>
      </c>
      <c r="C553" s="44" t="s">
        <v>1167</v>
      </c>
      <c r="D553" s="35">
        <v>61.044314672000006</v>
      </c>
      <c r="E553" s="35">
        <v>0</v>
      </c>
      <c r="F553" s="36">
        <f t="shared" si="135"/>
        <v>61.044314672000006</v>
      </c>
      <c r="G553" s="35">
        <f t="shared" si="136"/>
        <v>46.546034672000005</v>
      </c>
      <c r="H553" s="35">
        <f t="shared" si="136"/>
        <v>0</v>
      </c>
      <c r="I553" s="36">
        <v>4.4965149772000004</v>
      </c>
      <c r="J553" s="35">
        <v>0</v>
      </c>
      <c r="K553" s="36">
        <v>13.262321908000001</v>
      </c>
      <c r="L553" s="35">
        <v>0</v>
      </c>
      <c r="M553" s="36">
        <v>13.262321908000001</v>
      </c>
      <c r="N553" s="35">
        <v>0</v>
      </c>
      <c r="O553" s="35">
        <v>15.5248758788</v>
      </c>
      <c r="P553" s="35">
        <v>0</v>
      </c>
      <c r="Q553" s="35">
        <f t="shared" si="137"/>
        <v>61.044314672000006</v>
      </c>
      <c r="R553" s="35">
        <f t="shared" si="138"/>
        <v>-4.4965149772000004</v>
      </c>
      <c r="S553" s="37">
        <f t="shared" si="139"/>
        <v>-1</v>
      </c>
      <c r="T553" s="38" t="s">
        <v>1168</v>
      </c>
      <c r="V553" s="103"/>
    </row>
    <row r="554" spans="1:22" ht="31.5">
      <c r="A554" s="39" t="s">
        <v>1125</v>
      </c>
      <c r="B554" s="42" t="s">
        <v>1169</v>
      </c>
      <c r="C554" s="44" t="s">
        <v>1170</v>
      </c>
      <c r="D554" s="35">
        <v>38.424946120000001</v>
      </c>
      <c r="E554" s="35">
        <v>30.18158785</v>
      </c>
      <c r="F554" s="36">
        <f>D554-E554</f>
        <v>8.2433582700000017</v>
      </c>
      <c r="G554" s="35" t="s">
        <v>32</v>
      </c>
      <c r="H554" s="35">
        <f t="shared" si="136"/>
        <v>0</v>
      </c>
      <c r="I554" s="36" t="s">
        <v>32</v>
      </c>
      <c r="J554" s="35">
        <v>0</v>
      </c>
      <c r="K554" s="36" t="s">
        <v>32</v>
      </c>
      <c r="L554" s="35">
        <v>0</v>
      </c>
      <c r="M554" s="36" t="s">
        <v>32</v>
      </c>
      <c r="N554" s="35">
        <v>0</v>
      </c>
      <c r="O554" s="35" t="s">
        <v>32</v>
      </c>
      <c r="P554" s="35">
        <v>0</v>
      </c>
      <c r="Q554" s="35">
        <f t="shared" si="137"/>
        <v>8.2433582700000017</v>
      </c>
      <c r="R554" s="35" t="s">
        <v>32</v>
      </c>
      <c r="S554" s="37" t="s">
        <v>32</v>
      </c>
      <c r="T554" s="38" t="s">
        <v>803</v>
      </c>
      <c r="V554" s="103"/>
    </row>
    <row r="555" spans="1:22" ht="31.5">
      <c r="A555" s="39" t="s">
        <v>1125</v>
      </c>
      <c r="B555" s="42" t="s">
        <v>1171</v>
      </c>
      <c r="C555" s="44" t="s">
        <v>1172</v>
      </c>
      <c r="D555" s="35">
        <v>4.2308724</v>
      </c>
      <c r="E555" s="35">
        <v>0</v>
      </c>
      <c r="F555" s="36">
        <f>D555-E555</f>
        <v>4.2308724</v>
      </c>
      <c r="G555" s="35" t="s">
        <v>32</v>
      </c>
      <c r="H555" s="35">
        <f t="shared" si="136"/>
        <v>9.7469149999999991E-2</v>
      </c>
      <c r="I555" s="36" t="s">
        <v>32</v>
      </c>
      <c r="J555" s="35">
        <v>9.7469149999999991E-2</v>
      </c>
      <c r="K555" s="36" t="s">
        <v>32</v>
      </c>
      <c r="L555" s="35">
        <v>0</v>
      </c>
      <c r="M555" s="36" t="s">
        <v>32</v>
      </c>
      <c r="N555" s="35">
        <v>0</v>
      </c>
      <c r="O555" s="35" t="s">
        <v>32</v>
      </c>
      <c r="P555" s="35">
        <v>0</v>
      </c>
      <c r="Q555" s="35">
        <f t="shared" si="137"/>
        <v>4.1334032499999998</v>
      </c>
      <c r="R555" s="35" t="s">
        <v>32</v>
      </c>
      <c r="S555" s="37" t="s">
        <v>32</v>
      </c>
      <c r="T555" s="38" t="s">
        <v>803</v>
      </c>
      <c r="V555" s="103"/>
    </row>
    <row r="556" spans="1:22" ht="31.5">
      <c r="A556" s="39" t="s">
        <v>1125</v>
      </c>
      <c r="B556" s="42" t="s">
        <v>1173</v>
      </c>
      <c r="C556" s="44" t="s">
        <v>1174</v>
      </c>
      <c r="D556" s="35">
        <v>5.282639412</v>
      </c>
      <c r="E556" s="35">
        <v>4.2066000000000008</v>
      </c>
      <c r="F556" s="36">
        <f>D556-E556</f>
        <v>1.0760394119999992</v>
      </c>
      <c r="G556" s="35" t="s">
        <v>32</v>
      </c>
      <c r="H556" s="35">
        <f t="shared" si="136"/>
        <v>0.22140000000000001</v>
      </c>
      <c r="I556" s="36" t="s">
        <v>32</v>
      </c>
      <c r="J556" s="35">
        <v>0.22140000000000001</v>
      </c>
      <c r="K556" s="36" t="s">
        <v>32</v>
      </c>
      <c r="L556" s="35">
        <v>0</v>
      </c>
      <c r="M556" s="36" t="s">
        <v>32</v>
      </c>
      <c r="N556" s="35">
        <v>0</v>
      </c>
      <c r="O556" s="35" t="s">
        <v>32</v>
      </c>
      <c r="P556" s="35">
        <v>0</v>
      </c>
      <c r="Q556" s="35">
        <f t="shared" si="137"/>
        <v>0.85463941199999915</v>
      </c>
      <c r="R556" s="35" t="s">
        <v>32</v>
      </c>
      <c r="S556" s="37" t="s">
        <v>32</v>
      </c>
      <c r="T556" s="38" t="s">
        <v>803</v>
      </c>
      <c r="V556" s="103"/>
    </row>
    <row r="557" spans="1:22" ht="31.5">
      <c r="A557" s="39" t="s">
        <v>1125</v>
      </c>
      <c r="B557" s="42" t="s">
        <v>1175</v>
      </c>
      <c r="C557" s="44" t="s">
        <v>1176</v>
      </c>
      <c r="D557" s="35">
        <v>93.862885721999987</v>
      </c>
      <c r="E557" s="35">
        <v>0</v>
      </c>
      <c r="F557" s="36">
        <f>D557-E557</f>
        <v>93.862885721999987</v>
      </c>
      <c r="G557" s="35" t="s">
        <v>32</v>
      </c>
      <c r="H557" s="35">
        <f t="shared" si="136"/>
        <v>46.201371600000002</v>
      </c>
      <c r="I557" s="36" t="s">
        <v>32</v>
      </c>
      <c r="J557" s="35">
        <v>46.201371600000002</v>
      </c>
      <c r="K557" s="36" t="s">
        <v>32</v>
      </c>
      <c r="L557" s="35">
        <v>0</v>
      </c>
      <c r="M557" s="36" t="s">
        <v>32</v>
      </c>
      <c r="N557" s="35">
        <v>0</v>
      </c>
      <c r="O557" s="35" t="s">
        <v>32</v>
      </c>
      <c r="P557" s="35">
        <v>0</v>
      </c>
      <c r="Q557" s="35">
        <f t="shared" si="137"/>
        <v>47.661514121999986</v>
      </c>
      <c r="R557" s="35" t="s">
        <v>32</v>
      </c>
      <c r="S557" s="37" t="s">
        <v>32</v>
      </c>
      <c r="T557" s="55" t="s">
        <v>1072</v>
      </c>
      <c r="V557" s="103"/>
    </row>
    <row r="558" spans="1:22" ht="31.5">
      <c r="A558" s="39" t="s">
        <v>1125</v>
      </c>
      <c r="B558" s="42" t="s">
        <v>1177</v>
      </c>
      <c r="C558" s="44" t="s">
        <v>1178</v>
      </c>
      <c r="D558" s="35">
        <v>7.8550951800000011</v>
      </c>
      <c r="E558" s="35">
        <v>7.2945590400000002</v>
      </c>
      <c r="F558" s="36">
        <f>D558-E558</f>
        <v>0.56053614000000085</v>
      </c>
      <c r="G558" s="35" t="s">
        <v>32</v>
      </c>
      <c r="H558" s="35">
        <f t="shared" si="136"/>
        <v>4.2628639999999995E-2</v>
      </c>
      <c r="I558" s="36" t="s">
        <v>32</v>
      </c>
      <c r="J558" s="35">
        <v>4.2628639999999995E-2</v>
      </c>
      <c r="K558" s="36" t="s">
        <v>32</v>
      </c>
      <c r="L558" s="35">
        <v>0</v>
      </c>
      <c r="M558" s="36" t="s">
        <v>32</v>
      </c>
      <c r="N558" s="35">
        <v>0</v>
      </c>
      <c r="O558" s="35" t="s">
        <v>32</v>
      </c>
      <c r="P558" s="35">
        <v>0</v>
      </c>
      <c r="Q558" s="35">
        <f t="shared" si="137"/>
        <v>0.51790750000000085</v>
      </c>
      <c r="R558" s="35" t="s">
        <v>32</v>
      </c>
      <c r="S558" s="37" t="s">
        <v>32</v>
      </c>
      <c r="T558" s="38" t="s">
        <v>1014</v>
      </c>
      <c r="V558" s="103"/>
    </row>
    <row r="559" spans="1:22" ht="31.5">
      <c r="A559" s="39" t="s">
        <v>1125</v>
      </c>
      <c r="B559" s="42" t="s">
        <v>1179</v>
      </c>
      <c r="C559" s="44" t="s">
        <v>1180</v>
      </c>
      <c r="D559" s="35">
        <v>42.227471871999995</v>
      </c>
      <c r="E559" s="35">
        <v>22.11846834</v>
      </c>
      <c r="F559" s="36">
        <f t="shared" si="135"/>
        <v>20.109003531999996</v>
      </c>
      <c r="G559" s="35">
        <f t="shared" si="136"/>
        <v>14.080158262000001</v>
      </c>
      <c r="H559" s="35">
        <f t="shared" si="136"/>
        <v>1.3337822000000001</v>
      </c>
      <c r="I559" s="36">
        <v>3.6950000000000004E-2</v>
      </c>
      <c r="J559" s="35">
        <v>1.3337822000000001</v>
      </c>
      <c r="K559" s="36">
        <v>3.7372179999999998E-2</v>
      </c>
      <c r="L559" s="35">
        <v>0</v>
      </c>
      <c r="M559" s="36">
        <v>0.2526721864</v>
      </c>
      <c r="N559" s="35">
        <v>0</v>
      </c>
      <c r="O559" s="35">
        <v>13.753163895600002</v>
      </c>
      <c r="P559" s="35">
        <v>0</v>
      </c>
      <c r="Q559" s="35">
        <f t="shared" si="137"/>
        <v>18.775221331999994</v>
      </c>
      <c r="R559" s="35">
        <f>H559-(I559)</f>
        <v>1.2968322000000001</v>
      </c>
      <c r="S559" s="37">
        <f>R559/(I559)</f>
        <v>35.096947225981054</v>
      </c>
      <c r="T559" s="38" t="s">
        <v>803</v>
      </c>
      <c r="V559" s="103"/>
    </row>
    <row r="560" spans="1:22" ht="47.25">
      <c r="A560" s="12" t="s">
        <v>1181</v>
      </c>
      <c r="B560" s="13" t="s">
        <v>417</v>
      </c>
      <c r="C560" s="63" t="s">
        <v>31</v>
      </c>
      <c r="D560" s="15">
        <f t="shared" ref="D560:R560" si="140">D561</f>
        <v>0</v>
      </c>
      <c r="E560" s="15">
        <f t="shared" si="140"/>
        <v>0</v>
      </c>
      <c r="F560" s="16">
        <f t="shared" si="140"/>
        <v>0</v>
      </c>
      <c r="G560" s="15">
        <f t="shared" si="140"/>
        <v>0</v>
      </c>
      <c r="H560" s="15">
        <f t="shared" si="140"/>
        <v>0</v>
      </c>
      <c r="I560" s="16">
        <f t="shared" si="140"/>
        <v>0</v>
      </c>
      <c r="J560" s="15">
        <f t="shared" si="140"/>
        <v>0</v>
      </c>
      <c r="K560" s="16">
        <f t="shared" si="140"/>
        <v>0</v>
      </c>
      <c r="L560" s="15">
        <f t="shared" si="140"/>
        <v>0</v>
      </c>
      <c r="M560" s="16">
        <f t="shared" si="140"/>
        <v>0</v>
      </c>
      <c r="N560" s="15">
        <f t="shared" si="140"/>
        <v>0</v>
      </c>
      <c r="O560" s="15">
        <f t="shared" si="140"/>
        <v>0</v>
      </c>
      <c r="P560" s="15">
        <f t="shared" si="140"/>
        <v>0</v>
      </c>
      <c r="Q560" s="15">
        <f t="shared" si="140"/>
        <v>0</v>
      </c>
      <c r="R560" s="15">
        <f t="shared" si="140"/>
        <v>0</v>
      </c>
      <c r="S560" s="18">
        <v>0</v>
      </c>
      <c r="T560" s="19" t="s">
        <v>32</v>
      </c>
    </row>
    <row r="561" spans="1:22">
      <c r="A561" s="12" t="s">
        <v>1182</v>
      </c>
      <c r="B561" s="13" t="s">
        <v>1183</v>
      </c>
      <c r="C561" s="63" t="s">
        <v>31</v>
      </c>
      <c r="D561" s="15">
        <f t="shared" ref="D561:R561" si="141">SUM(D562:D563)</f>
        <v>0</v>
      </c>
      <c r="E561" s="15">
        <f t="shared" si="141"/>
        <v>0</v>
      </c>
      <c r="F561" s="16">
        <f t="shared" si="141"/>
        <v>0</v>
      </c>
      <c r="G561" s="15">
        <f t="shared" si="141"/>
        <v>0</v>
      </c>
      <c r="H561" s="15">
        <f t="shared" si="141"/>
        <v>0</v>
      </c>
      <c r="I561" s="16">
        <f t="shared" si="141"/>
        <v>0</v>
      </c>
      <c r="J561" s="15">
        <f t="shared" si="141"/>
        <v>0</v>
      </c>
      <c r="K561" s="16">
        <f t="shared" si="141"/>
        <v>0</v>
      </c>
      <c r="L561" s="15">
        <f t="shared" si="141"/>
        <v>0</v>
      </c>
      <c r="M561" s="16">
        <f t="shared" si="141"/>
        <v>0</v>
      </c>
      <c r="N561" s="15">
        <f t="shared" si="141"/>
        <v>0</v>
      </c>
      <c r="O561" s="15">
        <f t="shared" si="141"/>
        <v>0</v>
      </c>
      <c r="P561" s="15">
        <f t="shared" si="141"/>
        <v>0</v>
      </c>
      <c r="Q561" s="15">
        <f t="shared" si="141"/>
        <v>0</v>
      </c>
      <c r="R561" s="15">
        <f t="shared" si="141"/>
        <v>0</v>
      </c>
      <c r="S561" s="18">
        <v>0</v>
      </c>
      <c r="T561" s="19" t="s">
        <v>32</v>
      </c>
    </row>
    <row r="562" spans="1:22" ht="47.25">
      <c r="A562" s="59" t="s">
        <v>1184</v>
      </c>
      <c r="B562" s="13" t="s">
        <v>421</v>
      </c>
      <c r="C562" s="63" t="s">
        <v>31</v>
      </c>
      <c r="D562" s="15">
        <v>0</v>
      </c>
      <c r="E562" s="15">
        <v>0</v>
      </c>
      <c r="F562" s="16">
        <v>0</v>
      </c>
      <c r="G562" s="15">
        <v>0</v>
      </c>
      <c r="H562" s="15">
        <v>0</v>
      </c>
      <c r="I562" s="16">
        <v>0</v>
      </c>
      <c r="J562" s="15">
        <v>0</v>
      </c>
      <c r="K562" s="16">
        <v>0</v>
      </c>
      <c r="L562" s="15">
        <v>0</v>
      </c>
      <c r="M562" s="16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8">
        <v>0</v>
      </c>
      <c r="T562" s="19" t="s">
        <v>32</v>
      </c>
    </row>
    <row r="563" spans="1:22" ht="47.25">
      <c r="A563" s="12" t="s">
        <v>1185</v>
      </c>
      <c r="B563" s="69" t="s">
        <v>423</v>
      </c>
      <c r="C563" s="70" t="s">
        <v>31</v>
      </c>
      <c r="D563" s="15">
        <v>0</v>
      </c>
      <c r="E563" s="15">
        <v>0</v>
      </c>
      <c r="F563" s="16">
        <v>0</v>
      </c>
      <c r="G563" s="15">
        <v>0</v>
      </c>
      <c r="H563" s="15">
        <v>0</v>
      </c>
      <c r="I563" s="16">
        <v>0</v>
      </c>
      <c r="J563" s="15">
        <v>0</v>
      </c>
      <c r="K563" s="16">
        <v>0</v>
      </c>
      <c r="L563" s="15">
        <v>0</v>
      </c>
      <c r="M563" s="16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  <c r="S563" s="18">
        <v>0</v>
      </c>
      <c r="T563" s="19" t="s">
        <v>32</v>
      </c>
    </row>
    <row r="564" spans="1:22">
      <c r="A564" s="58" t="s">
        <v>1186</v>
      </c>
      <c r="B564" s="13" t="s">
        <v>425</v>
      </c>
      <c r="C564" s="14" t="s">
        <v>31</v>
      </c>
      <c r="D564" s="15">
        <v>0</v>
      </c>
      <c r="E564" s="15">
        <v>0</v>
      </c>
      <c r="F564" s="16">
        <v>0</v>
      </c>
      <c r="G564" s="15">
        <v>0</v>
      </c>
      <c r="H564" s="15">
        <v>0</v>
      </c>
      <c r="I564" s="16">
        <v>0</v>
      </c>
      <c r="J564" s="15">
        <v>0</v>
      </c>
      <c r="K564" s="16">
        <v>0</v>
      </c>
      <c r="L564" s="15">
        <v>0</v>
      </c>
      <c r="M564" s="16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8">
        <v>0</v>
      </c>
      <c r="T564" s="19" t="s">
        <v>32</v>
      </c>
    </row>
    <row r="565" spans="1:22" ht="47.25">
      <c r="A565" s="59" t="s">
        <v>1187</v>
      </c>
      <c r="B565" s="13" t="s">
        <v>421</v>
      </c>
      <c r="C565" s="14" t="s">
        <v>31</v>
      </c>
      <c r="D565" s="15">
        <v>0</v>
      </c>
      <c r="E565" s="15">
        <v>0</v>
      </c>
      <c r="F565" s="16">
        <v>0</v>
      </c>
      <c r="G565" s="15">
        <v>0</v>
      </c>
      <c r="H565" s="15">
        <v>0</v>
      </c>
      <c r="I565" s="16">
        <v>0</v>
      </c>
      <c r="J565" s="15">
        <v>0</v>
      </c>
      <c r="K565" s="16">
        <v>0</v>
      </c>
      <c r="L565" s="15">
        <v>0</v>
      </c>
      <c r="M565" s="16">
        <v>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  <c r="S565" s="18">
        <v>0</v>
      </c>
      <c r="T565" s="19" t="s">
        <v>32</v>
      </c>
    </row>
    <row r="566" spans="1:22" ht="47.25">
      <c r="A566" s="59" t="s">
        <v>1188</v>
      </c>
      <c r="B566" s="30" t="s">
        <v>423</v>
      </c>
      <c r="C566" s="14" t="s">
        <v>31</v>
      </c>
      <c r="D566" s="15">
        <v>0</v>
      </c>
      <c r="E566" s="15">
        <v>0</v>
      </c>
      <c r="F566" s="16">
        <v>0</v>
      </c>
      <c r="G566" s="15">
        <v>0</v>
      </c>
      <c r="H566" s="15">
        <v>0</v>
      </c>
      <c r="I566" s="16">
        <v>0</v>
      </c>
      <c r="J566" s="15">
        <v>0</v>
      </c>
      <c r="K566" s="16">
        <v>0</v>
      </c>
      <c r="L566" s="15">
        <v>0</v>
      </c>
      <c r="M566" s="16">
        <v>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  <c r="S566" s="18">
        <v>0</v>
      </c>
      <c r="T566" s="19" t="s">
        <v>32</v>
      </c>
    </row>
    <row r="567" spans="1:22">
      <c r="A567" s="59" t="s">
        <v>1189</v>
      </c>
      <c r="B567" s="13" t="s">
        <v>429</v>
      </c>
      <c r="C567" s="63" t="s">
        <v>31</v>
      </c>
      <c r="D567" s="15">
        <f t="shared" ref="D567:R567" si="142">D568+D569+D570+D571</f>
        <v>2024.1384174540001</v>
      </c>
      <c r="E567" s="15">
        <f t="shared" si="142"/>
        <v>1596.4360459300003</v>
      </c>
      <c r="F567" s="16">
        <f t="shared" si="142"/>
        <v>427.70237152399972</v>
      </c>
      <c r="G567" s="15">
        <f t="shared" si="142"/>
        <v>77.432145336399998</v>
      </c>
      <c r="H567" s="15">
        <f t="shared" si="142"/>
        <v>1.0239080300000001</v>
      </c>
      <c r="I567" s="16">
        <f t="shared" si="142"/>
        <v>9.7868416243999992</v>
      </c>
      <c r="J567" s="15">
        <f t="shared" si="142"/>
        <v>1.0239080300000001</v>
      </c>
      <c r="K567" s="16">
        <f t="shared" si="142"/>
        <v>10.326206174400001</v>
      </c>
      <c r="L567" s="15">
        <f t="shared" si="142"/>
        <v>0</v>
      </c>
      <c r="M567" s="16">
        <f t="shared" si="142"/>
        <v>23.244675882399999</v>
      </c>
      <c r="N567" s="15">
        <f t="shared" si="142"/>
        <v>0</v>
      </c>
      <c r="O567" s="15">
        <f t="shared" si="142"/>
        <v>34.074421655199991</v>
      </c>
      <c r="P567" s="15">
        <f t="shared" si="142"/>
        <v>0</v>
      </c>
      <c r="Q567" s="15">
        <f t="shared" si="142"/>
        <v>426.67846349399974</v>
      </c>
      <c r="R567" s="15">
        <f t="shared" si="142"/>
        <v>-8.7629335943999997</v>
      </c>
      <c r="S567" s="18">
        <f>R567/(I567)</f>
        <v>-0.89537911521452951</v>
      </c>
      <c r="T567" s="19" t="s">
        <v>32</v>
      </c>
    </row>
    <row r="568" spans="1:22" ht="31.5">
      <c r="A568" s="12" t="s">
        <v>1190</v>
      </c>
      <c r="B568" s="13" t="s">
        <v>431</v>
      </c>
      <c r="C568" s="63" t="s">
        <v>31</v>
      </c>
      <c r="D568" s="15">
        <v>0</v>
      </c>
      <c r="E568" s="15">
        <v>0</v>
      </c>
      <c r="F568" s="16">
        <v>0</v>
      </c>
      <c r="G568" s="15">
        <v>0</v>
      </c>
      <c r="H568" s="15">
        <v>0</v>
      </c>
      <c r="I568" s="16">
        <v>0</v>
      </c>
      <c r="J568" s="15">
        <v>0</v>
      </c>
      <c r="K568" s="16">
        <v>0</v>
      </c>
      <c r="L568" s="15">
        <v>0</v>
      </c>
      <c r="M568" s="16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8">
        <v>0</v>
      </c>
      <c r="T568" s="19" t="s">
        <v>32</v>
      </c>
    </row>
    <row r="569" spans="1:22">
      <c r="A569" s="12" t="s">
        <v>1191</v>
      </c>
      <c r="B569" s="13" t="s">
        <v>433</v>
      </c>
      <c r="C569" s="63" t="s">
        <v>31</v>
      </c>
      <c r="D569" s="15">
        <v>0</v>
      </c>
      <c r="E569" s="15">
        <v>0</v>
      </c>
      <c r="F569" s="16">
        <v>0</v>
      </c>
      <c r="G569" s="15">
        <v>0</v>
      </c>
      <c r="H569" s="15">
        <v>0</v>
      </c>
      <c r="I569" s="16">
        <v>0</v>
      </c>
      <c r="J569" s="15">
        <v>0</v>
      </c>
      <c r="K569" s="16">
        <v>0</v>
      </c>
      <c r="L569" s="15">
        <v>0</v>
      </c>
      <c r="M569" s="16">
        <v>0</v>
      </c>
      <c r="N569" s="15">
        <v>0</v>
      </c>
      <c r="O569" s="15">
        <v>0</v>
      </c>
      <c r="P569" s="15">
        <v>0</v>
      </c>
      <c r="Q569" s="15">
        <v>0</v>
      </c>
      <c r="R569" s="15">
        <v>0</v>
      </c>
      <c r="S569" s="18">
        <v>0</v>
      </c>
      <c r="T569" s="19" t="s">
        <v>32</v>
      </c>
    </row>
    <row r="570" spans="1:22" ht="31.5">
      <c r="A570" s="12" t="s">
        <v>1192</v>
      </c>
      <c r="B570" s="13" t="s">
        <v>435</v>
      </c>
      <c r="C570" s="63" t="s">
        <v>31</v>
      </c>
      <c r="D570" s="15">
        <v>0</v>
      </c>
      <c r="E570" s="15">
        <v>0</v>
      </c>
      <c r="F570" s="16">
        <v>0</v>
      </c>
      <c r="G570" s="15">
        <v>0</v>
      </c>
      <c r="H570" s="15">
        <v>0</v>
      </c>
      <c r="I570" s="16">
        <v>0</v>
      </c>
      <c r="J570" s="15">
        <v>0</v>
      </c>
      <c r="K570" s="16">
        <v>0</v>
      </c>
      <c r="L570" s="15">
        <v>0</v>
      </c>
      <c r="M570" s="16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8">
        <v>0</v>
      </c>
      <c r="T570" s="19" t="s">
        <v>32</v>
      </c>
    </row>
    <row r="571" spans="1:22">
      <c r="A571" s="12" t="s">
        <v>1193</v>
      </c>
      <c r="B571" s="13" t="s">
        <v>442</v>
      </c>
      <c r="C571" s="63" t="s">
        <v>31</v>
      </c>
      <c r="D571" s="15">
        <f>SUM(D572:D574)</f>
        <v>2024.1384174540001</v>
      </c>
      <c r="E571" s="16">
        <f t="shared" ref="E571:R571" si="143">SUM(E572:E574)</f>
        <v>1596.4360459300003</v>
      </c>
      <c r="F571" s="16">
        <f t="shared" si="143"/>
        <v>427.70237152399972</v>
      </c>
      <c r="G571" s="15">
        <f t="shared" si="143"/>
        <v>77.432145336399998</v>
      </c>
      <c r="H571" s="15">
        <f t="shared" si="143"/>
        <v>1.0239080300000001</v>
      </c>
      <c r="I571" s="16">
        <f t="shared" si="143"/>
        <v>9.7868416243999992</v>
      </c>
      <c r="J571" s="16">
        <f t="shared" si="143"/>
        <v>1.0239080300000001</v>
      </c>
      <c r="K571" s="16">
        <f t="shared" si="143"/>
        <v>10.326206174400001</v>
      </c>
      <c r="L571" s="15">
        <f t="shared" si="143"/>
        <v>0</v>
      </c>
      <c r="M571" s="16">
        <f t="shared" si="143"/>
        <v>23.244675882399999</v>
      </c>
      <c r="N571" s="15">
        <f t="shared" si="143"/>
        <v>0</v>
      </c>
      <c r="O571" s="15">
        <f t="shared" si="143"/>
        <v>34.074421655199991</v>
      </c>
      <c r="P571" s="15">
        <f t="shared" si="143"/>
        <v>0</v>
      </c>
      <c r="Q571" s="15">
        <f t="shared" si="143"/>
        <v>426.67846349399974</v>
      </c>
      <c r="R571" s="15">
        <f t="shared" si="143"/>
        <v>-8.7629335943999997</v>
      </c>
      <c r="S571" s="18">
        <f>R571/(I571)</f>
        <v>-0.89537911521452951</v>
      </c>
      <c r="T571" s="19" t="s">
        <v>32</v>
      </c>
    </row>
    <row r="572" spans="1:22" ht="63">
      <c r="A572" s="39" t="s">
        <v>1193</v>
      </c>
      <c r="B572" s="42" t="s">
        <v>1194</v>
      </c>
      <c r="C572" s="65" t="s">
        <v>1195</v>
      </c>
      <c r="D572" s="35">
        <v>1992.13406568</v>
      </c>
      <c r="E572" s="36">
        <v>1596.4360459300003</v>
      </c>
      <c r="F572" s="36">
        <f>D572-E572</f>
        <v>395.69801974999973</v>
      </c>
      <c r="G572" s="35">
        <f t="shared" ref="G572:H574" si="144">I572+K572+M572+O572</f>
        <v>59.981922528399991</v>
      </c>
      <c r="H572" s="35">
        <f t="shared" si="144"/>
        <v>1.0239080300000001</v>
      </c>
      <c r="I572" s="36">
        <v>9.7868416243999992</v>
      </c>
      <c r="J572" s="36">
        <v>1.0239080300000001</v>
      </c>
      <c r="K572" s="36">
        <v>10.326206174400001</v>
      </c>
      <c r="L572" s="35">
        <v>0</v>
      </c>
      <c r="M572" s="36">
        <v>21.009609040000001</v>
      </c>
      <c r="N572" s="35">
        <v>0</v>
      </c>
      <c r="O572" s="35">
        <v>18.859265689599994</v>
      </c>
      <c r="P572" s="35">
        <v>0</v>
      </c>
      <c r="Q572" s="35">
        <f>F572-H572</f>
        <v>394.67411171999976</v>
      </c>
      <c r="R572" s="35">
        <f>H572-(I572)</f>
        <v>-8.7629335943999997</v>
      </c>
      <c r="S572" s="37">
        <f>R572/(I572)</f>
        <v>-0.89537911521452951</v>
      </c>
      <c r="T572" s="38" t="s">
        <v>803</v>
      </c>
      <c r="V572" s="103"/>
    </row>
    <row r="573" spans="1:22" ht="31.5">
      <c r="A573" s="39" t="s">
        <v>1193</v>
      </c>
      <c r="B573" s="42" t="s">
        <v>1196</v>
      </c>
      <c r="C573" s="65" t="s">
        <v>1197</v>
      </c>
      <c r="D573" s="35">
        <v>15</v>
      </c>
      <c r="E573" s="36">
        <v>0</v>
      </c>
      <c r="F573" s="36">
        <f>D573-E573</f>
        <v>15</v>
      </c>
      <c r="G573" s="35">
        <f t="shared" si="144"/>
        <v>15</v>
      </c>
      <c r="H573" s="35">
        <f t="shared" si="144"/>
        <v>0</v>
      </c>
      <c r="I573" s="36">
        <v>0</v>
      </c>
      <c r="J573" s="36">
        <v>0</v>
      </c>
      <c r="K573" s="36">
        <v>0</v>
      </c>
      <c r="L573" s="35">
        <v>0</v>
      </c>
      <c r="M573" s="36">
        <v>1.5</v>
      </c>
      <c r="N573" s="35">
        <v>0</v>
      </c>
      <c r="O573" s="35">
        <v>13.5</v>
      </c>
      <c r="P573" s="35">
        <v>0</v>
      </c>
      <c r="Q573" s="35">
        <f>F573-H573</f>
        <v>15</v>
      </c>
      <c r="R573" s="35">
        <f>H573-(I573)</f>
        <v>0</v>
      </c>
      <c r="S573" s="37">
        <v>0</v>
      </c>
      <c r="T573" s="38" t="s">
        <v>32</v>
      </c>
      <c r="V573" s="103"/>
    </row>
    <row r="574" spans="1:22" ht="31.5">
      <c r="A574" s="39" t="s">
        <v>1193</v>
      </c>
      <c r="B574" s="42" t="s">
        <v>1198</v>
      </c>
      <c r="C574" s="65" t="s">
        <v>1199</v>
      </c>
      <c r="D574" s="35">
        <v>17.004351774</v>
      </c>
      <c r="E574" s="36">
        <v>0</v>
      </c>
      <c r="F574" s="36">
        <f>D574-E574</f>
        <v>17.004351774</v>
      </c>
      <c r="G574" s="35">
        <f t="shared" si="144"/>
        <v>2.4502228079999999</v>
      </c>
      <c r="H574" s="35">
        <f t="shared" si="144"/>
        <v>0</v>
      </c>
      <c r="I574" s="36">
        <v>0</v>
      </c>
      <c r="J574" s="36">
        <v>0</v>
      </c>
      <c r="K574" s="36">
        <v>0</v>
      </c>
      <c r="L574" s="35">
        <v>0</v>
      </c>
      <c r="M574" s="36">
        <v>0.73506684239999998</v>
      </c>
      <c r="N574" s="35">
        <v>0</v>
      </c>
      <c r="O574" s="35">
        <v>1.7151559655999999</v>
      </c>
      <c r="P574" s="35">
        <v>0</v>
      </c>
      <c r="Q574" s="35">
        <f>F574-H574</f>
        <v>17.004351774</v>
      </c>
      <c r="R574" s="35">
        <f>H574-(I574)</f>
        <v>0</v>
      </c>
      <c r="S574" s="37">
        <v>0</v>
      </c>
      <c r="T574" s="38" t="s">
        <v>32</v>
      </c>
      <c r="V574" s="103"/>
    </row>
    <row r="575" spans="1:22" ht="31.5">
      <c r="A575" s="12" t="s">
        <v>1200</v>
      </c>
      <c r="B575" s="13" t="s">
        <v>460</v>
      </c>
      <c r="C575" s="63" t="s">
        <v>31</v>
      </c>
      <c r="D575" s="15">
        <v>0</v>
      </c>
      <c r="E575" s="16">
        <v>0</v>
      </c>
      <c r="F575" s="16">
        <v>0</v>
      </c>
      <c r="G575" s="15">
        <v>0</v>
      </c>
      <c r="H575" s="15">
        <v>0</v>
      </c>
      <c r="I575" s="16">
        <v>0</v>
      </c>
      <c r="J575" s="16">
        <v>0</v>
      </c>
      <c r="K575" s="16">
        <v>0</v>
      </c>
      <c r="L575" s="15">
        <v>0</v>
      </c>
      <c r="M575" s="16">
        <v>0</v>
      </c>
      <c r="N575" s="15">
        <v>0</v>
      </c>
      <c r="O575" s="15">
        <v>0</v>
      </c>
      <c r="P575" s="15">
        <v>0</v>
      </c>
      <c r="Q575" s="15">
        <v>0</v>
      </c>
      <c r="R575" s="15">
        <v>0</v>
      </c>
      <c r="S575" s="18">
        <v>0</v>
      </c>
      <c r="T575" s="19" t="s">
        <v>32</v>
      </c>
    </row>
    <row r="576" spans="1:22">
      <c r="A576" s="12" t="s">
        <v>1201</v>
      </c>
      <c r="B576" s="13" t="s">
        <v>462</v>
      </c>
      <c r="C576" s="63" t="s">
        <v>31</v>
      </c>
      <c r="D576" s="15">
        <f t="shared" ref="D576:R576" si="145">SUM(D577:D635)</f>
        <v>196.37887654799997</v>
      </c>
      <c r="E576" s="16">
        <f t="shared" si="145"/>
        <v>84.411739470000001</v>
      </c>
      <c r="F576" s="16">
        <f t="shared" si="145"/>
        <v>181.095861278</v>
      </c>
      <c r="G576" s="15">
        <f t="shared" si="145"/>
        <v>88.417756764000018</v>
      </c>
      <c r="H576" s="15">
        <f t="shared" si="145"/>
        <v>30.147043819999993</v>
      </c>
      <c r="I576" s="16">
        <f t="shared" si="145"/>
        <v>1.2386420839999999</v>
      </c>
      <c r="J576" s="16">
        <f t="shared" si="145"/>
        <v>30.147043819999993</v>
      </c>
      <c r="K576" s="16">
        <f t="shared" si="145"/>
        <v>24.104717867999998</v>
      </c>
      <c r="L576" s="15">
        <f t="shared" si="145"/>
        <v>0</v>
      </c>
      <c r="M576" s="16">
        <f t="shared" si="145"/>
        <v>30.54224267</v>
      </c>
      <c r="N576" s="15">
        <f t="shared" si="145"/>
        <v>0</v>
      </c>
      <c r="O576" s="15">
        <f t="shared" si="145"/>
        <v>32.532154142000003</v>
      </c>
      <c r="P576" s="15">
        <f t="shared" si="145"/>
        <v>0</v>
      </c>
      <c r="Q576" s="15">
        <f t="shared" si="145"/>
        <v>162.161747878</v>
      </c>
      <c r="R576" s="15">
        <f t="shared" si="145"/>
        <v>-0.66493408399999998</v>
      </c>
      <c r="S576" s="18">
        <f>R576/(I576)</f>
        <v>-0.53682503815202198</v>
      </c>
      <c r="T576" s="19" t="s">
        <v>32</v>
      </c>
    </row>
    <row r="577" spans="1:22" ht="47.25">
      <c r="A577" s="76" t="s">
        <v>1201</v>
      </c>
      <c r="B577" s="42" t="s">
        <v>1202</v>
      </c>
      <c r="C577" s="41" t="s">
        <v>1203</v>
      </c>
      <c r="D577" s="35">
        <v>8.3422177800000004</v>
      </c>
      <c r="E577" s="36">
        <v>1.48506552</v>
      </c>
      <c r="F577" s="36">
        <f t="shared" ref="F577:F635" si="146">D577-E577</f>
        <v>6.8571522600000003</v>
      </c>
      <c r="G577" s="35">
        <f t="shared" ref="G577:H635" si="147">I577+K577+M577+O577</f>
        <v>3.2136935040000001</v>
      </c>
      <c r="H577" s="35">
        <f t="shared" si="147"/>
        <v>0</v>
      </c>
      <c r="I577" s="36">
        <v>0</v>
      </c>
      <c r="J577" s="36">
        <v>0</v>
      </c>
      <c r="K577" s="36">
        <v>3.2136935040000001</v>
      </c>
      <c r="L577" s="35">
        <v>0</v>
      </c>
      <c r="M577" s="36">
        <v>0</v>
      </c>
      <c r="N577" s="35">
        <v>0</v>
      </c>
      <c r="O577" s="35">
        <v>0</v>
      </c>
      <c r="P577" s="35">
        <v>0</v>
      </c>
      <c r="Q577" s="35">
        <f t="shared" ref="Q577:Q635" si="148">F577-H577</f>
        <v>6.8571522600000003</v>
      </c>
      <c r="R577" s="35">
        <f t="shared" ref="R577:R608" si="149">H577-(I577)</f>
        <v>0</v>
      </c>
      <c r="S577" s="37">
        <v>0</v>
      </c>
      <c r="T577" s="38" t="s">
        <v>32</v>
      </c>
      <c r="V577" s="103"/>
    </row>
    <row r="578" spans="1:22" ht="31.5">
      <c r="A578" s="76" t="s">
        <v>1201</v>
      </c>
      <c r="B578" s="75" t="s">
        <v>1204</v>
      </c>
      <c r="C578" s="77" t="s">
        <v>1205</v>
      </c>
      <c r="D578" s="35">
        <v>7.573855848</v>
      </c>
      <c r="E578" s="36">
        <v>0</v>
      </c>
      <c r="F578" s="36">
        <f t="shared" si="146"/>
        <v>7.573855848</v>
      </c>
      <c r="G578" s="35">
        <f t="shared" si="147"/>
        <v>7.573855848</v>
      </c>
      <c r="H578" s="35">
        <f t="shared" si="147"/>
        <v>0</v>
      </c>
      <c r="I578" s="36">
        <v>0</v>
      </c>
      <c r="J578" s="36">
        <v>0</v>
      </c>
      <c r="K578" s="36">
        <v>0</v>
      </c>
      <c r="L578" s="35">
        <v>0</v>
      </c>
      <c r="M578" s="36">
        <v>7.5738558500000002</v>
      </c>
      <c r="N578" s="35">
        <v>0</v>
      </c>
      <c r="O578" s="35">
        <v>-2.000000165480742E-9</v>
      </c>
      <c r="P578" s="35">
        <v>0</v>
      </c>
      <c r="Q578" s="35">
        <f t="shared" si="148"/>
        <v>7.573855848</v>
      </c>
      <c r="R578" s="35">
        <f t="shared" si="149"/>
        <v>0</v>
      </c>
      <c r="S578" s="37">
        <v>0</v>
      </c>
      <c r="T578" s="38" t="s">
        <v>32</v>
      </c>
      <c r="V578" s="103"/>
    </row>
    <row r="579" spans="1:22" ht="31.5">
      <c r="A579" s="76" t="s">
        <v>1201</v>
      </c>
      <c r="B579" s="75" t="s">
        <v>1206</v>
      </c>
      <c r="C579" s="77" t="s">
        <v>1207</v>
      </c>
      <c r="D579" s="35">
        <v>0.84757597200000001</v>
      </c>
      <c r="E579" s="36">
        <v>0</v>
      </c>
      <c r="F579" s="36">
        <f t="shared" si="146"/>
        <v>0.84757597200000001</v>
      </c>
      <c r="G579" s="35">
        <f t="shared" si="147"/>
        <v>0.84757597200000001</v>
      </c>
      <c r="H579" s="35">
        <f t="shared" si="147"/>
        <v>0</v>
      </c>
      <c r="I579" s="36">
        <v>0</v>
      </c>
      <c r="J579" s="36">
        <v>0</v>
      </c>
      <c r="K579" s="36">
        <v>0</v>
      </c>
      <c r="L579" s="35">
        <v>0</v>
      </c>
      <c r="M579" s="36">
        <v>0</v>
      </c>
      <c r="N579" s="35">
        <v>0</v>
      </c>
      <c r="O579" s="35">
        <v>0.84757597200000001</v>
      </c>
      <c r="P579" s="35">
        <v>0</v>
      </c>
      <c r="Q579" s="35">
        <f t="shared" si="148"/>
        <v>0.84757597200000001</v>
      </c>
      <c r="R579" s="35">
        <f t="shared" si="149"/>
        <v>0</v>
      </c>
      <c r="S579" s="37">
        <v>0</v>
      </c>
      <c r="T579" s="38" t="s">
        <v>32</v>
      </c>
      <c r="V579" s="103"/>
    </row>
    <row r="580" spans="1:22" ht="31.5">
      <c r="A580" s="76" t="s">
        <v>1201</v>
      </c>
      <c r="B580" s="75" t="s">
        <v>1208</v>
      </c>
      <c r="C580" s="56" t="s">
        <v>1209</v>
      </c>
      <c r="D580" s="35">
        <v>3.7650481439999997</v>
      </c>
      <c r="E580" s="36">
        <v>0</v>
      </c>
      <c r="F580" s="36">
        <f t="shared" si="146"/>
        <v>3.7650481439999997</v>
      </c>
      <c r="G580" s="35">
        <f t="shared" si="147"/>
        <v>3.7650481439999997</v>
      </c>
      <c r="H580" s="35">
        <f t="shared" si="147"/>
        <v>0</v>
      </c>
      <c r="I580" s="36">
        <v>0</v>
      </c>
      <c r="J580" s="36">
        <v>0</v>
      </c>
      <c r="K580" s="36">
        <v>0</v>
      </c>
      <c r="L580" s="35">
        <v>0</v>
      </c>
      <c r="M580" s="36">
        <v>0</v>
      </c>
      <c r="N580" s="35">
        <v>0</v>
      </c>
      <c r="O580" s="35">
        <v>3.7650481439999997</v>
      </c>
      <c r="P580" s="35">
        <v>0</v>
      </c>
      <c r="Q580" s="35">
        <f t="shared" si="148"/>
        <v>3.7650481439999997</v>
      </c>
      <c r="R580" s="35">
        <f t="shared" si="149"/>
        <v>0</v>
      </c>
      <c r="S580" s="37">
        <v>0</v>
      </c>
      <c r="T580" s="38" t="s">
        <v>32</v>
      </c>
      <c r="V580" s="103"/>
    </row>
    <row r="581" spans="1:22" ht="31.5">
      <c r="A581" s="76" t="s">
        <v>1201</v>
      </c>
      <c r="B581" s="75" t="s">
        <v>1210</v>
      </c>
      <c r="C581" s="56" t="s">
        <v>1211</v>
      </c>
      <c r="D581" s="35">
        <v>2.0017779959999999</v>
      </c>
      <c r="E581" s="36">
        <v>0.87</v>
      </c>
      <c r="F581" s="36">
        <f t="shared" si="146"/>
        <v>1.1317779959999998</v>
      </c>
      <c r="G581" s="35">
        <f t="shared" si="147"/>
        <v>1.1317779960000001</v>
      </c>
      <c r="H581" s="35">
        <f t="shared" si="147"/>
        <v>0</v>
      </c>
      <c r="I581" s="36">
        <v>0</v>
      </c>
      <c r="J581" s="36">
        <v>0</v>
      </c>
      <c r="K581" s="36">
        <v>0</v>
      </c>
      <c r="L581" s="35">
        <v>0</v>
      </c>
      <c r="M581" s="36">
        <v>0</v>
      </c>
      <c r="N581" s="35">
        <v>0</v>
      </c>
      <c r="O581" s="35">
        <v>1.1317779960000001</v>
      </c>
      <c r="P581" s="35">
        <v>0</v>
      </c>
      <c r="Q581" s="35">
        <f t="shared" si="148"/>
        <v>1.1317779959999998</v>
      </c>
      <c r="R581" s="35">
        <f t="shared" si="149"/>
        <v>0</v>
      </c>
      <c r="S581" s="37">
        <v>0</v>
      </c>
      <c r="T581" s="38" t="s">
        <v>32</v>
      </c>
      <c r="V581" s="103"/>
    </row>
    <row r="582" spans="1:22" ht="31.5">
      <c r="A582" s="76" t="s">
        <v>1201</v>
      </c>
      <c r="B582" s="75" t="s">
        <v>1212</v>
      </c>
      <c r="C582" s="56" t="s">
        <v>1213</v>
      </c>
      <c r="D582" s="35">
        <v>0.47357713200000001</v>
      </c>
      <c r="E582" s="36">
        <v>0.15537600000000001</v>
      </c>
      <c r="F582" s="36">
        <f t="shared" si="146"/>
        <v>0.318201132</v>
      </c>
      <c r="G582" s="35">
        <f t="shared" si="147"/>
        <v>0.16282513199999998</v>
      </c>
      <c r="H582" s="35">
        <f t="shared" si="147"/>
        <v>0</v>
      </c>
      <c r="I582" s="36">
        <v>0</v>
      </c>
      <c r="J582" s="36">
        <v>0</v>
      </c>
      <c r="K582" s="36">
        <v>0</v>
      </c>
      <c r="L582" s="35">
        <v>0</v>
      </c>
      <c r="M582" s="36">
        <v>0</v>
      </c>
      <c r="N582" s="35">
        <v>0</v>
      </c>
      <c r="O582" s="35">
        <v>0.16282513199999998</v>
      </c>
      <c r="P582" s="35">
        <v>0</v>
      </c>
      <c r="Q582" s="35">
        <f t="shared" si="148"/>
        <v>0.318201132</v>
      </c>
      <c r="R582" s="35">
        <f t="shared" si="149"/>
        <v>0</v>
      </c>
      <c r="S582" s="37">
        <v>0</v>
      </c>
      <c r="T582" s="38" t="s">
        <v>32</v>
      </c>
      <c r="V582" s="103"/>
    </row>
    <row r="583" spans="1:22" ht="31.5">
      <c r="A583" s="76" t="s">
        <v>1201</v>
      </c>
      <c r="B583" s="75" t="s">
        <v>1214</v>
      </c>
      <c r="C583" s="56" t="s">
        <v>1215</v>
      </c>
      <c r="D583" s="35">
        <v>1.1019167999999999</v>
      </c>
      <c r="E583" s="36">
        <v>0</v>
      </c>
      <c r="F583" s="36">
        <f t="shared" si="146"/>
        <v>1.1019167999999999</v>
      </c>
      <c r="G583" s="35">
        <f t="shared" si="147"/>
        <v>1.1019167999999999</v>
      </c>
      <c r="H583" s="35">
        <f t="shared" si="147"/>
        <v>0</v>
      </c>
      <c r="I583" s="36">
        <v>0</v>
      </c>
      <c r="J583" s="36">
        <v>0</v>
      </c>
      <c r="K583" s="36">
        <v>0</v>
      </c>
      <c r="L583" s="35">
        <v>0</v>
      </c>
      <c r="M583" s="36">
        <v>0</v>
      </c>
      <c r="N583" s="35">
        <v>0</v>
      </c>
      <c r="O583" s="35">
        <v>1.1019167999999999</v>
      </c>
      <c r="P583" s="35">
        <v>0</v>
      </c>
      <c r="Q583" s="35">
        <f t="shared" si="148"/>
        <v>1.1019167999999999</v>
      </c>
      <c r="R583" s="35">
        <f t="shared" si="149"/>
        <v>0</v>
      </c>
      <c r="S583" s="37">
        <v>0</v>
      </c>
      <c r="T583" s="38" t="s">
        <v>32</v>
      </c>
      <c r="V583" s="103"/>
    </row>
    <row r="584" spans="1:22" ht="47.25">
      <c r="A584" s="76" t="s">
        <v>1201</v>
      </c>
      <c r="B584" s="75" t="s">
        <v>1216</v>
      </c>
      <c r="C584" s="56" t="s">
        <v>1217</v>
      </c>
      <c r="D584" s="35">
        <v>0.25674593999999995</v>
      </c>
      <c r="E584" s="36">
        <v>0</v>
      </c>
      <c r="F584" s="36">
        <f t="shared" si="146"/>
        <v>0.25674593999999995</v>
      </c>
      <c r="G584" s="35">
        <f t="shared" si="147"/>
        <v>0.25674593999999995</v>
      </c>
      <c r="H584" s="35">
        <f t="shared" si="147"/>
        <v>0</v>
      </c>
      <c r="I584" s="36">
        <v>0</v>
      </c>
      <c r="J584" s="36">
        <v>0</v>
      </c>
      <c r="K584" s="36">
        <v>0</v>
      </c>
      <c r="L584" s="35">
        <v>0</v>
      </c>
      <c r="M584" s="36">
        <v>0</v>
      </c>
      <c r="N584" s="35">
        <v>0</v>
      </c>
      <c r="O584" s="35">
        <v>0.25674593999999995</v>
      </c>
      <c r="P584" s="35">
        <v>0</v>
      </c>
      <c r="Q584" s="35">
        <f t="shared" si="148"/>
        <v>0.25674593999999995</v>
      </c>
      <c r="R584" s="35">
        <f t="shared" si="149"/>
        <v>0</v>
      </c>
      <c r="S584" s="37">
        <v>0</v>
      </c>
      <c r="T584" s="38" t="s">
        <v>32</v>
      </c>
      <c r="V584" s="103"/>
    </row>
    <row r="585" spans="1:22" ht="31.5">
      <c r="A585" s="76" t="s">
        <v>1201</v>
      </c>
      <c r="B585" s="75" t="s">
        <v>1218</v>
      </c>
      <c r="C585" s="56" t="s">
        <v>1219</v>
      </c>
      <c r="D585" s="35">
        <v>7.3641021719999999</v>
      </c>
      <c r="E585" s="36">
        <v>0</v>
      </c>
      <c r="F585" s="36">
        <f t="shared" si="146"/>
        <v>7.3641021719999999</v>
      </c>
      <c r="G585" s="35">
        <f t="shared" si="147"/>
        <v>7.3641021719999999</v>
      </c>
      <c r="H585" s="35">
        <f t="shared" si="147"/>
        <v>0</v>
      </c>
      <c r="I585" s="36">
        <v>0</v>
      </c>
      <c r="J585" s="36">
        <v>0</v>
      </c>
      <c r="K585" s="36">
        <v>0</v>
      </c>
      <c r="L585" s="35">
        <v>0</v>
      </c>
      <c r="M585" s="36">
        <v>0</v>
      </c>
      <c r="N585" s="35">
        <v>0</v>
      </c>
      <c r="O585" s="35">
        <v>7.3641021719999999</v>
      </c>
      <c r="P585" s="35">
        <v>0</v>
      </c>
      <c r="Q585" s="35">
        <f t="shared" si="148"/>
        <v>7.3641021719999999</v>
      </c>
      <c r="R585" s="35">
        <f t="shared" si="149"/>
        <v>0</v>
      </c>
      <c r="S585" s="37">
        <v>0</v>
      </c>
      <c r="T585" s="38" t="s">
        <v>32</v>
      </c>
      <c r="V585" s="103"/>
    </row>
    <row r="586" spans="1:22" ht="31.5">
      <c r="A586" s="76" t="s">
        <v>1201</v>
      </c>
      <c r="B586" s="75" t="s">
        <v>1220</v>
      </c>
      <c r="C586" s="56" t="s">
        <v>1221</v>
      </c>
      <c r="D586" s="35">
        <v>0.27665684399999996</v>
      </c>
      <c r="E586" s="36">
        <v>0</v>
      </c>
      <c r="F586" s="36">
        <f t="shared" si="146"/>
        <v>0.27665684399999996</v>
      </c>
      <c r="G586" s="35">
        <f t="shared" si="147"/>
        <v>0.27665684399999996</v>
      </c>
      <c r="H586" s="35">
        <f t="shared" si="147"/>
        <v>0</v>
      </c>
      <c r="I586" s="36">
        <v>0</v>
      </c>
      <c r="J586" s="36">
        <v>0</v>
      </c>
      <c r="K586" s="36">
        <v>0</v>
      </c>
      <c r="L586" s="35">
        <v>0</v>
      </c>
      <c r="M586" s="36">
        <v>0</v>
      </c>
      <c r="N586" s="35">
        <v>0</v>
      </c>
      <c r="O586" s="35">
        <v>0.27665684399999996</v>
      </c>
      <c r="P586" s="35">
        <v>0</v>
      </c>
      <c r="Q586" s="35">
        <f t="shared" si="148"/>
        <v>0.27665684399999996</v>
      </c>
      <c r="R586" s="35">
        <f t="shared" si="149"/>
        <v>0</v>
      </c>
      <c r="S586" s="37">
        <v>0</v>
      </c>
      <c r="T586" s="38" t="s">
        <v>32</v>
      </c>
      <c r="V586" s="103"/>
    </row>
    <row r="587" spans="1:22" ht="31.5">
      <c r="A587" s="76" t="s">
        <v>1201</v>
      </c>
      <c r="B587" s="75" t="s">
        <v>1222</v>
      </c>
      <c r="C587" s="56" t="s">
        <v>1223</v>
      </c>
      <c r="D587" s="35">
        <v>0.188629668</v>
      </c>
      <c r="E587" s="36">
        <v>0</v>
      </c>
      <c r="F587" s="36">
        <f t="shared" si="146"/>
        <v>0.188629668</v>
      </c>
      <c r="G587" s="35">
        <f t="shared" si="147"/>
        <v>0.188629668</v>
      </c>
      <c r="H587" s="35">
        <f t="shared" si="147"/>
        <v>0</v>
      </c>
      <c r="I587" s="36">
        <v>0</v>
      </c>
      <c r="J587" s="36">
        <v>0</v>
      </c>
      <c r="K587" s="36">
        <v>0</v>
      </c>
      <c r="L587" s="35">
        <v>0</v>
      </c>
      <c r="M587" s="36">
        <v>0</v>
      </c>
      <c r="N587" s="35">
        <v>0</v>
      </c>
      <c r="O587" s="35">
        <v>0.188629668</v>
      </c>
      <c r="P587" s="35">
        <v>0</v>
      </c>
      <c r="Q587" s="35">
        <f t="shared" si="148"/>
        <v>0.188629668</v>
      </c>
      <c r="R587" s="35">
        <f t="shared" si="149"/>
        <v>0</v>
      </c>
      <c r="S587" s="37">
        <v>0</v>
      </c>
      <c r="T587" s="38" t="s">
        <v>32</v>
      </c>
      <c r="V587" s="103"/>
    </row>
    <row r="588" spans="1:22" ht="31.5">
      <c r="A588" s="76" t="s">
        <v>1201</v>
      </c>
      <c r="B588" s="75" t="s">
        <v>1224</v>
      </c>
      <c r="C588" s="56" t="s">
        <v>1225</v>
      </c>
      <c r="D588" s="35">
        <v>1.3732239719999999</v>
      </c>
      <c r="E588" s="36">
        <v>0</v>
      </c>
      <c r="F588" s="36">
        <f t="shared" si="146"/>
        <v>1.3732239719999999</v>
      </c>
      <c r="G588" s="35">
        <f t="shared" si="147"/>
        <v>1.3732239719999999</v>
      </c>
      <c r="H588" s="35">
        <f t="shared" si="147"/>
        <v>0</v>
      </c>
      <c r="I588" s="36">
        <v>0</v>
      </c>
      <c r="J588" s="36">
        <v>0</v>
      </c>
      <c r="K588" s="36">
        <v>0</v>
      </c>
      <c r="L588" s="35">
        <v>0</v>
      </c>
      <c r="M588" s="36">
        <v>0</v>
      </c>
      <c r="N588" s="35">
        <v>0</v>
      </c>
      <c r="O588" s="35">
        <v>1.3732239719999999</v>
      </c>
      <c r="P588" s="35">
        <v>0</v>
      </c>
      <c r="Q588" s="35">
        <f t="shared" si="148"/>
        <v>1.3732239719999999</v>
      </c>
      <c r="R588" s="35">
        <f t="shared" si="149"/>
        <v>0</v>
      </c>
      <c r="S588" s="37">
        <v>0</v>
      </c>
      <c r="T588" s="38" t="s">
        <v>32</v>
      </c>
      <c r="V588" s="103"/>
    </row>
    <row r="589" spans="1:22">
      <c r="A589" s="76" t="s">
        <v>1201</v>
      </c>
      <c r="B589" s="75" t="s">
        <v>1226</v>
      </c>
      <c r="C589" s="56" t="s">
        <v>1227</v>
      </c>
      <c r="D589" s="35">
        <v>2.2006794359999997</v>
      </c>
      <c r="E589" s="36">
        <v>0</v>
      </c>
      <c r="F589" s="36">
        <f t="shared" si="146"/>
        <v>2.2006794359999997</v>
      </c>
      <c r="G589" s="35">
        <f t="shared" si="147"/>
        <v>2.2006794359999997</v>
      </c>
      <c r="H589" s="35">
        <f t="shared" si="147"/>
        <v>0</v>
      </c>
      <c r="I589" s="36">
        <v>0</v>
      </c>
      <c r="J589" s="36">
        <v>0</v>
      </c>
      <c r="K589" s="36">
        <v>0</v>
      </c>
      <c r="L589" s="35">
        <v>0</v>
      </c>
      <c r="M589" s="36">
        <v>0</v>
      </c>
      <c r="N589" s="35">
        <v>0</v>
      </c>
      <c r="O589" s="35">
        <v>2.2006794359999997</v>
      </c>
      <c r="P589" s="35">
        <v>0</v>
      </c>
      <c r="Q589" s="35">
        <f t="shared" si="148"/>
        <v>2.2006794359999997</v>
      </c>
      <c r="R589" s="35">
        <f t="shared" si="149"/>
        <v>0</v>
      </c>
      <c r="S589" s="37">
        <v>0</v>
      </c>
      <c r="T589" s="38" t="s">
        <v>32</v>
      </c>
      <c r="V589" s="103"/>
    </row>
    <row r="590" spans="1:22" ht="47.25">
      <c r="A590" s="76" t="s">
        <v>1201</v>
      </c>
      <c r="B590" s="75" t="s">
        <v>1228</v>
      </c>
      <c r="C590" s="56" t="s">
        <v>1229</v>
      </c>
      <c r="D590" s="35">
        <v>1.5719138879999999</v>
      </c>
      <c r="E590" s="36">
        <v>0</v>
      </c>
      <c r="F590" s="36">
        <f t="shared" si="146"/>
        <v>1.5719138879999999</v>
      </c>
      <c r="G590" s="35">
        <f t="shared" si="147"/>
        <v>1.5719138879999999</v>
      </c>
      <c r="H590" s="35">
        <f t="shared" si="147"/>
        <v>0</v>
      </c>
      <c r="I590" s="36">
        <v>0</v>
      </c>
      <c r="J590" s="36">
        <v>0</v>
      </c>
      <c r="K590" s="36">
        <v>0</v>
      </c>
      <c r="L590" s="35">
        <v>0</v>
      </c>
      <c r="M590" s="36">
        <v>0</v>
      </c>
      <c r="N590" s="35">
        <v>0</v>
      </c>
      <c r="O590" s="35">
        <v>1.5719138879999999</v>
      </c>
      <c r="P590" s="35">
        <v>0</v>
      </c>
      <c r="Q590" s="35">
        <f t="shared" si="148"/>
        <v>1.5719138879999999</v>
      </c>
      <c r="R590" s="35">
        <f t="shared" si="149"/>
        <v>0</v>
      </c>
      <c r="S590" s="37">
        <v>0</v>
      </c>
      <c r="T590" s="38" t="s">
        <v>32</v>
      </c>
      <c r="V590" s="103"/>
    </row>
    <row r="591" spans="1:22" ht="31.5">
      <c r="A591" s="76" t="s">
        <v>1201</v>
      </c>
      <c r="B591" s="75" t="s">
        <v>1230</v>
      </c>
      <c r="C591" s="56" t="s">
        <v>1231</v>
      </c>
      <c r="D591" s="35">
        <v>0.30809511599999995</v>
      </c>
      <c r="E591" s="35">
        <v>0</v>
      </c>
      <c r="F591" s="36">
        <f t="shared" si="146"/>
        <v>0.30809511599999995</v>
      </c>
      <c r="G591" s="35">
        <f t="shared" si="147"/>
        <v>0.30809511599999995</v>
      </c>
      <c r="H591" s="35">
        <f t="shared" si="147"/>
        <v>0</v>
      </c>
      <c r="I591" s="36">
        <v>0</v>
      </c>
      <c r="J591" s="35">
        <v>0</v>
      </c>
      <c r="K591" s="36">
        <v>0</v>
      </c>
      <c r="L591" s="35">
        <v>0</v>
      </c>
      <c r="M591" s="36">
        <v>0</v>
      </c>
      <c r="N591" s="35">
        <v>0</v>
      </c>
      <c r="O591" s="35">
        <v>0.30809511599999995</v>
      </c>
      <c r="P591" s="35">
        <v>0</v>
      </c>
      <c r="Q591" s="35">
        <f t="shared" si="148"/>
        <v>0.30809511599999995</v>
      </c>
      <c r="R591" s="35">
        <f t="shared" si="149"/>
        <v>0</v>
      </c>
      <c r="S591" s="37">
        <v>0</v>
      </c>
      <c r="T591" s="38" t="s">
        <v>32</v>
      </c>
      <c r="V591" s="103"/>
    </row>
    <row r="592" spans="1:22" ht="31.5">
      <c r="A592" s="76" t="s">
        <v>1201</v>
      </c>
      <c r="B592" s="75" t="s">
        <v>1232</v>
      </c>
      <c r="C592" s="56" t="s">
        <v>1233</v>
      </c>
      <c r="D592" s="35">
        <v>1.0148276039999999</v>
      </c>
      <c r="E592" s="35">
        <v>0</v>
      </c>
      <c r="F592" s="36">
        <f t="shared" si="146"/>
        <v>1.0148276039999999</v>
      </c>
      <c r="G592" s="35">
        <f t="shared" si="147"/>
        <v>1.0148276039999999</v>
      </c>
      <c r="H592" s="35">
        <f t="shared" si="147"/>
        <v>0</v>
      </c>
      <c r="I592" s="36">
        <v>0</v>
      </c>
      <c r="J592" s="35">
        <v>0</v>
      </c>
      <c r="K592" s="36">
        <v>0</v>
      </c>
      <c r="L592" s="35">
        <v>0</v>
      </c>
      <c r="M592" s="36">
        <v>0</v>
      </c>
      <c r="N592" s="35">
        <v>0</v>
      </c>
      <c r="O592" s="35">
        <v>1.0148276039999999</v>
      </c>
      <c r="P592" s="35">
        <v>0</v>
      </c>
      <c r="Q592" s="35">
        <f t="shared" si="148"/>
        <v>1.0148276039999999</v>
      </c>
      <c r="R592" s="35">
        <f t="shared" si="149"/>
        <v>0</v>
      </c>
      <c r="S592" s="37">
        <v>0</v>
      </c>
      <c r="T592" s="38" t="s">
        <v>32</v>
      </c>
      <c r="V592" s="103"/>
    </row>
    <row r="593" spans="1:22" ht="31.5">
      <c r="A593" s="76" t="s">
        <v>1201</v>
      </c>
      <c r="B593" s="75" t="s">
        <v>1234</v>
      </c>
      <c r="C593" s="56" t="s">
        <v>1235</v>
      </c>
      <c r="D593" s="35">
        <v>1.5347466239999998</v>
      </c>
      <c r="E593" s="36">
        <v>0</v>
      </c>
      <c r="F593" s="36">
        <f t="shared" si="146"/>
        <v>1.5347466239999998</v>
      </c>
      <c r="G593" s="35">
        <f t="shared" si="147"/>
        <v>1.5347466239999998</v>
      </c>
      <c r="H593" s="35">
        <f t="shared" si="147"/>
        <v>0</v>
      </c>
      <c r="I593" s="36">
        <v>0</v>
      </c>
      <c r="J593" s="36">
        <v>0</v>
      </c>
      <c r="K593" s="36">
        <v>1.5347466239999998</v>
      </c>
      <c r="L593" s="35">
        <v>0</v>
      </c>
      <c r="M593" s="36">
        <v>0</v>
      </c>
      <c r="N593" s="35">
        <v>0</v>
      </c>
      <c r="O593" s="35">
        <v>0</v>
      </c>
      <c r="P593" s="35">
        <v>0</v>
      </c>
      <c r="Q593" s="35">
        <f t="shared" si="148"/>
        <v>1.5347466239999998</v>
      </c>
      <c r="R593" s="35">
        <f t="shared" si="149"/>
        <v>0</v>
      </c>
      <c r="S593" s="37">
        <v>0</v>
      </c>
      <c r="T593" s="38" t="s">
        <v>32</v>
      </c>
      <c r="V593" s="103"/>
    </row>
    <row r="594" spans="1:22" ht="31.5">
      <c r="A594" s="76" t="s">
        <v>1201</v>
      </c>
      <c r="B594" s="75" t="s">
        <v>1236</v>
      </c>
      <c r="C594" s="56" t="s">
        <v>1237</v>
      </c>
      <c r="D594" s="35">
        <v>0.56260712400000001</v>
      </c>
      <c r="E594" s="36">
        <v>0</v>
      </c>
      <c r="F594" s="36">
        <f t="shared" si="146"/>
        <v>0.56260712400000001</v>
      </c>
      <c r="G594" s="35">
        <f t="shared" si="147"/>
        <v>0.56260712400000001</v>
      </c>
      <c r="H594" s="36">
        <f t="shared" si="147"/>
        <v>0</v>
      </c>
      <c r="I594" s="36">
        <v>0.56260712400000001</v>
      </c>
      <c r="J594" s="36">
        <v>0</v>
      </c>
      <c r="K594" s="36">
        <v>0</v>
      </c>
      <c r="L594" s="36">
        <v>0</v>
      </c>
      <c r="M594" s="36">
        <v>0</v>
      </c>
      <c r="N594" s="36">
        <v>0</v>
      </c>
      <c r="O594" s="36">
        <v>0</v>
      </c>
      <c r="P594" s="36">
        <v>0</v>
      </c>
      <c r="Q594" s="35">
        <f t="shared" si="148"/>
        <v>0.56260712400000001</v>
      </c>
      <c r="R594" s="36">
        <f t="shared" si="149"/>
        <v>-0.56260712400000001</v>
      </c>
      <c r="S594" s="37">
        <f>R594/(I594)</f>
        <v>-1</v>
      </c>
      <c r="T594" s="38" t="s">
        <v>1238</v>
      </c>
      <c r="V594" s="103"/>
    </row>
    <row r="595" spans="1:22" ht="63">
      <c r="A595" s="76" t="s">
        <v>1201</v>
      </c>
      <c r="B595" s="75" t="s">
        <v>1239</v>
      </c>
      <c r="C595" s="56" t="s">
        <v>1240</v>
      </c>
      <c r="D595" s="35">
        <v>3.5460163440000003</v>
      </c>
      <c r="E595" s="35">
        <v>0</v>
      </c>
      <c r="F595" s="36">
        <f t="shared" si="146"/>
        <v>3.5460163440000003</v>
      </c>
      <c r="G595" s="35">
        <f t="shared" si="147"/>
        <v>3.5460163440000003</v>
      </c>
      <c r="H595" s="35">
        <f t="shared" si="147"/>
        <v>0</v>
      </c>
      <c r="I595" s="36">
        <v>0</v>
      </c>
      <c r="J595" s="35">
        <v>0</v>
      </c>
      <c r="K595" s="36">
        <v>3.5460163440000003</v>
      </c>
      <c r="L595" s="35">
        <v>0</v>
      </c>
      <c r="M595" s="36">
        <v>0</v>
      </c>
      <c r="N595" s="35">
        <v>0</v>
      </c>
      <c r="O595" s="35">
        <v>0</v>
      </c>
      <c r="P595" s="35">
        <v>0</v>
      </c>
      <c r="Q595" s="35">
        <f t="shared" si="148"/>
        <v>3.5460163440000003</v>
      </c>
      <c r="R595" s="35">
        <f t="shared" si="149"/>
        <v>0</v>
      </c>
      <c r="S595" s="37">
        <v>0</v>
      </c>
      <c r="T595" s="38" t="s">
        <v>32</v>
      </c>
      <c r="V595" s="103"/>
    </row>
    <row r="596" spans="1:22" ht="31.5">
      <c r="A596" s="76" t="s">
        <v>1201</v>
      </c>
      <c r="B596" s="75" t="s">
        <v>1241</v>
      </c>
      <c r="C596" s="56" t="s">
        <v>1242</v>
      </c>
      <c r="D596" s="35">
        <v>6.0356319479999998</v>
      </c>
      <c r="E596" s="35">
        <v>0</v>
      </c>
      <c r="F596" s="36">
        <f t="shared" si="146"/>
        <v>6.0356319479999998</v>
      </c>
      <c r="G596" s="35">
        <f t="shared" si="147"/>
        <v>6.0356319479999998</v>
      </c>
      <c r="H596" s="35">
        <f t="shared" si="147"/>
        <v>0</v>
      </c>
      <c r="I596" s="36">
        <v>0</v>
      </c>
      <c r="J596" s="35">
        <v>0</v>
      </c>
      <c r="K596" s="36">
        <v>6.0356319479999998</v>
      </c>
      <c r="L596" s="35">
        <v>0</v>
      </c>
      <c r="M596" s="36">
        <v>0</v>
      </c>
      <c r="N596" s="35">
        <v>0</v>
      </c>
      <c r="O596" s="35">
        <v>0</v>
      </c>
      <c r="P596" s="35">
        <v>0</v>
      </c>
      <c r="Q596" s="35">
        <f t="shared" si="148"/>
        <v>6.0356319479999998</v>
      </c>
      <c r="R596" s="35">
        <f t="shared" si="149"/>
        <v>0</v>
      </c>
      <c r="S596" s="37">
        <v>0</v>
      </c>
      <c r="T596" s="38" t="s">
        <v>32</v>
      </c>
      <c r="V596" s="103"/>
    </row>
    <row r="597" spans="1:22" ht="31.5">
      <c r="A597" s="76" t="s">
        <v>1201</v>
      </c>
      <c r="B597" s="75" t="s">
        <v>1243</v>
      </c>
      <c r="C597" s="56" t="s">
        <v>1244</v>
      </c>
      <c r="D597" s="35">
        <v>8.8378896359999999</v>
      </c>
      <c r="E597" s="35">
        <v>0</v>
      </c>
      <c r="F597" s="36">
        <f t="shared" si="146"/>
        <v>8.8378896359999999</v>
      </c>
      <c r="G597" s="35">
        <f t="shared" si="147"/>
        <v>8.8378896359999999</v>
      </c>
      <c r="H597" s="35">
        <f t="shared" si="147"/>
        <v>0</v>
      </c>
      <c r="I597" s="36">
        <v>0</v>
      </c>
      <c r="J597" s="35">
        <v>0</v>
      </c>
      <c r="K597" s="36">
        <v>8.8378896359999999</v>
      </c>
      <c r="L597" s="35">
        <v>0</v>
      </c>
      <c r="M597" s="36">
        <v>0</v>
      </c>
      <c r="N597" s="35">
        <v>0</v>
      </c>
      <c r="O597" s="35">
        <v>0</v>
      </c>
      <c r="P597" s="35">
        <v>0</v>
      </c>
      <c r="Q597" s="35">
        <f t="shared" si="148"/>
        <v>8.8378896359999999</v>
      </c>
      <c r="R597" s="35">
        <f t="shared" si="149"/>
        <v>0</v>
      </c>
      <c r="S597" s="37">
        <v>0</v>
      </c>
      <c r="T597" s="38" t="s">
        <v>32</v>
      </c>
      <c r="V597" s="103"/>
    </row>
    <row r="598" spans="1:22" ht="47.25">
      <c r="A598" s="76" t="s">
        <v>1201</v>
      </c>
      <c r="B598" s="75" t="s">
        <v>1245</v>
      </c>
      <c r="C598" s="56" t="s">
        <v>1246</v>
      </c>
      <c r="D598" s="35">
        <v>0.29589384000000002</v>
      </c>
      <c r="E598" s="35">
        <v>0</v>
      </c>
      <c r="F598" s="36">
        <f t="shared" si="146"/>
        <v>0.29589384000000002</v>
      </c>
      <c r="G598" s="35">
        <f t="shared" si="147"/>
        <v>0.29589384000000002</v>
      </c>
      <c r="H598" s="35">
        <f t="shared" si="147"/>
        <v>0</v>
      </c>
      <c r="I598" s="36">
        <v>0</v>
      </c>
      <c r="J598" s="35">
        <v>0</v>
      </c>
      <c r="K598" s="36">
        <v>0.29589384000000002</v>
      </c>
      <c r="L598" s="35">
        <v>0</v>
      </c>
      <c r="M598" s="36">
        <v>0</v>
      </c>
      <c r="N598" s="35">
        <v>0</v>
      </c>
      <c r="O598" s="35">
        <v>0</v>
      </c>
      <c r="P598" s="35">
        <v>0</v>
      </c>
      <c r="Q598" s="35">
        <f t="shared" si="148"/>
        <v>0.29589384000000002</v>
      </c>
      <c r="R598" s="35">
        <f t="shared" si="149"/>
        <v>0</v>
      </c>
      <c r="S598" s="37">
        <v>0</v>
      </c>
      <c r="T598" s="38" t="s">
        <v>32</v>
      </c>
      <c r="V598" s="103"/>
    </row>
    <row r="599" spans="1:22" ht="47.25">
      <c r="A599" s="76" t="s">
        <v>1201</v>
      </c>
      <c r="B599" s="75" t="s">
        <v>1247</v>
      </c>
      <c r="C599" s="56" t="s">
        <v>1248</v>
      </c>
      <c r="D599" s="35">
        <v>8.4927078839999997</v>
      </c>
      <c r="E599" s="35">
        <v>0</v>
      </c>
      <c r="F599" s="36">
        <f t="shared" si="146"/>
        <v>8.4927078839999997</v>
      </c>
      <c r="G599" s="35">
        <f t="shared" si="147"/>
        <v>8.4927078839999997</v>
      </c>
      <c r="H599" s="35">
        <f t="shared" si="147"/>
        <v>0</v>
      </c>
      <c r="I599" s="36">
        <v>0</v>
      </c>
      <c r="J599" s="35">
        <v>0</v>
      </c>
      <c r="K599" s="36">
        <v>0</v>
      </c>
      <c r="L599" s="35">
        <v>0</v>
      </c>
      <c r="M599" s="36">
        <v>8.4927078839999997</v>
      </c>
      <c r="N599" s="35">
        <v>0</v>
      </c>
      <c r="O599" s="35">
        <v>0</v>
      </c>
      <c r="P599" s="35">
        <v>0</v>
      </c>
      <c r="Q599" s="35">
        <f t="shared" si="148"/>
        <v>8.4927078839999997</v>
      </c>
      <c r="R599" s="35">
        <f t="shared" si="149"/>
        <v>0</v>
      </c>
      <c r="S599" s="37">
        <v>0</v>
      </c>
      <c r="T599" s="38" t="s">
        <v>32</v>
      </c>
      <c r="V599" s="103"/>
    </row>
    <row r="600" spans="1:22" ht="31.5">
      <c r="A600" s="76" t="s">
        <v>1201</v>
      </c>
      <c r="B600" s="75" t="s">
        <v>1249</v>
      </c>
      <c r="C600" s="56" t="s">
        <v>1250</v>
      </c>
      <c r="D600" s="35">
        <v>11.776569384</v>
      </c>
      <c r="E600" s="35">
        <v>0</v>
      </c>
      <c r="F600" s="36">
        <f t="shared" si="146"/>
        <v>11.776569384</v>
      </c>
      <c r="G600" s="35">
        <f t="shared" si="147"/>
        <v>11.776569384</v>
      </c>
      <c r="H600" s="35">
        <f t="shared" si="147"/>
        <v>0</v>
      </c>
      <c r="I600" s="36">
        <v>0</v>
      </c>
      <c r="J600" s="35">
        <v>0</v>
      </c>
      <c r="K600" s="36">
        <v>0</v>
      </c>
      <c r="L600" s="35">
        <v>0</v>
      </c>
      <c r="M600" s="36">
        <v>11.776569384</v>
      </c>
      <c r="N600" s="35">
        <v>0</v>
      </c>
      <c r="O600" s="35">
        <v>0</v>
      </c>
      <c r="P600" s="35">
        <v>0</v>
      </c>
      <c r="Q600" s="35">
        <f t="shared" si="148"/>
        <v>11.776569384</v>
      </c>
      <c r="R600" s="35">
        <f t="shared" si="149"/>
        <v>0</v>
      </c>
      <c r="S600" s="37">
        <v>0</v>
      </c>
      <c r="T600" s="38" t="s">
        <v>32</v>
      </c>
      <c r="V600" s="103"/>
    </row>
    <row r="601" spans="1:22" ht="63">
      <c r="A601" s="76" t="s">
        <v>1201</v>
      </c>
      <c r="B601" s="75" t="s">
        <v>1251</v>
      </c>
      <c r="C601" s="56" t="s">
        <v>1252</v>
      </c>
      <c r="D601" s="35">
        <v>0.32080960799999997</v>
      </c>
      <c r="E601" s="35">
        <v>0</v>
      </c>
      <c r="F601" s="36">
        <f t="shared" si="146"/>
        <v>0.32080960799999997</v>
      </c>
      <c r="G601" s="35">
        <f t="shared" si="147"/>
        <v>0.32080960799999997</v>
      </c>
      <c r="H601" s="35">
        <f t="shared" si="147"/>
        <v>0.35099999999999998</v>
      </c>
      <c r="I601" s="36">
        <v>0</v>
      </c>
      <c r="J601" s="35">
        <v>0.35099999999999998</v>
      </c>
      <c r="K601" s="36">
        <v>0</v>
      </c>
      <c r="L601" s="35">
        <v>0</v>
      </c>
      <c r="M601" s="36">
        <v>0.32080960799999997</v>
      </c>
      <c r="N601" s="35">
        <v>0</v>
      </c>
      <c r="O601" s="35">
        <v>0</v>
      </c>
      <c r="P601" s="35">
        <v>0</v>
      </c>
      <c r="Q601" s="35">
        <f t="shared" si="148"/>
        <v>-3.019039200000001E-2</v>
      </c>
      <c r="R601" s="35">
        <f t="shared" si="149"/>
        <v>0.35099999999999998</v>
      </c>
      <c r="S601" s="37">
        <v>1</v>
      </c>
      <c r="T601" s="55" t="s">
        <v>1253</v>
      </c>
      <c r="V601" s="103"/>
    </row>
    <row r="602" spans="1:22" ht="31.5">
      <c r="A602" s="76" t="s">
        <v>1201</v>
      </c>
      <c r="B602" s="75" t="s">
        <v>1254</v>
      </c>
      <c r="C602" s="56" t="s">
        <v>1255</v>
      </c>
      <c r="D602" s="35">
        <v>0.22271667599999997</v>
      </c>
      <c r="E602" s="35">
        <v>0</v>
      </c>
      <c r="F602" s="36">
        <f t="shared" si="146"/>
        <v>0.22271667599999997</v>
      </c>
      <c r="G602" s="35">
        <f t="shared" si="147"/>
        <v>0.22271667599999997</v>
      </c>
      <c r="H602" s="35">
        <f t="shared" si="147"/>
        <v>0.22270799999999999</v>
      </c>
      <c r="I602" s="36">
        <v>0</v>
      </c>
      <c r="J602" s="35">
        <v>0.22270799999999999</v>
      </c>
      <c r="K602" s="36">
        <v>0</v>
      </c>
      <c r="L602" s="35">
        <v>0</v>
      </c>
      <c r="M602" s="36">
        <v>0.22271667599999997</v>
      </c>
      <c r="N602" s="35">
        <v>0</v>
      </c>
      <c r="O602" s="35">
        <v>0</v>
      </c>
      <c r="P602" s="35">
        <v>0</v>
      </c>
      <c r="Q602" s="35">
        <f t="shared" si="148"/>
        <v>8.6759999999852511E-6</v>
      </c>
      <c r="R602" s="35">
        <f t="shared" si="149"/>
        <v>0.22270799999999999</v>
      </c>
      <c r="S602" s="37">
        <v>1</v>
      </c>
      <c r="T602" s="38" t="s">
        <v>1256</v>
      </c>
      <c r="V602" s="103"/>
    </row>
    <row r="603" spans="1:22" ht="31.5">
      <c r="A603" s="76" t="s">
        <v>1201</v>
      </c>
      <c r="B603" s="75" t="s">
        <v>1257</v>
      </c>
      <c r="C603" s="56" t="s">
        <v>1258</v>
      </c>
      <c r="D603" s="35">
        <v>2.155583268</v>
      </c>
      <c r="E603" s="35">
        <v>0</v>
      </c>
      <c r="F603" s="36">
        <f t="shared" si="146"/>
        <v>2.155583268</v>
      </c>
      <c r="G603" s="35">
        <f t="shared" si="147"/>
        <v>2.155583268</v>
      </c>
      <c r="H603" s="35">
        <f t="shared" si="147"/>
        <v>0</v>
      </c>
      <c r="I603" s="36">
        <v>0</v>
      </c>
      <c r="J603" s="35">
        <v>0</v>
      </c>
      <c r="K603" s="36">
        <v>0</v>
      </c>
      <c r="L603" s="35">
        <v>0</v>
      </c>
      <c r="M603" s="36">
        <v>2.155583268</v>
      </c>
      <c r="N603" s="35">
        <v>0</v>
      </c>
      <c r="O603" s="35">
        <v>0</v>
      </c>
      <c r="P603" s="35">
        <v>0</v>
      </c>
      <c r="Q603" s="35">
        <f t="shared" si="148"/>
        <v>2.155583268</v>
      </c>
      <c r="R603" s="35">
        <f t="shared" si="149"/>
        <v>0</v>
      </c>
      <c r="S603" s="37">
        <v>0</v>
      </c>
      <c r="T603" s="38" t="s">
        <v>32</v>
      </c>
      <c r="V603" s="103"/>
    </row>
    <row r="604" spans="1:22" ht="31.5">
      <c r="A604" s="76" t="s">
        <v>1201</v>
      </c>
      <c r="B604" s="75" t="s">
        <v>1259</v>
      </c>
      <c r="C604" s="56" t="s">
        <v>1260</v>
      </c>
      <c r="D604" s="35">
        <v>0.16813545599999999</v>
      </c>
      <c r="E604" s="35">
        <v>0</v>
      </c>
      <c r="F604" s="36">
        <f t="shared" si="146"/>
        <v>0.16813545599999999</v>
      </c>
      <c r="G604" s="35">
        <f t="shared" si="147"/>
        <v>0.16813545599999999</v>
      </c>
      <c r="H604" s="35">
        <f t="shared" si="147"/>
        <v>0</v>
      </c>
      <c r="I604" s="36">
        <v>0</v>
      </c>
      <c r="J604" s="35">
        <v>0</v>
      </c>
      <c r="K604" s="36">
        <v>0</v>
      </c>
      <c r="L604" s="35">
        <v>0</v>
      </c>
      <c r="M604" s="36">
        <v>0</v>
      </c>
      <c r="N604" s="35">
        <v>0</v>
      </c>
      <c r="O604" s="35">
        <v>0.16813545599999999</v>
      </c>
      <c r="P604" s="35">
        <v>0</v>
      </c>
      <c r="Q604" s="35">
        <f t="shared" si="148"/>
        <v>0.16813545599999999</v>
      </c>
      <c r="R604" s="35">
        <f t="shared" si="149"/>
        <v>0</v>
      </c>
      <c r="S604" s="37">
        <v>0</v>
      </c>
      <c r="T604" s="38" t="s">
        <v>32</v>
      </c>
      <c r="V604" s="103"/>
    </row>
    <row r="605" spans="1:22" ht="31.5">
      <c r="A605" s="76" t="s">
        <v>1201</v>
      </c>
      <c r="B605" s="75" t="s">
        <v>1261</v>
      </c>
      <c r="C605" s="56" t="s">
        <v>1262</v>
      </c>
      <c r="D605" s="35">
        <v>0.19788249599999999</v>
      </c>
      <c r="E605" s="35">
        <v>0</v>
      </c>
      <c r="F605" s="36">
        <f t="shared" si="146"/>
        <v>0.19788249599999999</v>
      </c>
      <c r="G605" s="35">
        <f t="shared" si="147"/>
        <v>0.19788249599999999</v>
      </c>
      <c r="H605" s="35">
        <f t="shared" si="147"/>
        <v>0</v>
      </c>
      <c r="I605" s="36">
        <v>0</v>
      </c>
      <c r="J605" s="35">
        <v>0</v>
      </c>
      <c r="K605" s="36">
        <v>0.19788249599999999</v>
      </c>
      <c r="L605" s="35">
        <v>0</v>
      </c>
      <c r="M605" s="36">
        <v>0</v>
      </c>
      <c r="N605" s="35">
        <v>0</v>
      </c>
      <c r="O605" s="35">
        <v>0</v>
      </c>
      <c r="P605" s="35">
        <v>0</v>
      </c>
      <c r="Q605" s="35">
        <f t="shared" si="148"/>
        <v>0.19788249599999999</v>
      </c>
      <c r="R605" s="35">
        <f t="shared" si="149"/>
        <v>0</v>
      </c>
      <c r="S605" s="37">
        <v>0</v>
      </c>
      <c r="T605" s="38" t="s">
        <v>32</v>
      </c>
      <c r="V605" s="103"/>
    </row>
    <row r="606" spans="1:22" ht="47.25">
      <c r="A606" s="76" t="s">
        <v>1201</v>
      </c>
      <c r="B606" s="75" t="s">
        <v>1263</v>
      </c>
      <c r="C606" s="56" t="s">
        <v>1264</v>
      </c>
      <c r="D606" s="35">
        <v>0.19971905999999998</v>
      </c>
      <c r="E606" s="35">
        <v>0</v>
      </c>
      <c r="F606" s="36">
        <f t="shared" si="146"/>
        <v>0.19971905999999998</v>
      </c>
      <c r="G606" s="35">
        <f t="shared" si="147"/>
        <v>0.19971906</v>
      </c>
      <c r="H606" s="35">
        <f t="shared" si="147"/>
        <v>0</v>
      </c>
      <c r="I606" s="36">
        <v>0</v>
      </c>
      <c r="J606" s="35">
        <v>0</v>
      </c>
      <c r="K606" s="36">
        <v>0.19971906</v>
      </c>
      <c r="L606" s="35">
        <v>0</v>
      </c>
      <c r="M606" s="36">
        <v>0</v>
      </c>
      <c r="N606" s="35">
        <v>0</v>
      </c>
      <c r="O606" s="35">
        <v>0</v>
      </c>
      <c r="P606" s="35">
        <v>0</v>
      </c>
      <c r="Q606" s="35">
        <f t="shared" si="148"/>
        <v>0.19971905999999998</v>
      </c>
      <c r="R606" s="35">
        <f t="shared" si="149"/>
        <v>0</v>
      </c>
      <c r="S606" s="37">
        <v>0</v>
      </c>
      <c r="T606" s="38" t="s">
        <v>32</v>
      </c>
      <c r="V606" s="103"/>
    </row>
    <row r="607" spans="1:22" ht="31.5">
      <c r="A607" s="76" t="s">
        <v>1201</v>
      </c>
      <c r="B607" s="75" t="s">
        <v>1265</v>
      </c>
      <c r="C607" s="56" t="s">
        <v>1266</v>
      </c>
      <c r="D607" s="35">
        <v>0.24324441599999996</v>
      </c>
      <c r="E607" s="35">
        <v>0</v>
      </c>
      <c r="F607" s="36">
        <f t="shared" si="146"/>
        <v>0.24324441599999996</v>
      </c>
      <c r="G607" s="35">
        <f t="shared" si="147"/>
        <v>0.24324441599999996</v>
      </c>
      <c r="H607" s="35">
        <f t="shared" si="147"/>
        <v>0</v>
      </c>
      <c r="I607" s="36">
        <v>0</v>
      </c>
      <c r="J607" s="35">
        <v>0</v>
      </c>
      <c r="K607" s="36">
        <v>0.24324441599999996</v>
      </c>
      <c r="L607" s="35">
        <v>0</v>
      </c>
      <c r="M607" s="36">
        <v>0</v>
      </c>
      <c r="N607" s="35">
        <v>0</v>
      </c>
      <c r="O607" s="35">
        <v>0</v>
      </c>
      <c r="P607" s="35">
        <v>0</v>
      </c>
      <c r="Q607" s="35">
        <f t="shared" si="148"/>
        <v>0.24324441599999996</v>
      </c>
      <c r="R607" s="35">
        <f t="shared" si="149"/>
        <v>0</v>
      </c>
      <c r="S607" s="37">
        <v>0</v>
      </c>
      <c r="T607" s="38" t="s">
        <v>32</v>
      </c>
      <c r="V607" s="103"/>
    </row>
    <row r="608" spans="1:22" ht="31.5">
      <c r="A608" s="76" t="s">
        <v>1201</v>
      </c>
      <c r="B608" s="75" t="s">
        <v>1267</v>
      </c>
      <c r="C608" s="56" t="s">
        <v>1268</v>
      </c>
      <c r="D608" s="35">
        <v>0.67603496400000007</v>
      </c>
      <c r="E608" s="35">
        <v>0</v>
      </c>
      <c r="F608" s="36">
        <f t="shared" si="146"/>
        <v>0.67603496400000007</v>
      </c>
      <c r="G608" s="35">
        <f t="shared" si="147"/>
        <v>0.67603496400000007</v>
      </c>
      <c r="H608" s="35">
        <f t="shared" si="147"/>
        <v>0</v>
      </c>
      <c r="I608" s="36">
        <v>0.67603495999999996</v>
      </c>
      <c r="J608" s="35">
        <v>0</v>
      </c>
      <c r="K608" s="36">
        <v>0</v>
      </c>
      <c r="L608" s="35">
        <v>0</v>
      </c>
      <c r="M608" s="36">
        <v>0</v>
      </c>
      <c r="N608" s="35">
        <v>0</v>
      </c>
      <c r="O608" s="35">
        <v>4.0000001089168791E-9</v>
      </c>
      <c r="P608" s="35">
        <v>0</v>
      </c>
      <c r="Q608" s="35">
        <f t="shared" si="148"/>
        <v>0.67603496400000007</v>
      </c>
      <c r="R608" s="35">
        <f t="shared" si="149"/>
        <v>-0.67603495999999996</v>
      </c>
      <c r="S608" s="37">
        <f>R608/(I608)</f>
        <v>-1</v>
      </c>
      <c r="T608" s="38" t="s">
        <v>1238</v>
      </c>
      <c r="V608" s="103"/>
    </row>
    <row r="609" spans="1:22" ht="31.5">
      <c r="A609" s="76" t="s">
        <v>1201</v>
      </c>
      <c r="B609" s="75" t="s">
        <v>1269</v>
      </c>
      <c r="C609" s="56" t="s">
        <v>1270</v>
      </c>
      <c r="D609" s="35">
        <v>1.1736</v>
      </c>
      <c r="E609" s="35">
        <v>0.27750000000000002</v>
      </c>
      <c r="F609" s="36">
        <f t="shared" si="146"/>
        <v>0.8960999999999999</v>
      </c>
      <c r="G609" s="35" t="s">
        <v>32</v>
      </c>
      <c r="H609" s="35">
        <f t="shared" si="147"/>
        <v>0.21</v>
      </c>
      <c r="I609" s="36" t="s">
        <v>32</v>
      </c>
      <c r="J609" s="35">
        <v>0.21</v>
      </c>
      <c r="K609" s="36" t="s">
        <v>32</v>
      </c>
      <c r="L609" s="35">
        <v>0</v>
      </c>
      <c r="M609" s="36" t="s">
        <v>32</v>
      </c>
      <c r="N609" s="35">
        <v>0</v>
      </c>
      <c r="O609" s="35" t="s">
        <v>32</v>
      </c>
      <c r="P609" s="35">
        <v>0</v>
      </c>
      <c r="Q609" s="35">
        <f t="shared" si="148"/>
        <v>0.68609999999999993</v>
      </c>
      <c r="R609" s="35" t="s">
        <v>32</v>
      </c>
      <c r="S609" s="37" t="s">
        <v>32</v>
      </c>
      <c r="T609" s="55" t="s">
        <v>248</v>
      </c>
      <c r="V609" s="103"/>
    </row>
    <row r="610" spans="1:22" ht="31.5">
      <c r="A610" s="76" t="s">
        <v>1201</v>
      </c>
      <c r="B610" s="75" t="s">
        <v>1271</v>
      </c>
      <c r="C610" s="56" t="s">
        <v>1272</v>
      </c>
      <c r="D610" s="35">
        <v>1.07152946</v>
      </c>
      <c r="E610" s="35">
        <v>0</v>
      </c>
      <c r="F610" s="36">
        <f t="shared" si="146"/>
        <v>1.07152946</v>
      </c>
      <c r="G610" s="35" t="s">
        <v>32</v>
      </c>
      <c r="H610" s="35">
        <f t="shared" si="147"/>
        <v>1.07152946</v>
      </c>
      <c r="I610" s="36" t="s">
        <v>32</v>
      </c>
      <c r="J610" s="35">
        <v>1.07152946</v>
      </c>
      <c r="K610" s="36" t="s">
        <v>32</v>
      </c>
      <c r="L610" s="35">
        <v>0</v>
      </c>
      <c r="M610" s="36" t="s">
        <v>32</v>
      </c>
      <c r="N610" s="35">
        <v>0</v>
      </c>
      <c r="O610" s="35" t="s">
        <v>32</v>
      </c>
      <c r="P610" s="35">
        <v>0</v>
      </c>
      <c r="Q610" s="35">
        <f t="shared" si="148"/>
        <v>0</v>
      </c>
      <c r="R610" s="35" t="s">
        <v>32</v>
      </c>
      <c r="S610" s="37" t="s">
        <v>32</v>
      </c>
      <c r="T610" s="78" t="s">
        <v>1273</v>
      </c>
      <c r="V610" s="103"/>
    </row>
    <row r="611" spans="1:22" ht="47.25">
      <c r="A611" s="76" t="s">
        <v>1201</v>
      </c>
      <c r="B611" s="75" t="s">
        <v>1274</v>
      </c>
      <c r="C611" s="56" t="s">
        <v>1275</v>
      </c>
      <c r="D611" s="35">
        <v>1.08</v>
      </c>
      <c r="E611" s="35">
        <v>0.20910000000000001</v>
      </c>
      <c r="F611" s="36">
        <f t="shared" si="146"/>
        <v>0.87090000000000001</v>
      </c>
      <c r="G611" s="35" t="s">
        <v>32</v>
      </c>
      <c r="H611" s="35">
        <f t="shared" si="147"/>
        <v>0.2079</v>
      </c>
      <c r="I611" s="36" t="s">
        <v>32</v>
      </c>
      <c r="J611" s="35">
        <v>0.2079</v>
      </c>
      <c r="K611" s="36" t="s">
        <v>32</v>
      </c>
      <c r="L611" s="35">
        <v>0</v>
      </c>
      <c r="M611" s="36" t="s">
        <v>32</v>
      </c>
      <c r="N611" s="35">
        <v>0</v>
      </c>
      <c r="O611" s="35" t="s">
        <v>32</v>
      </c>
      <c r="P611" s="35">
        <v>0</v>
      </c>
      <c r="Q611" s="35">
        <f t="shared" si="148"/>
        <v>0.66300000000000003</v>
      </c>
      <c r="R611" s="35" t="s">
        <v>32</v>
      </c>
      <c r="S611" s="37" t="s">
        <v>32</v>
      </c>
      <c r="T611" s="55" t="s">
        <v>248</v>
      </c>
      <c r="V611" s="103"/>
    </row>
    <row r="612" spans="1:22" ht="31.5">
      <c r="A612" s="76" t="s">
        <v>1201</v>
      </c>
      <c r="B612" s="75" t="s">
        <v>1276</v>
      </c>
      <c r="C612" s="56" t="s">
        <v>1277</v>
      </c>
      <c r="D612" s="35">
        <v>14.502509844</v>
      </c>
      <c r="E612" s="35">
        <v>0</v>
      </c>
      <c r="F612" s="36">
        <f t="shared" si="146"/>
        <v>14.502509844</v>
      </c>
      <c r="G612" s="35" t="s">
        <v>32</v>
      </c>
      <c r="H612" s="35">
        <f t="shared" si="147"/>
        <v>12.52439665</v>
      </c>
      <c r="I612" s="36" t="s">
        <v>32</v>
      </c>
      <c r="J612" s="35">
        <v>12.52439665</v>
      </c>
      <c r="K612" s="36" t="s">
        <v>32</v>
      </c>
      <c r="L612" s="35">
        <v>0</v>
      </c>
      <c r="M612" s="36" t="s">
        <v>32</v>
      </c>
      <c r="N612" s="35">
        <v>0</v>
      </c>
      <c r="O612" s="35" t="s">
        <v>32</v>
      </c>
      <c r="P612" s="35">
        <v>0</v>
      </c>
      <c r="Q612" s="35">
        <f t="shared" si="148"/>
        <v>1.9781131940000005</v>
      </c>
      <c r="R612" s="35" t="s">
        <v>32</v>
      </c>
      <c r="S612" s="37" t="s">
        <v>32</v>
      </c>
      <c r="T612" s="62" t="s">
        <v>1278</v>
      </c>
      <c r="V612" s="103"/>
    </row>
    <row r="613" spans="1:22" ht="31.5">
      <c r="A613" s="76" t="s">
        <v>1201</v>
      </c>
      <c r="B613" s="75" t="s">
        <v>1279</v>
      </c>
      <c r="C613" s="56" t="s">
        <v>1280</v>
      </c>
      <c r="D613" s="35">
        <v>0.46741095599999999</v>
      </c>
      <c r="E613" s="35">
        <v>0</v>
      </c>
      <c r="F613" s="36">
        <f t="shared" si="146"/>
        <v>0.46741095599999999</v>
      </c>
      <c r="G613" s="35" t="s">
        <v>32</v>
      </c>
      <c r="H613" s="35">
        <f t="shared" si="147"/>
        <v>0.46679999999999999</v>
      </c>
      <c r="I613" s="36" t="s">
        <v>32</v>
      </c>
      <c r="J613" s="35">
        <v>0.46679999999999999</v>
      </c>
      <c r="K613" s="36" t="s">
        <v>32</v>
      </c>
      <c r="L613" s="35">
        <v>0</v>
      </c>
      <c r="M613" s="36" t="s">
        <v>32</v>
      </c>
      <c r="N613" s="35">
        <v>0</v>
      </c>
      <c r="O613" s="35" t="s">
        <v>32</v>
      </c>
      <c r="P613" s="35">
        <v>0</v>
      </c>
      <c r="Q613" s="35">
        <f t="shared" si="148"/>
        <v>6.1095599999999584E-4</v>
      </c>
      <c r="R613" s="35" t="s">
        <v>32</v>
      </c>
      <c r="S613" s="37" t="s">
        <v>32</v>
      </c>
      <c r="T613" s="62" t="s">
        <v>1281</v>
      </c>
      <c r="V613" s="103"/>
    </row>
    <row r="614" spans="1:22" ht="47.25">
      <c r="A614" s="76" t="s">
        <v>1201</v>
      </c>
      <c r="B614" s="75" t="s">
        <v>1282</v>
      </c>
      <c r="C614" s="56" t="s">
        <v>1283</v>
      </c>
      <c r="D614" s="35">
        <v>0.66463985999999986</v>
      </c>
      <c r="E614" s="35">
        <v>0</v>
      </c>
      <c r="F614" s="36">
        <f t="shared" si="146"/>
        <v>0.66463985999999986</v>
      </c>
      <c r="G614" s="35" t="s">
        <v>32</v>
      </c>
      <c r="H614" s="35">
        <f t="shared" si="147"/>
        <v>0.66</v>
      </c>
      <c r="I614" s="36" t="s">
        <v>32</v>
      </c>
      <c r="J614" s="35">
        <v>0.66</v>
      </c>
      <c r="K614" s="36" t="s">
        <v>32</v>
      </c>
      <c r="L614" s="35">
        <v>0</v>
      </c>
      <c r="M614" s="36" t="s">
        <v>32</v>
      </c>
      <c r="N614" s="35">
        <v>0</v>
      </c>
      <c r="O614" s="35" t="s">
        <v>32</v>
      </c>
      <c r="P614" s="35">
        <v>0</v>
      </c>
      <c r="Q614" s="35">
        <f t="shared" si="148"/>
        <v>4.6398599999998291E-3</v>
      </c>
      <c r="R614" s="35" t="s">
        <v>32</v>
      </c>
      <c r="S614" s="37" t="s">
        <v>32</v>
      </c>
      <c r="T614" s="62" t="s">
        <v>1284</v>
      </c>
      <c r="V614" s="103"/>
    </row>
    <row r="615" spans="1:22" ht="78.75">
      <c r="A615" s="76" t="s">
        <v>1201</v>
      </c>
      <c r="B615" s="75" t="s">
        <v>1285</v>
      </c>
      <c r="C615" s="56" t="s">
        <v>1286</v>
      </c>
      <c r="D615" s="35">
        <v>52.998791008000005</v>
      </c>
      <c r="E615" s="35">
        <v>12.28597375</v>
      </c>
      <c r="F615" s="36">
        <f>D615-E615</f>
        <v>40.712817258000001</v>
      </c>
      <c r="G615" s="35" t="s">
        <v>32</v>
      </c>
      <c r="H615" s="35">
        <f t="shared" si="147"/>
        <v>3.21977929</v>
      </c>
      <c r="I615" s="36" t="s">
        <v>32</v>
      </c>
      <c r="J615" s="35">
        <v>3.21977929</v>
      </c>
      <c r="K615" s="36" t="s">
        <v>32</v>
      </c>
      <c r="L615" s="35">
        <v>0</v>
      </c>
      <c r="M615" s="36" t="s">
        <v>32</v>
      </c>
      <c r="N615" s="35">
        <v>0</v>
      </c>
      <c r="O615" s="35" t="s">
        <v>32</v>
      </c>
      <c r="P615" s="35">
        <v>0</v>
      </c>
      <c r="Q615" s="35">
        <f t="shared" si="148"/>
        <v>37.493037968000003</v>
      </c>
      <c r="R615" s="35" t="s">
        <v>32</v>
      </c>
      <c r="S615" s="37" t="s">
        <v>32</v>
      </c>
      <c r="T615" s="62" t="s">
        <v>1287</v>
      </c>
      <c r="V615" s="103"/>
    </row>
    <row r="616" spans="1:22" ht="63">
      <c r="A616" s="76" t="s">
        <v>1201</v>
      </c>
      <c r="B616" s="75" t="s">
        <v>1288</v>
      </c>
      <c r="C616" s="56" t="s">
        <v>1289</v>
      </c>
      <c r="D616" s="35">
        <v>4.7110063799999997</v>
      </c>
      <c r="E616" s="35">
        <v>0</v>
      </c>
      <c r="F616" s="36">
        <f>D616-E616</f>
        <v>4.7110063799999997</v>
      </c>
      <c r="G616" s="35" t="s">
        <v>32</v>
      </c>
      <c r="H616" s="35">
        <f t="shared" si="147"/>
        <v>0</v>
      </c>
      <c r="I616" s="36" t="s">
        <v>32</v>
      </c>
      <c r="J616" s="35">
        <v>0</v>
      </c>
      <c r="K616" s="36" t="s">
        <v>32</v>
      </c>
      <c r="L616" s="35">
        <v>0</v>
      </c>
      <c r="M616" s="36" t="s">
        <v>32</v>
      </c>
      <c r="N616" s="35">
        <v>0</v>
      </c>
      <c r="O616" s="35" t="s">
        <v>32</v>
      </c>
      <c r="P616" s="35">
        <v>0</v>
      </c>
      <c r="Q616" s="35">
        <f t="shared" si="148"/>
        <v>4.7110063799999997</v>
      </c>
      <c r="R616" s="35" t="s">
        <v>32</v>
      </c>
      <c r="S616" s="37" t="s">
        <v>32</v>
      </c>
      <c r="T616" s="62" t="s">
        <v>1290</v>
      </c>
      <c r="V616" s="103"/>
    </row>
    <row r="617" spans="1:22" ht="31.5">
      <c r="A617" s="76" t="s">
        <v>1201</v>
      </c>
      <c r="B617" s="75" t="s">
        <v>1291</v>
      </c>
      <c r="C617" s="56" t="s">
        <v>1292</v>
      </c>
      <c r="D617" s="35" t="s">
        <v>32</v>
      </c>
      <c r="E617" s="35">
        <v>1.0136000000000001</v>
      </c>
      <c r="F617" s="36" t="s">
        <v>32</v>
      </c>
      <c r="G617" s="35" t="s">
        <v>32</v>
      </c>
      <c r="H617" s="35">
        <f t="shared" si="147"/>
        <v>2.3632382999999999</v>
      </c>
      <c r="I617" s="36" t="s">
        <v>32</v>
      </c>
      <c r="J617" s="35">
        <v>2.3632382999999999</v>
      </c>
      <c r="K617" s="36" t="s">
        <v>32</v>
      </c>
      <c r="L617" s="35">
        <v>0</v>
      </c>
      <c r="M617" s="36" t="s">
        <v>32</v>
      </c>
      <c r="N617" s="35">
        <v>0</v>
      </c>
      <c r="O617" s="35" t="s">
        <v>32</v>
      </c>
      <c r="P617" s="35">
        <v>0</v>
      </c>
      <c r="Q617" s="35" t="s">
        <v>32</v>
      </c>
      <c r="R617" s="35" t="s">
        <v>32</v>
      </c>
      <c r="S617" s="37" t="s">
        <v>32</v>
      </c>
      <c r="T617" s="38" t="s">
        <v>640</v>
      </c>
      <c r="V617" s="103"/>
    </row>
    <row r="618" spans="1:22" ht="31.5">
      <c r="A618" s="76" t="s">
        <v>1201</v>
      </c>
      <c r="B618" s="75" t="s">
        <v>1293</v>
      </c>
      <c r="C618" s="56" t="s">
        <v>1294</v>
      </c>
      <c r="D618" s="35" t="s">
        <v>32</v>
      </c>
      <c r="E618" s="35">
        <v>0.188</v>
      </c>
      <c r="F618" s="36" t="s">
        <v>32</v>
      </c>
      <c r="G618" s="35" t="s">
        <v>32</v>
      </c>
      <c r="H618" s="35">
        <f t="shared" si="147"/>
        <v>0</v>
      </c>
      <c r="I618" s="36" t="s">
        <v>32</v>
      </c>
      <c r="J618" s="35">
        <v>0</v>
      </c>
      <c r="K618" s="36" t="s">
        <v>32</v>
      </c>
      <c r="L618" s="35">
        <v>0</v>
      </c>
      <c r="M618" s="36" t="s">
        <v>32</v>
      </c>
      <c r="N618" s="35">
        <v>0</v>
      </c>
      <c r="O618" s="35" t="s">
        <v>32</v>
      </c>
      <c r="P618" s="35">
        <v>0</v>
      </c>
      <c r="Q618" s="35" t="s">
        <v>32</v>
      </c>
      <c r="R618" s="35" t="s">
        <v>32</v>
      </c>
      <c r="S618" s="37" t="s">
        <v>32</v>
      </c>
      <c r="T618" s="38" t="s">
        <v>640</v>
      </c>
      <c r="V618" s="103"/>
    </row>
    <row r="619" spans="1:22" ht="31.5">
      <c r="A619" s="76" t="s">
        <v>1201</v>
      </c>
      <c r="B619" s="75" t="s">
        <v>1295</v>
      </c>
      <c r="C619" s="56" t="s">
        <v>1296</v>
      </c>
      <c r="D619" s="35" t="s">
        <v>32</v>
      </c>
      <c r="E619" s="35">
        <v>0.85379999999999989</v>
      </c>
      <c r="F619" s="36" t="s">
        <v>32</v>
      </c>
      <c r="G619" s="35" t="s">
        <v>32</v>
      </c>
      <c r="H619" s="35">
        <f t="shared" si="147"/>
        <v>1.9900666</v>
      </c>
      <c r="I619" s="36" t="s">
        <v>32</v>
      </c>
      <c r="J619" s="35">
        <v>1.9900666</v>
      </c>
      <c r="K619" s="36" t="s">
        <v>32</v>
      </c>
      <c r="L619" s="35">
        <v>0</v>
      </c>
      <c r="M619" s="36" t="s">
        <v>32</v>
      </c>
      <c r="N619" s="35">
        <v>0</v>
      </c>
      <c r="O619" s="35" t="s">
        <v>32</v>
      </c>
      <c r="P619" s="35">
        <v>0</v>
      </c>
      <c r="Q619" s="35" t="s">
        <v>32</v>
      </c>
      <c r="R619" s="35" t="s">
        <v>32</v>
      </c>
      <c r="S619" s="37" t="s">
        <v>32</v>
      </c>
      <c r="T619" s="38" t="s">
        <v>640</v>
      </c>
      <c r="V619" s="103"/>
    </row>
    <row r="620" spans="1:22" ht="31.5">
      <c r="A620" s="76" t="s">
        <v>1201</v>
      </c>
      <c r="B620" s="75" t="s">
        <v>1297</v>
      </c>
      <c r="C620" s="56" t="s">
        <v>1298</v>
      </c>
      <c r="D620" s="35" t="s">
        <v>32</v>
      </c>
      <c r="E620" s="35">
        <v>0.11600000000000001</v>
      </c>
      <c r="F620" s="36" t="s">
        <v>32</v>
      </c>
      <c r="G620" s="35" t="s">
        <v>32</v>
      </c>
      <c r="H620" s="35">
        <f t="shared" si="147"/>
        <v>0</v>
      </c>
      <c r="I620" s="36" t="s">
        <v>32</v>
      </c>
      <c r="J620" s="35">
        <v>0</v>
      </c>
      <c r="K620" s="36" t="s">
        <v>32</v>
      </c>
      <c r="L620" s="35">
        <v>0</v>
      </c>
      <c r="M620" s="36" t="s">
        <v>32</v>
      </c>
      <c r="N620" s="35">
        <v>0</v>
      </c>
      <c r="O620" s="35" t="s">
        <v>32</v>
      </c>
      <c r="P620" s="35">
        <v>0</v>
      </c>
      <c r="Q620" s="35" t="s">
        <v>32</v>
      </c>
      <c r="R620" s="35" t="s">
        <v>32</v>
      </c>
      <c r="S620" s="37" t="s">
        <v>32</v>
      </c>
      <c r="T620" s="38" t="s">
        <v>640</v>
      </c>
      <c r="V620" s="103"/>
    </row>
    <row r="621" spans="1:22" ht="31.5">
      <c r="A621" s="76" t="s">
        <v>1201</v>
      </c>
      <c r="B621" s="75" t="s">
        <v>1299</v>
      </c>
      <c r="C621" s="56" t="s">
        <v>1300</v>
      </c>
      <c r="D621" s="35" t="s">
        <v>32</v>
      </c>
      <c r="E621" s="35">
        <v>0.8538</v>
      </c>
      <c r="F621" s="36" t="s">
        <v>32</v>
      </c>
      <c r="G621" s="35" t="s">
        <v>32</v>
      </c>
      <c r="H621" s="35">
        <f t="shared" si="147"/>
        <v>1.9900666</v>
      </c>
      <c r="I621" s="36" t="s">
        <v>32</v>
      </c>
      <c r="J621" s="35">
        <v>1.9900666</v>
      </c>
      <c r="K621" s="36" t="s">
        <v>32</v>
      </c>
      <c r="L621" s="35">
        <v>0</v>
      </c>
      <c r="M621" s="36" t="s">
        <v>32</v>
      </c>
      <c r="N621" s="35">
        <v>0</v>
      </c>
      <c r="O621" s="35" t="s">
        <v>32</v>
      </c>
      <c r="P621" s="35">
        <v>0</v>
      </c>
      <c r="Q621" s="35" t="s">
        <v>32</v>
      </c>
      <c r="R621" s="35" t="s">
        <v>32</v>
      </c>
      <c r="S621" s="37" t="s">
        <v>32</v>
      </c>
      <c r="T621" s="38" t="s">
        <v>640</v>
      </c>
      <c r="V621" s="103"/>
    </row>
    <row r="622" spans="1:22" ht="47.25">
      <c r="A622" s="76" t="s">
        <v>1201</v>
      </c>
      <c r="B622" s="75" t="s">
        <v>1301</v>
      </c>
      <c r="C622" s="56" t="s">
        <v>1302</v>
      </c>
      <c r="D622" s="35" t="s">
        <v>32</v>
      </c>
      <c r="E622" s="35">
        <v>0.28386119999999998</v>
      </c>
      <c r="F622" s="36" t="s">
        <v>32</v>
      </c>
      <c r="G622" s="35" t="s">
        <v>32</v>
      </c>
      <c r="H622" s="35">
        <f t="shared" si="147"/>
        <v>0.46872518000000002</v>
      </c>
      <c r="I622" s="36" t="s">
        <v>32</v>
      </c>
      <c r="J622" s="35">
        <v>0.46872518000000002</v>
      </c>
      <c r="K622" s="36" t="s">
        <v>32</v>
      </c>
      <c r="L622" s="35">
        <v>0</v>
      </c>
      <c r="M622" s="36" t="s">
        <v>32</v>
      </c>
      <c r="N622" s="35">
        <v>0</v>
      </c>
      <c r="O622" s="35" t="s">
        <v>32</v>
      </c>
      <c r="P622" s="35">
        <v>0</v>
      </c>
      <c r="Q622" s="35" t="s">
        <v>32</v>
      </c>
      <c r="R622" s="35" t="s">
        <v>32</v>
      </c>
      <c r="S622" s="37" t="s">
        <v>32</v>
      </c>
      <c r="T622" s="38" t="s">
        <v>640</v>
      </c>
      <c r="V622" s="103"/>
    </row>
    <row r="623" spans="1:22" ht="31.5">
      <c r="A623" s="76" t="s">
        <v>1201</v>
      </c>
      <c r="B623" s="75" t="s">
        <v>1303</v>
      </c>
      <c r="C623" s="56" t="s">
        <v>1304</v>
      </c>
      <c r="D623" s="35" t="s">
        <v>32</v>
      </c>
      <c r="E623" s="35">
        <v>1.3942350000000001</v>
      </c>
      <c r="F623" s="36" t="s">
        <v>32</v>
      </c>
      <c r="G623" s="35" t="s">
        <v>32</v>
      </c>
      <c r="H623" s="35">
        <f t="shared" si="147"/>
        <v>0.15678600000000001</v>
      </c>
      <c r="I623" s="36" t="s">
        <v>32</v>
      </c>
      <c r="J623" s="35">
        <v>0.15678600000000001</v>
      </c>
      <c r="K623" s="36" t="s">
        <v>32</v>
      </c>
      <c r="L623" s="35">
        <v>0</v>
      </c>
      <c r="M623" s="36" t="s">
        <v>32</v>
      </c>
      <c r="N623" s="35">
        <v>0</v>
      </c>
      <c r="O623" s="35" t="s">
        <v>32</v>
      </c>
      <c r="P623" s="35">
        <v>0</v>
      </c>
      <c r="Q623" s="35" t="s">
        <v>32</v>
      </c>
      <c r="R623" s="35" t="s">
        <v>32</v>
      </c>
      <c r="S623" s="37" t="s">
        <v>32</v>
      </c>
      <c r="T623" s="38" t="s">
        <v>640</v>
      </c>
      <c r="V623" s="103"/>
    </row>
    <row r="624" spans="1:22" ht="31.5">
      <c r="A624" s="76" t="s">
        <v>1201</v>
      </c>
      <c r="B624" s="75" t="s">
        <v>1305</v>
      </c>
      <c r="C624" s="56" t="s">
        <v>1306</v>
      </c>
      <c r="D624" s="35" t="s">
        <v>32</v>
      </c>
      <c r="E624" s="35">
        <v>0.10199999999999999</v>
      </c>
      <c r="F624" s="36" t="s">
        <v>32</v>
      </c>
      <c r="G624" s="35" t="s">
        <v>32</v>
      </c>
      <c r="H624" s="35">
        <f t="shared" si="147"/>
        <v>0</v>
      </c>
      <c r="I624" s="36" t="s">
        <v>32</v>
      </c>
      <c r="J624" s="35">
        <v>0</v>
      </c>
      <c r="K624" s="36" t="s">
        <v>32</v>
      </c>
      <c r="L624" s="35">
        <v>0</v>
      </c>
      <c r="M624" s="36" t="s">
        <v>32</v>
      </c>
      <c r="N624" s="35">
        <v>0</v>
      </c>
      <c r="O624" s="35" t="s">
        <v>32</v>
      </c>
      <c r="P624" s="35">
        <v>0</v>
      </c>
      <c r="Q624" s="35" t="s">
        <v>32</v>
      </c>
      <c r="R624" s="35" t="s">
        <v>32</v>
      </c>
      <c r="S624" s="37" t="s">
        <v>32</v>
      </c>
      <c r="T624" s="38" t="s">
        <v>640</v>
      </c>
      <c r="V624" s="103"/>
    </row>
    <row r="625" spans="1:22" ht="31.5">
      <c r="A625" s="76" t="s">
        <v>1201</v>
      </c>
      <c r="B625" s="75" t="s">
        <v>1307</v>
      </c>
      <c r="C625" s="56" t="s">
        <v>1308</v>
      </c>
      <c r="D625" s="35" t="s">
        <v>32</v>
      </c>
      <c r="E625" s="35">
        <v>0.8538</v>
      </c>
      <c r="F625" s="36" t="s">
        <v>32</v>
      </c>
      <c r="G625" s="35" t="s">
        <v>32</v>
      </c>
      <c r="H625" s="35">
        <f t="shared" si="147"/>
        <v>1.9900666</v>
      </c>
      <c r="I625" s="36" t="s">
        <v>32</v>
      </c>
      <c r="J625" s="35">
        <v>1.9900666</v>
      </c>
      <c r="K625" s="36" t="s">
        <v>32</v>
      </c>
      <c r="L625" s="35">
        <v>0</v>
      </c>
      <c r="M625" s="36" t="s">
        <v>32</v>
      </c>
      <c r="N625" s="35">
        <v>0</v>
      </c>
      <c r="O625" s="35" t="s">
        <v>32</v>
      </c>
      <c r="P625" s="35">
        <v>0</v>
      </c>
      <c r="Q625" s="35" t="s">
        <v>32</v>
      </c>
      <c r="R625" s="35" t="s">
        <v>32</v>
      </c>
      <c r="S625" s="37" t="s">
        <v>32</v>
      </c>
      <c r="T625" s="38" t="s">
        <v>640</v>
      </c>
      <c r="V625" s="103"/>
    </row>
    <row r="626" spans="1:22" ht="47.25">
      <c r="A626" s="76" t="s">
        <v>1201</v>
      </c>
      <c r="B626" s="75" t="s">
        <v>1309</v>
      </c>
      <c r="C626" s="56" t="s">
        <v>1310</v>
      </c>
      <c r="D626" s="35" t="s">
        <v>32</v>
      </c>
      <c r="E626" s="35">
        <v>0.28386119999999998</v>
      </c>
      <c r="F626" s="36" t="s">
        <v>32</v>
      </c>
      <c r="G626" s="35" t="s">
        <v>32</v>
      </c>
      <c r="H626" s="35">
        <f t="shared" si="147"/>
        <v>0.46872518000000002</v>
      </c>
      <c r="I626" s="36" t="s">
        <v>32</v>
      </c>
      <c r="J626" s="35">
        <v>0.46872518000000002</v>
      </c>
      <c r="K626" s="36" t="s">
        <v>32</v>
      </c>
      <c r="L626" s="35">
        <v>0</v>
      </c>
      <c r="M626" s="36" t="s">
        <v>32</v>
      </c>
      <c r="N626" s="35">
        <v>0</v>
      </c>
      <c r="O626" s="35" t="s">
        <v>32</v>
      </c>
      <c r="P626" s="35">
        <v>0</v>
      </c>
      <c r="Q626" s="35" t="s">
        <v>32</v>
      </c>
      <c r="R626" s="35" t="s">
        <v>32</v>
      </c>
      <c r="S626" s="37" t="s">
        <v>32</v>
      </c>
      <c r="T626" s="38" t="s">
        <v>640</v>
      </c>
      <c r="V626" s="103"/>
    </row>
    <row r="627" spans="1:22" ht="31.5">
      <c r="A627" s="76" t="s">
        <v>1201</v>
      </c>
      <c r="B627" s="75" t="s">
        <v>1311</v>
      </c>
      <c r="C627" s="56" t="s">
        <v>1312</v>
      </c>
      <c r="D627" s="35" t="s">
        <v>32</v>
      </c>
      <c r="E627" s="35">
        <v>1.224072</v>
      </c>
      <c r="F627" s="36" t="s">
        <v>32</v>
      </c>
      <c r="G627" s="35" t="s">
        <v>32</v>
      </c>
      <c r="H627" s="35">
        <f t="shared" si="147"/>
        <v>0.13769040000000002</v>
      </c>
      <c r="I627" s="36" t="s">
        <v>32</v>
      </c>
      <c r="J627" s="35">
        <v>0.13769040000000002</v>
      </c>
      <c r="K627" s="36" t="s">
        <v>32</v>
      </c>
      <c r="L627" s="35">
        <v>0</v>
      </c>
      <c r="M627" s="36" t="s">
        <v>32</v>
      </c>
      <c r="N627" s="35">
        <v>0</v>
      </c>
      <c r="O627" s="35" t="s">
        <v>32</v>
      </c>
      <c r="P627" s="35">
        <v>0</v>
      </c>
      <c r="Q627" s="35" t="s">
        <v>32</v>
      </c>
      <c r="R627" s="35" t="s">
        <v>32</v>
      </c>
      <c r="S627" s="37" t="s">
        <v>32</v>
      </c>
      <c r="T627" s="38" t="s">
        <v>640</v>
      </c>
      <c r="V627" s="103"/>
    </row>
    <row r="628" spans="1:22" ht="31.5">
      <c r="A628" s="76" t="s">
        <v>1201</v>
      </c>
      <c r="B628" s="75" t="s">
        <v>1313</v>
      </c>
      <c r="C628" s="56" t="s">
        <v>1314</v>
      </c>
      <c r="D628" s="35" t="s">
        <v>32</v>
      </c>
      <c r="E628" s="35">
        <v>0.23300000000000001</v>
      </c>
      <c r="F628" s="36" t="s">
        <v>32</v>
      </c>
      <c r="G628" s="35" t="s">
        <v>32</v>
      </c>
      <c r="H628" s="35">
        <f t="shared" si="147"/>
        <v>0</v>
      </c>
      <c r="I628" s="36" t="s">
        <v>32</v>
      </c>
      <c r="J628" s="35">
        <v>0</v>
      </c>
      <c r="K628" s="36" t="s">
        <v>32</v>
      </c>
      <c r="L628" s="35">
        <v>0</v>
      </c>
      <c r="M628" s="36" t="s">
        <v>32</v>
      </c>
      <c r="N628" s="35">
        <v>0</v>
      </c>
      <c r="O628" s="35" t="s">
        <v>32</v>
      </c>
      <c r="P628" s="35">
        <v>0</v>
      </c>
      <c r="Q628" s="35" t="s">
        <v>32</v>
      </c>
      <c r="R628" s="35" t="s">
        <v>32</v>
      </c>
      <c r="S628" s="37" t="s">
        <v>32</v>
      </c>
      <c r="T628" s="38" t="s">
        <v>640</v>
      </c>
      <c r="V628" s="103"/>
    </row>
    <row r="629" spans="1:22" ht="47.25">
      <c r="A629" s="76" t="s">
        <v>1201</v>
      </c>
      <c r="B629" s="75" t="s">
        <v>1315</v>
      </c>
      <c r="C629" s="56" t="s">
        <v>1316</v>
      </c>
      <c r="D629" s="35" t="s">
        <v>32</v>
      </c>
      <c r="E629" s="35">
        <v>0.28386119999999998</v>
      </c>
      <c r="F629" s="36" t="s">
        <v>32</v>
      </c>
      <c r="G629" s="35" t="s">
        <v>32</v>
      </c>
      <c r="H629" s="35">
        <f t="shared" si="147"/>
        <v>0.46872518000000002</v>
      </c>
      <c r="I629" s="36" t="s">
        <v>32</v>
      </c>
      <c r="J629" s="35">
        <v>0.46872518000000002</v>
      </c>
      <c r="K629" s="36" t="s">
        <v>32</v>
      </c>
      <c r="L629" s="35">
        <v>0</v>
      </c>
      <c r="M629" s="36" t="s">
        <v>32</v>
      </c>
      <c r="N629" s="35">
        <v>0</v>
      </c>
      <c r="O629" s="35" t="s">
        <v>32</v>
      </c>
      <c r="P629" s="35">
        <v>0</v>
      </c>
      <c r="Q629" s="35" t="s">
        <v>32</v>
      </c>
      <c r="R629" s="35" t="s">
        <v>32</v>
      </c>
      <c r="S629" s="37" t="s">
        <v>32</v>
      </c>
      <c r="T629" s="38" t="s">
        <v>640</v>
      </c>
      <c r="V629" s="103"/>
    </row>
    <row r="630" spans="1:22" ht="31.5">
      <c r="A630" s="76" t="s">
        <v>1201</v>
      </c>
      <c r="B630" s="75" t="s">
        <v>1317</v>
      </c>
      <c r="C630" s="56" t="s">
        <v>1318</v>
      </c>
      <c r="D630" s="35" t="s">
        <v>32</v>
      </c>
      <c r="E630" s="35">
        <v>0.82237000000000005</v>
      </c>
      <c r="F630" s="36" t="s">
        <v>32</v>
      </c>
      <c r="G630" s="35" t="s">
        <v>32</v>
      </c>
      <c r="H630" s="35">
        <f t="shared" si="147"/>
        <v>9.2463599999999993E-2</v>
      </c>
      <c r="I630" s="36" t="s">
        <v>32</v>
      </c>
      <c r="J630" s="35">
        <v>9.2463599999999993E-2</v>
      </c>
      <c r="K630" s="36" t="s">
        <v>32</v>
      </c>
      <c r="L630" s="35">
        <v>0</v>
      </c>
      <c r="M630" s="36" t="s">
        <v>32</v>
      </c>
      <c r="N630" s="35">
        <v>0</v>
      </c>
      <c r="O630" s="35" t="s">
        <v>32</v>
      </c>
      <c r="P630" s="35">
        <v>0</v>
      </c>
      <c r="Q630" s="35" t="s">
        <v>32</v>
      </c>
      <c r="R630" s="35" t="s">
        <v>32</v>
      </c>
      <c r="S630" s="37" t="s">
        <v>32</v>
      </c>
      <c r="T630" s="38" t="s">
        <v>640</v>
      </c>
      <c r="V630" s="103"/>
    </row>
    <row r="631" spans="1:22" ht="47.25">
      <c r="A631" s="76" t="s">
        <v>1201</v>
      </c>
      <c r="B631" s="75" t="s">
        <v>1319</v>
      </c>
      <c r="C631" s="56" t="s">
        <v>1320</v>
      </c>
      <c r="D631" s="35" t="s">
        <v>32</v>
      </c>
      <c r="E631" s="35">
        <v>0.28386119999999998</v>
      </c>
      <c r="F631" s="36" t="s">
        <v>32</v>
      </c>
      <c r="G631" s="35" t="s">
        <v>32</v>
      </c>
      <c r="H631" s="35">
        <f t="shared" si="147"/>
        <v>0.46872518000000002</v>
      </c>
      <c r="I631" s="36" t="s">
        <v>32</v>
      </c>
      <c r="J631" s="35">
        <v>0.46872518000000002</v>
      </c>
      <c r="K631" s="36" t="s">
        <v>32</v>
      </c>
      <c r="L631" s="35">
        <v>0</v>
      </c>
      <c r="M631" s="36" t="s">
        <v>32</v>
      </c>
      <c r="N631" s="35">
        <v>0</v>
      </c>
      <c r="O631" s="35" t="s">
        <v>32</v>
      </c>
      <c r="P631" s="35">
        <v>0</v>
      </c>
      <c r="Q631" s="35" t="s">
        <v>32</v>
      </c>
      <c r="R631" s="35" t="s">
        <v>32</v>
      </c>
      <c r="S631" s="37" t="s">
        <v>32</v>
      </c>
      <c r="T631" s="38" t="s">
        <v>640</v>
      </c>
      <c r="V631" s="103"/>
    </row>
    <row r="632" spans="1:22" ht="31.5">
      <c r="A632" s="76" t="s">
        <v>1201</v>
      </c>
      <c r="B632" s="75" t="s">
        <v>1321</v>
      </c>
      <c r="C632" s="56" t="s">
        <v>1322</v>
      </c>
      <c r="D632" s="35" t="s">
        <v>32</v>
      </c>
      <c r="E632" s="35">
        <v>2.2515339999999999</v>
      </c>
      <c r="F632" s="36" t="s">
        <v>32</v>
      </c>
      <c r="G632" s="35" t="s">
        <v>32</v>
      </c>
      <c r="H632" s="35">
        <f t="shared" si="147"/>
        <v>0.25326959999999998</v>
      </c>
      <c r="I632" s="36" t="s">
        <v>32</v>
      </c>
      <c r="J632" s="35">
        <v>0.25326959999999998</v>
      </c>
      <c r="K632" s="36" t="s">
        <v>32</v>
      </c>
      <c r="L632" s="35">
        <v>0</v>
      </c>
      <c r="M632" s="36" t="s">
        <v>32</v>
      </c>
      <c r="N632" s="35">
        <v>0</v>
      </c>
      <c r="O632" s="35" t="s">
        <v>32</v>
      </c>
      <c r="P632" s="35">
        <v>0</v>
      </c>
      <c r="Q632" s="35" t="s">
        <v>32</v>
      </c>
      <c r="R632" s="35" t="s">
        <v>32</v>
      </c>
      <c r="S632" s="37" t="s">
        <v>32</v>
      </c>
      <c r="T632" s="38" t="s">
        <v>640</v>
      </c>
      <c r="V632" s="103"/>
    </row>
    <row r="633" spans="1:22" ht="63">
      <c r="A633" s="76" t="s">
        <v>1201</v>
      </c>
      <c r="B633" s="75" t="s">
        <v>1323</v>
      </c>
      <c r="C633" s="56" t="s">
        <v>1324</v>
      </c>
      <c r="D633" s="35" t="s">
        <v>32</v>
      </c>
      <c r="E633" s="35">
        <v>55.299598400000001</v>
      </c>
      <c r="F633" s="36" t="s">
        <v>32</v>
      </c>
      <c r="G633" s="35" t="s">
        <v>32</v>
      </c>
      <c r="H633" s="35">
        <f t="shared" si="147"/>
        <v>5.0810000000000001E-2</v>
      </c>
      <c r="I633" s="36" t="s">
        <v>32</v>
      </c>
      <c r="J633" s="35">
        <v>5.0810000000000001E-2</v>
      </c>
      <c r="K633" s="36" t="s">
        <v>32</v>
      </c>
      <c r="L633" s="35">
        <v>0</v>
      </c>
      <c r="M633" s="36" t="s">
        <v>32</v>
      </c>
      <c r="N633" s="35">
        <v>0</v>
      </c>
      <c r="O633" s="35" t="s">
        <v>32</v>
      </c>
      <c r="P633" s="35">
        <v>0</v>
      </c>
      <c r="Q633" s="35" t="s">
        <v>32</v>
      </c>
      <c r="R633" s="35" t="s">
        <v>32</v>
      </c>
      <c r="S633" s="37" t="s">
        <v>32</v>
      </c>
      <c r="T633" s="38" t="s">
        <v>640</v>
      </c>
      <c r="V633" s="103"/>
    </row>
    <row r="634" spans="1:22" ht="31.5">
      <c r="A634" s="76" t="s">
        <v>1201</v>
      </c>
      <c r="B634" s="75" t="s">
        <v>1325</v>
      </c>
      <c r="C634" s="56" t="s">
        <v>1326</v>
      </c>
      <c r="D634" s="35" t="s">
        <v>32</v>
      </c>
      <c r="E634" s="35">
        <v>2.7874700000000003</v>
      </c>
      <c r="F634" s="36" t="s">
        <v>32</v>
      </c>
      <c r="G634" s="35" t="s">
        <v>32</v>
      </c>
      <c r="H634" s="35">
        <f t="shared" si="147"/>
        <v>0.31357200000000002</v>
      </c>
      <c r="I634" s="36" t="s">
        <v>32</v>
      </c>
      <c r="J634" s="35">
        <v>0.31357200000000002</v>
      </c>
      <c r="K634" s="36" t="s">
        <v>32</v>
      </c>
      <c r="L634" s="35">
        <v>0</v>
      </c>
      <c r="M634" s="36" t="s">
        <v>32</v>
      </c>
      <c r="N634" s="35">
        <v>0</v>
      </c>
      <c r="O634" s="35" t="s">
        <v>32</v>
      </c>
      <c r="P634" s="35">
        <v>0</v>
      </c>
      <c r="Q634" s="35" t="s">
        <v>32</v>
      </c>
      <c r="R634" s="35" t="s">
        <v>32</v>
      </c>
      <c r="S634" s="37" t="s">
        <v>32</v>
      </c>
      <c r="T634" s="38" t="s">
        <v>640</v>
      </c>
      <c r="V634" s="103"/>
    </row>
    <row r="635" spans="1:22" ht="31.5">
      <c r="A635" s="76" t="s">
        <v>1201</v>
      </c>
      <c r="B635" s="75" t="s">
        <v>1327</v>
      </c>
      <c r="C635" s="56" t="s">
        <v>1328</v>
      </c>
      <c r="D635" s="35">
        <v>35.782356</v>
      </c>
      <c r="E635" s="35">
        <v>0</v>
      </c>
      <c r="F635" s="36">
        <f t="shared" si="146"/>
        <v>35.782356</v>
      </c>
      <c r="G635" s="35">
        <f t="shared" si="147"/>
        <v>10.8</v>
      </c>
      <c r="H635" s="35">
        <f t="shared" si="147"/>
        <v>0</v>
      </c>
      <c r="I635" s="36">
        <v>0</v>
      </c>
      <c r="J635" s="35">
        <v>0</v>
      </c>
      <c r="K635" s="36">
        <v>0</v>
      </c>
      <c r="L635" s="35">
        <v>0</v>
      </c>
      <c r="M635" s="36">
        <v>0</v>
      </c>
      <c r="N635" s="35">
        <v>0</v>
      </c>
      <c r="O635" s="35">
        <v>10.8</v>
      </c>
      <c r="P635" s="35">
        <v>0</v>
      </c>
      <c r="Q635" s="35">
        <f t="shared" si="148"/>
        <v>35.782356</v>
      </c>
      <c r="R635" s="35">
        <f>H635-(I635)</f>
        <v>0</v>
      </c>
      <c r="S635" s="37">
        <v>0</v>
      </c>
      <c r="T635" s="38" t="s">
        <v>32</v>
      </c>
      <c r="V635" s="103"/>
    </row>
    <row r="636" spans="1:22">
      <c r="A636" s="12" t="s">
        <v>1329</v>
      </c>
      <c r="B636" s="13" t="s">
        <v>1330</v>
      </c>
      <c r="C636" s="14" t="s">
        <v>31</v>
      </c>
      <c r="D636" s="15">
        <f t="shared" ref="D636:R636" si="150">SUM(D637,D655,D664,D688,D695,D700,D701)</f>
        <v>17646.435643201999</v>
      </c>
      <c r="E636" s="15">
        <f t="shared" si="150"/>
        <v>5995.6664861500012</v>
      </c>
      <c r="F636" s="16">
        <f t="shared" si="150"/>
        <v>11659.788938621999</v>
      </c>
      <c r="G636" s="15">
        <f t="shared" si="150"/>
        <v>1912.145080258</v>
      </c>
      <c r="H636" s="15">
        <f t="shared" si="150"/>
        <v>229.77585331</v>
      </c>
      <c r="I636" s="16">
        <f t="shared" si="150"/>
        <v>133.12466318100002</v>
      </c>
      <c r="J636" s="15">
        <f t="shared" si="150"/>
        <v>229.77585331</v>
      </c>
      <c r="K636" s="16">
        <f t="shared" si="150"/>
        <v>248.1475614702</v>
      </c>
      <c r="L636" s="15">
        <f t="shared" si="150"/>
        <v>0</v>
      </c>
      <c r="M636" s="16">
        <f t="shared" si="150"/>
        <v>729.87551471400013</v>
      </c>
      <c r="N636" s="15">
        <f t="shared" si="150"/>
        <v>0</v>
      </c>
      <c r="O636" s="15">
        <f t="shared" si="150"/>
        <v>800.99734089279991</v>
      </c>
      <c r="P636" s="15">
        <f t="shared" si="150"/>
        <v>0</v>
      </c>
      <c r="Q636" s="15">
        <f t="shared" si="150"/>
        <v>11435.729051422</v>
      </c>
      <c r="R636" s="15">
        <f t="shared" si="150"/>
        <v>-15.554944820999999</v>
      </c>
      <c r="S636" s="18">
        <f>R636/(I636)</f>
        <v>-0.11684495156131258</v>
      </c>
      <c r="T636" s="19" t="s">
        <v>32</v>
      </c>
    </row>
    <row r="637" spans="1:22" ht="31.5">
      <c r="A637" s="12" t="s">
        <v>1331</v>
      </c>
      <c r="B637" s="13" t="s">
        <v>50</v>
      </c>
      <c r="C637" s="16" t="s">
        <v>31</v>
      </c>
      <c r="D637" s="15">
        <f t="shared" ref="D637:Q637" si="151">D638+D642+D645+D654</f>
        <v>342.58241958999997</v>
      </c>
      <c r="E637" s="15">
        <f t="shared" si="151"/>
        <v>338.19284589</v>
      </c>
      <c r="F637" s="16">
        <f t="shared" si="151"/>
        <v>4.3895736999999899</v>
      </c>
      <c r="G637" s="15">
        <f t="shared" si="151"/>
        <v>0</v>
      </c>
      <c r="H637" s="15">
        <f t="shared" si="151"/>
        <v>2.7472424200000001</v>
      </c>
      <c r="I637" s="16">
        <f t="shared" si="151"/>
        <v>0</v>
      </c>
      <c r="J637" s="15">
        <f t="shared" si="151"/>
        <v>2.7472424200000001</v>
      </c>
      <c r="K637" s="16">
        <f t="shared" si="151"/>
        <v>0</v>
      </c>
      <c r="L637" s="15">
        <f t="shared" si="151"/>
        <v>0</v>
      </c>
      <c r="M637" s="16">
        <f t="shared" si="151"/>
        <v>0</v>
      </c>
      <c r="N637" s="15">
        <f t="shared" si="151"/>
        <v>0</v>
      </c>
      <c r="O637" s="15">
        <f t="shared" si="151"/>
        <v>0</v>
      </c>
      <c r="P637" s="15">
        <f t="shared" si="151"/>
        <v>0</v>
      </c>
      <c r="Q637" s="15">
        <f t="shared" si="151"/>
        <v>1.6624751999999896</v>
      </c>
      <c r="R637" s="15">
        <f>R638+R642+R645+R654</f>
        <v>0</v>
      </c>
      <c r="S637" s="18">
        <v>1</v>
      </c>
      <c r="T637" s="19" t="s">
        <v>32</v>
      </c>
    </row>
    <row r="638" spans="1:22" ht="78.75">
      <c r="A638" s="12" t="s">
        <v>1332</v>
      </c>
      <c r="B638" s="13" t="s">
        <v>52</v>
      </c>
      <c r="C638" s="16" t="s">
        <v>31</v>
      </c>
      <c r="D638" s="15">
        <f t="shared" ref="D638:R638" si="152">D639+D640</f>
        <v>340.90589478999999</v>
      </c>
      <c r="E638" s="15">
        <f t="shared" si="152"/>
        <v>338.19284589</v>
      </c>
      <c r="F638" s="16">
        <f t="shared" si="152"/>
        <v>2.7130488999999898</v>
      </c>
      <c r="G638" s="15">
        <f t="shared" si="152"/>
        <v>0</v>
      </c>
      <c r="H638" s="15">
        <f t="shared" si="152"/>
        <v>2.7130489</v>
      </c>
      <c r="I638" s="16">
        <f t="shared" si="152"/>
        <v>0</v>
      </c>
      <c r="J638" s="15">
        <f t="shared" si="152"/>
        <v>2.7130489</v>
      </c>
      <c r="K638" s="16">
        <f t="shared" si="152"/>
        <v>0</v>
      </c>
      <c r="L638" s="15">
        <f t="shared" si="152"/>
        <v>0</v>
      </c>
      <c r="M638" s="16">
        <f t="shared" si="152"/>
        <v>0</v>
      </c>
      <c r="N638" s="15">
        <f t="shared" si="152"/>
        <v>0</v>
      </c>
      <c r="O638" s="15">
        <f t="shared" si="152"/>
        <v>0</v>
      </c>
      <c r="P638" s="15">
        <f t="shared" si="152"/>
        <v>0</v>
      </c>
      <c r="Q638" s="15">
        <f t="shared" si="152"/>
        <v>-1.021405182655144E-14</v>
      </c>
      <c r="R638" s="15">
        <f t="shared" si="152"/>
        <v>0</v>
      </c>
      <c r="S638" s="18">
        <v>1</v>
      </c>
      <c r="T638" s="19" t="s">
        <v>32</v>
      </c>
    </row>
    <row r="639" spans="1:22">
      <c r="A639" s="12" t="s">
        <v>1333</v>
      </c>
      <c r="B639" s="13" t="s">
        <v>1334</v>
      </c>
      <c r="C639" s="16" t="s">
        <v>31</v>
      </c>
      <c r="D639" s="15">
        <v>0</v>
      </c>
      <c r="E639" s="15">
        <v>0</v>
      </c>
      <c r="F639" s="16">
        <v>0</v>
      </c>
      <c r="G639" s="15">
        <v>0</v>
      </c>
      <c r="H639" s="15">
        <v>0</v>
      </c>
      <c r="I639" s="16">
        <v>0</v>
      </c>
      <c r="J639" s="15">
        <v>0</v>
      </c>
      <c r="K639" s="16">
        <v>0</v>
      </c>
      <c r="L639" s="15">
        <v>0</v>
      </c>
      <c r="M639" s="16">
        <v>0</v>
      </c>
      <c r="N639" s="15">
        <v>0</v>
      </c>
      <c r="O639" s="15">
        <v>0</v>
      </c>
      <c r="P639" s="15">
        <v>0</v>
      </c>
      <c r="Q639" s="15">
        <v>0</v>
      </c>
      <c r="R639" s="15">
        <v>0</v>
      </c>
      <c r="S639" s="18">
        <v>0</v>
      </c>
      <c r="T639" s="60" t="s">
        <v>32</v>
      </c>
    </row>
    <row r="640" spans="1:22">
      <c r="A640" s="12" t="s">
        <v>1335</v>
      </c>
      <c r="B640" s="13" t="s">
        <v>1336</v>
      </c>
      <c r="C640" s="16" t="s">
        <v>31</v>
      </c>
      <c r="D640" s="15">
        <f>SUM(D641)</f>
        <v>340.90589478999999</v>
      </c>
      <c r="E640" s="15">
        <f t="shared" ref="E640:Q640" si="153">SUM(E641)</f>
        <v>338.19284589</v>
      </c>
      <c r="F640" s="15">
        <f t="shared" si="153"/>
        <v>2.7130488999999898</v>
      </c>
      <c r="G640" s="15">
        <f t="shared" si="153"/>
        <v>0</v>
      </c>
      <c r="H640" s="15">
        <f t="shared" si="153"/>
        <v>2.7130489</v>
      </c>
      <c r="I640" s="15">
        <f t="shared" si="153"/>
        <v>0</v>
      </c>
      <c r="J640" s="15">
        <f t="shared" si="153"/>
        <v>2.7130489</v>
      </c>
      <c r="K640" s="15">
        <f t="shared" si="153"/>
        <v>0</v>
      </c>
      <c r="L640" s="15">
        <f t="shared" si="153"/>
        <v>0</v>
      </c>
      <c r="M640" s="15">
        <f t="shared" si="153"/>
        <v>0</v>
      </c>
      <c r="N640" s="15">
        <f t="shared" si="153"/>
        <v>0</v>
      </c>
      <c r="O640" s="15">
        <f t="shared" si="153"/>
        <v>0</v>
      </c>
      <c r="P640" s="15">
        <f t="shared" si="153"/>
        <v>0</v>
      </c>
      <c r="Q640" s="15">
        <f t="shared" si="153"/>
        <v>-1.021405182655144E-14</v>
      </c>
      <c r="R640" s="15">
        <v>0</v>
      </c>
      <c r="S640" s="15">
        <v>1</v>
      </c>
      <c r="T640" s="19" t="s">
        <v>32</v>
      </c>
    </row>
    <row r="641" spans="1:20" ht="60" customHeight="1">
      <c r="A641" s="39" t="s">
        <v>1335</v>
      </c>
      <c r="B641" s="64" t="s">
        <v>1337</v>
      </c>
      <c r="C641" s="36" t="s">
        <v>1338</v>
      </c>
      <c r="D641" s="35">
        <v>340.90589478999999</v>
      </c>
      <c r="E641" s="35">
        <v>338.19284589</v>
      </c>
      <c r="F641" s="36">
        <f>D641-E641</f>
        <v>2.7130488999999898</v>
      </c>
      <c r="G641" s="35" t="s">
        <v>32</v>
      </c>
      <c r="H641" s="35">
        <f>J641+L641+N641+P641</f>
        <v>2.7130489</v>
      </c>
      <c r="I641" s="36" t="s">
        <v>32</v>
      </c>
      <c r="J641" s="35">
        <v>2.7130489</v>
      </c>
      <c r="K641" s="36" t="s">
        <v>32</v>
      </c>
      <c r="L641" s="35">
        <v>0</v>
      </c>
      <c r="M641" s="36" t="s">
        <v>32</v>
      </c>
      <c r="N641" s="35">
        <v>0</v>
      </c>
      <c r="O641" s="35" t="s">
        <v>32</v>
      </c>
      <c r="P641" s="35">
        <v>0</v>
      </c>
      <c r="Q641" s="35">
        <f>F641-H641</f>
        <v>-1.021405182655144E-14</v>
      </c>
      <c r="R641" s="35" t="s">
        <v>32</v>
      </c>
      <c r="S641" s="37" t="s">
        <v>32</v>
      </c>
      <c r="T641" s="38" t="s">
        <v>1339</v>
      </c>
    </row>
    <row r="642" spans="1:20" ht="47.25">
      <c r="A642" s="12" t="s">
        <v>1340</v>
      </c>
      <c r="B642" s="13" t="s">
        <v>58</v>
      </c>
      <c r="C642" s="16" t="s">
        <v>31</v>
      </c>
      <c r="D642" s="15">
        <f t="shared" ref="D642:R642" si="154">D643</f>
        <v>0</v>
      </c>
      <c r="E642" s="15">
        <f t="shared" si="154"/>
        <v>0</v>
      </c>
      <c r="F642" s="16">
        <f t="shared" si="154"/>
        <v>0</v>
      </c>
      <c r="G642" s="15">
        <f t="shared" si="154"/>
        <v>0</v>
      </c>
      <c r="H642" s="15">
        <f t="shared" si="154"/>
        <v>0</v>
      </c>
      <c r="I642" s="16">
        <f t="shared" si="154"/>
        <v>0</v>
      </c>
      <c r="J642" s="15">
        <f t="shared" si="154"/>
        <v>0</v>
      </c>
      <c r="K642" s="16">
        <f t="shared" si="154"/>
        <v>0</v>
      </c>
      <c r="L642" s="15">
        <f t="shared" si="154"/>
        <v>0</v>
      </c>
      <c r="M642" s="16">
        <f t="shared" si="154"/>
        <v>0</v>
      </c>
      <c r="N642" s="15">
        <f t="shared" si="154"/>
        <v>0</v>
      </c>
      <c r="O642" s="15">
        <f t="shared" si="154"/>
        <v>0</v>
      </c>
      <c r="P642" s="15">
        <f t="shared" si="154"/>
        <v>0</v>
      </c>
      <c r="Q642" s="15">
        <f t="shared" si="154"/>
        <v>0</v>
      </c>
      <c r="R642" s="15">
        <f t="shared" si="154"/>
        <v>0</v>
      </c>
      <c r="S642" s="18">
        <v>0</v>
      </c>
      <c r="T642" s="19" t="s">
        <v>32</v>
      </c>
    </row>
    <row r="643" spans="1:20" ht="31.5">
      <c r="A643" s="12" t="s">
        <v>1341</v>
      </c>
      <c r="B643" s="13" t="s">
        <v>1342</v>
      </c>
      <c r="C643" s="16" t="s">
        <v>31</v>
      </c>
      <c r="D643" s="15">
        <v>0</v>
      </c>
      <c r="E643" s="15">
        <v>0</v>
      </c>
      <c r="F643" s="16">
        <v>0</v>
      </c>
      <c r="G643" s="15">
        <v>0</v>
      </c>
      <c r="H643" s="15">
        <v>0</v>
      </c>
      <c r="I643" s="16">
        <v>0</v>
      </c>
      <c r="J643" s="15">
        <v>0</v>
      </c>
      <c r="K643" s="16">
        <v>0</v>
      </c>
      <c r="L643" s="15">
        <v>0</v>
      </c>
      <c r="M643" s="16">
        <v>0</v>
      </c>
      <c r="N643" s="15">
        <v>0</v>
      </c>
      <c r="O643" s="15">
        <v>0</v>
      </c>
      <c r="P643" s="15">
        <v>0</v>
      </c>
      <c r="Q643" s="15">
        <v>0</v>
      </c>
      <c r="R643" s="15">
        <v>0</v>
      </c>
      <c r="S643" s="18">
        <v>0</v>
      </c>
      <c r="T643" s="19" t="s">
        <v>32</v>
      </c>
    </row>
    <row r="644" spans="1:20" ht="31.5">
      <c r="A644" s="12" t="s">
        <v>1343</v>
      </c>
      <c r="B644" s="13" t="s">
        <v>1342</v>
      </c>
      <c r="C644" s="16" t="s">
        <v>31</v>
      </c>
      <c r="D644" s="15">
        <v>0</v>
      </c>
      <c r="E644" s="15">
        <v>0</v>
      </c>
      <c r="F644" s="16">
        <v>0</v>
      </c>
      <c r="G644" s="15">
        <v>0</v>
      </c>
      <c r="H644" s="15">
        <v>0</v>
      </c>
      <c r="I644" s="16">
        <v>0</v>
      </c>
      <c r="J644" s="15">
        <v>0</v>
      </c>
      <c r="K644" s="16">
        <v>0</v>
      </c>
      <c r="L644" s="15">
        <v>0</v>
      </c>
      <c r="M644" s="16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0</v>
      </c>
      <c r="S644" s="18">
        <v>0</v>
      </c>
      <c r="T644" s="19" t="s">
        <v>32</v>
      </c>
    </row>
    <row r="645" spans="1:20" ht="47.25">
      <c r="A645" s="12" t="s">
        <v>1344</v>
      </c>
      <c r="B645" s="13" t="s">
        <v>62</v>
      </c>
      <c r="C645" s="16" t="s">
        <v>31</v>
      </c>
      <c r="D645" s="15">
        <f>SUM(D646:D651)-D648</f>
        <v>1.6765247999999999</v>
      </c>
      <c r="E645" s="15">
        <f>SUM(E646:E651)-E648</f>
        <v>0</v>
      </c>
      <c r="F645" s="15">
        <f>SUM(F646:F651)-F648</f>
        <v>1.6765247999999999</v>
      </c>
      <c r="G645" s="15">
        <f>SUM(G646:G651)</f>
        <v>0</v>
      </c>
      <c r="H645" s="15">
        <f>SUM(H646:H651)-H649</f>
        <v>3.4193519999999998E-2</v>
      </c>
      <c r="I645" s="16">
        <f>SUM(I646:I651)</f>
        <v>0</v>
      </c>
      <c r="J645" s="15">
        <f>SUM(J646:J651)-J648</f>
        <v>3.4193519999999998E-2</v>
      </c>
      <c r="K645" s="15">
        <f t="shared" ref="K645:R645" si="155">SUM(K646:K651)-K648</f>
        <v>0</v>
      </c>
      <c r="L645" s="15">
        <f t="shared" si="155"/>
        <v>0</v>
      </c>
      <c r="M645" s="15">
        <f t="shared" si="155"/>
        <v>0</v>
      </c>
      <c r="N645" s="15">
        <f t="shared" si="155"/>
        <v>0</v>
      </c>
      <c r="O645" s="15">
        <f t="shared" si="155"/>
        <v>0</v>
      </c>
      <c r="P645" s="15">
        <f t="shared" si="155"/>
        <v>0</v>
      </c>
      <c r="Q645" s="15">
        <f t="shared" si="155"/>
        <v>1.6624751999999998</v>
      </c>
      <c r="R645" s="15">
        <f t="shared" si="155"/>
        <v>0</v>
      </c>
      <c r="S645" s="18">
        <v>1</v>
      </c>
      <c r="T645" s="19" t="s">
        <v>32</v>
      </c>
    </row>
    <row r="646" spans="1:20" ht="63">
      <c r="A646" s="12" t="s">
        <v>1345</v>
      </c>
      <c r="B646" s="13" t="s">
        <v>64</v>
      </c>
      <c r="C646" s="16" t="s">
        <v>31</v>
      </c>
      <c r="D646" s="16">
        <v>0</v>
      </c>
      <c r="E646" s="16">
        <v>0</v>
      </c>
      <c r="F646" s="16">
        <v>0</v>
      </c>
      <c r="G646" s="16">
        <v>0</v>
      </c>
      <c r="H646" s="16">
        <v>0</v>
      </c>
      <c r="I646" s="16">
        <v>0</v>
      </c>
      <c r="J646" s="16">
        <v>0</v>
      </c>
      <c r="K646" s="16">
        <v>0</v>
      </c>
      <c r="L646" s="16">
        <v>0</v>
      </c>
      <c r="M646" s="16">
        <v>0</v>
      </c>
      <c r="N646" s="16">
        <v>0</v>
      </c>
      <c r="O646" s="16">
        <v>0</v>
      </c>
      <c r="P646" s="16">
        <v>0</v>
      </c>
      <c r="Q646" s="16">
        <v>0</v>
      </c>
      <c r="R646" s="16">
        <v>0</v>
      </c>
      <c r="S646" s="18">
        <v>0</v>
      </c>
      <c r="T646" s="19" t="s">
        <v>32</v>
      </c>
    </row>
    <row r="647" spans="1:20" ht="78.75">
      <c r="A647" s="12" t="s">
        <v>1346</v>
      </c>
      <c r="B647" s="13" t="s">
        <v>66</v>
      </c>
      <c r="C647" s="16" t="s">
        <v>31</v>
      </c>
      <c r="D647" s="15">
        <v>0</v>
      </c>
      <c r="E647" s="16">
        <v>0</v>
      </c>
      <c r="F647" s="16">
        <v>0</v>
      </c>
      <c r="G647" s="15">
        <v>0</v>
      </c>
      <c r="H647" s="15">
        <v>0</v>
      </c>
      <c r="I647" s="16">
        <v>0</v>
      </c>
      <c r="J647" s="16">
        <v>0</v>
      </c>
      <c r="K647" s="16">
        <v>0</v>
      </c>
      <c r="L647" s="15">
        <v>0</v>
      </c>
      <c r="M647" s="16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8">
        <v>0</v>
      </c>
      <c r="T647" s="19" t="s">
        <v>32</v>
      </c>
    </row>
    <row r="648" spans="1:20" ht="63">
      <c r="A648" s="12" t="s">
        <v>1347</v>
      </c>
      <c r="B648" s="13" t="s">
        <v>68</v>
      </c>
      <c r="C648" s="16" t="s">
        <v>31</v>
      </c>
      <c r="D648" s="15">
        <f>SUM(D649)</f>
        <v>1.6765247999999999</v>
      </c>
      <c r="E648" s="15">
        <f t="shared" ref="E648:P648" si="156">SUM(E649)</f>
        <v>0</v>
      </c>
      <c r="F648" s="15">
        <f>SUM(F649)</f>
        <v>1.6765247999999999</v>
      </c>
      <c r="G648" s="15">
        <f t="shared" si="156"/>
        <v>0</v>
      </c>
      <c r="H648" s="15">
        <f t="shared" si="156"/>
        <v>1.4049600000000001E-2</v>
      </c>
      <c r="I648" s="15">
        <f t="shared" si="156"/>
        <v>0</v>
      </c>
      <c r="J648" s="15">
        <f>SUM(J649)</f>
        <v>1.4049600000000001E-2</v>
      </c>
      <c r="K648" s="15">
        <f t="shared" si="156"/>
        <v>0</v>
      </c>
      <c r="L648" s="15">
        <f t="shared" si="156"/>
        <v>0</v>
      </c>
      <c r="M648" s="15">
        <f t="shared" si="156"/>
        <v>0</v>
      </c>
      <c r="N648" s="15">
        <f t="shared" si="156"/>
        <v>0</v>
      </c>
      <c r="O648" s="15">
        <f t="shared" si="156"/>
        <v>0</v>
      </c>
      <c r="P648" s="15">
        <f t="shared" si="156"/>
        <v>0</v>
      </c>
      <c r="Q648" s="15">
        <f>SUM(Q649)</f>
        <v>1.6624751999999998</v>
      </c>
      <c r="R648" s="15">
        <v>0</v>
      </c>
      <c r="S648" s="15">
        <v>1</v>
      </c>
      <c r="T648" s="19" t="s">
        <v>32</v>
      </c>
    </row>
    <row r="649" spans="1:20" ht="60.75" customHeight="1">
      <c r="A649" s="39" t="s">
        <v>1347</v>
      </c>
      <c r="B649" s="64" t="s">
        <v>1348</v>
      </c>
      <c r="C649" s="36" t="s">
        <v>1349</v>
      </c>
      <c r="D649" s="35">
        <v>1.6765247999999999</v>
      </c>
      <c r="E649" s="36">
        <v>0</v>
      </c>
      <c r="F649" s="36">
        <f>D649-E649</f>
        <v>1.6765247999999999</v>
      </c>
      <c r="G649" s="35" t="s">
        <v>32</v>
      </c>
      <c r="H649" s="35">
        <f>J649+L649+N649+P649</f>
        <v>1.4049600000000001E-2</v>
      </c>
      <c r="I649" s="36" t="s">
        <v>32</v>
      </c>
      <c r="J649" s="36">
        <v>1.4049600000000001E-2</v>
      </c>
      <c r="K649" s="36" t="s">
        <v>32</v>
      </c>
      <c r="L649" s="35">
        <v>0</v>
      </c>
      <c r="M649" s="36" t="s">
        <v>32</v>
      </c>
      <c r="N649" s="35">
        <v>0</v>
      </c>
      <c r="O649" s="35" t="s">
        <v>32</v>
      </c>
      <c r="P649" s="35">
        <v>0</v>
      </c>
      <c r="Q649" s="35">
        <f>F649-H649</f>
        <v>1.6624751999999998</v>
      </c>
      <c r="R649" s="35" t="s">
        <v>32</v>
      </c>
      <c r="S649" s="37" t="s">
        <v>32</v>
      </c>
      <c r="T649" s="111" t="s">
        <v>1350</v>
      </c>
    </row>
    <row r="650" spans="1:20" ht="78.75">
      <c r="A650" s="12" t="s">
        <v>1351</v>
      </c>
      <c r="B650" s="13" t="s">
        <v>70</v>
      </c>
      <c r="C650" s="16" t="s">
        <v>31</v>
      </c>
      <c r="D650" s="15">
        <v>0</v>
      </c>
      <c r="E650" s="16">
        <v>0</v>
      </c>
      <c r="F650" s="16">
        <v>0</v>
      </c>
      <c r="G650" s="15">
        <v>0</v>
      </c>
      <c r="H650" s="15">
        <v>0</v>
      </c>
      <c r="I650" s="16">
        <v>0</v>
      </c>
      <c r="J650" s="16">
        <v>0</v>
      </c>
      <c r="K650" s="16">
        <v>0</v>
      </c>
      <c r="L650" s="15">
        <v>0</v>
      </c>
      <c r="M650" s="16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0</v>
      </c>
      <c r="S650" s="18">
        <v>0</v>
      </c>
      <c r="T650" s="19" t="s">
        <v>32</v>
      </c>
    </row>
    <row r="651" spans="1:20" ht="78.75">
      <c r="A651" s="12" t="s">
        <v>1352</v>
      </c>
      <c r="B651" s="13" t="s">
        <v>75</v>
      </c>
      <c r="C651" s="16" t="s">
        <v>31</v>
      </c>
      <c r="D651" s="15">
        <f>SUM(D652:D653)</f>
        <v>0</v>
      </c>
      <c r="E651" s="15">
        <f t="shared" ref="E651:Q651" si="157">SUM(E652:E653)</f>
        <v>0</v>
      </c>
      <c r="F651" s="15">
        <f t="shared" si="157"/>
        <v>0</v>
      </c>
      <c r="G651" s="15">
        <f t="shared" si="157"/>
        <v>0</v>
      </c>
      <c r="H651" s="15">
        <f t="shared" si="157"/>
        <v>2.0143919999999999E-2</v>
      </c>
      <c r="I651" s="15">
        <f t="shared" si="157"/>
        <v>0</v>
      </c>
      <c r="J651" s="15">
        <f t="shared" si="157"/>
        <v>2.0143919999999999E-2</v>
      </c>
      <c r="K651" s="15">
        <f t="shared" si="157"/>
        <v>0</v>
      </c>
      <c r="L651" s="15">
        <f t="shared" si="157"/>
        <v>0</v>
      </c>
      <c r="M651" s="15">
        <f t="shared" si="157"/>
        <v>0</v>
      </c>
      <c r="N651" s="15">
        <f t="shared" si="157"/>
        <v>0</v>
      </c>
      <c r="O651" s="15">
        <f t="shared" si="157"/>
        <v>0</v>
      </c>
      <c r="P651" s="15">
        <f t="shared" si="157"/>
        <v>0</v>
      </c>
      <c r="Q651" s="15">
        <f t="shared" si="157"/>
        <v>0</v>
      </c>
      <c r="R651" s="15">
        <v>0</v>
      </c>
      <c r="S651" s="15">
        <v>1</v>
      </c>
      <c r="T651" s="19" t="s">
        <v>32</v>
      </c>
    </row>
    <row r="652" spans="1:20" ht="63">
      <c r="A652" s="39" t="s">
        <v>1352</v>
      </c>
      <c r="B652" s="64" t="s">
        <v>1353</v>
      </c>
      <c r="C652" s="36" t="s">
        <v>1354</v>
      </c>
      <c r="D652" s="35" t="s">
        <v>32</v>
      </c>
      <c r="E652" s="36" t="s">
        <v>32</v>
      </c>
      <c r="F652" s="36" t="s">
        <v>32</v>
      </c>
      <c r="G652" s="35" t="s">
        <v>32</v>
      </c>
      <c r="H652" s="35">
        <f>J652+L652+N652+P652</f>
        <v>9.9706799999999991E-3</v>
      </c>
      <c r="I652" s="36" t="s">
        <v>32</v>
      </c>
      <c r="J652" s="36">
        <v>9.9706799999999991E-3</v>
      </c>
      <c r="K652" s="36" t="s">
        <v>32</v>
      </c>
      <c r="L652" s="35">
        <v>0</v>
      </c>
      <c r="M652" s="36" t="s">
        <v>32</v>
      </c>
      <c r="N652" s="35">
        <v>0</v>
      </c>
      <c r="O652" s="35" t="s">
        <v>32</v>
      </c>
      <c r="P652" s="35">
        <v>0</v>
      </c>
      <c r="Q652" s="35" t="s">
        <v>32</v>
      </c>
      <c r="R652" s="35" t="s">
        <v>32</v>
      </c>
      <c r="S652" s="37" t="s">
        <v>32</v>
      </c>
      <c r="T652" s="111" t="s">
        <v>1350</v>
      </c>
    </row>
    <row r="653" spans="1:20" ht="63">
      <c r="A653" s="39" t="s">
        <v>1352</v>
      </c>
      <c r="B653" s="64" t="s">
        <v>1355</v>
      </c>
      <c r="C653" s="36" t="s">
        <v>1356</v>
      </c>
      <c r="D653" s="35" t="s">
        <v>32</v>
      </c>
      <c r="E653" s="36" t="s">
        <v>32</v>
      </c>
      <c r="F653" s="36" t="s">
        <v>32</v>
      </c>
      <c r="G653" s="35" t="s">
        <v>32</v>
      </c>
      <c r="H653" s="35">
        <f>J653+L653+N653+P653</f>
        <v>1.017324E-2</v>
      </c>
      <c r="I653" s="36" t="s">
        <v>32</v>
      </c>
      <c r="J653" s="36">
        <v>1.017324E-2</v>
      </c>
      <c r="K653" s="36" t="s">
        <v>32</v>
      </c>
      <c r="L653" s="35">
        <v>0</v>
      </c>
      <c r="M653" s="36" t="s">
        <v>32</v>
      </c>
      <c r="N653" s="35">
        <v>0</v>
      </c>
      <c r="O653" s="35" t="s">
        <v>32</v>
      </c>
      <c r="P653" s="35">
        <v>0</v>
      </c>
      <c r="Q653" s="35" t="s">
        <v>32</v>
      </c>
      <c r="R653" s="35" t="s">
        <v>32</v>
      </c>
      <c r="S653" s="37" t="s">
        <v>32</v>
      </c>
      <c r="T653" s="111" t="s">
        <v>1350</v>
      </c>
    </row>
    <row r="654" spans="1:20" ht="31.5">
      <c r="A654" s="12" t="s">
        <v>1357</v>
      </c>
      <c r="B654" s="13" t="s">
        <v>94</v>
      </c>
      <c r="C654" s="16" t="s">
        <v>31</v>
      </c>
      <c r="D654" s="15">
        <v>0</v>
      </c>
      <c r="E654" s="16">
        <v>0</v>
      </c>
      <c r="F654" s="16">
        <v>0</v>
      </c>
      <c r="G654" s="15">
        <v>0</v>
      </c>
      <c r="H654" s="15">
        <v>0</v>
      </c>
      <c r="I654" s="16">
        <v>0</v>
      </c>
      <c r="J654" s="16">
        <v>0</v>
      </c>
      <c r="K654" s="16">
        <v>0</v>
      </c>
      <c r="L654" s="15">
        <v>0</v>
      </c>
      <c r="M654" s="16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8">
        <v>0</v>
      </c>
      <c r="T654" s="19" t="s">
        <v>32</v>
      </c>
    </row>
    <row r="655" spans="1:20" ht="47.25">
      <c r="A655" s="12" t="s">
        <v>1358</v>
      </c>
      <c r="B655" s="13" t="s">
        <v>96</v>
      </c>
      <c r="C655" s="16" t="s">
        <v>31</v>
      </c>
      <c r="D655" s="15">
        <f t="shared" ref="D655:R655" si="158">D656+D658+D659+D662</f>
        <v>11321.850910323999</v>
      </c>
      <c r="E655" s="16">
        <f t="shared" si="158"/>
        <v>1716.7489242300001</v>
      </c>
      <c r="F655" s="16">
        <f t="shared" si="158"/>
        <v>9605.1019860939996</v>
      </c>
      <c r="G655" s="15">
        <f t="shared" si="158"/>
        <v>234.95917080999999</v>
      </c>
      <c r="H655" s="15">
        <f t="shared" si="158"/>
        <v>27.603370030000001</v>
      </c>
      <c r="I655" s="16">
        <f t="shared" si="158"/>
        <v>47.289383635</v>
      </c>
      <c r="J655" s="16">
        <f t="shared" si="158"/>
        <v>27.603370030000001</v>
      </c>
      <c r="K655" s="16">
        <f t="shared" si="158"/>
        <v>60.279383624999994</v>
      </c>
      <c r="L655" s="15">
        <f t="shared" si="158"/>
        <v>0</v>
      </c>
      <c r="M655" s="16">
        <f t="shared" si="158"/>
        <v>48.95020178</v>
      </c>
      <c r="N655" s="15">
        <f t="shared" si="158"/>
        <v>0</v>
      </c>
      <c r="O655" s="15">
        <f t="shared" si="158"/>
        <v>78.440201770000002</v>
      </c>
      <c r="P655" s="15">
        <f t="shared" si="158"/>
        <v>0</v>
      </c>
      <c r="Q655" s="15">
        <f t="shared" si="158"/>
        <v>9577.4986160640001</v>
      </c>
      <c r="R655" s="15">
        <f t="shared" si="158"/>
        <v>-19.664067594999999</v>
      </c>
      <c r="S655" s="18">
        <f>R655/(I655)</f>
        <v>-0.41582414663671263</v>
      </c>
      <c r="T655" s="19" t="s">
        <v>32</v>
      </c>
    </row>
    <row r="656" spans="1:20" ht="31.5">
      <c r="A656" s="12" t="s">
        <v>1359</v>
      </c>
      <c r="B656" s="13" t="s">
        <v>98</v>
      </c>
      <c r="C656" s="16" t="s">
        <v>31</v>
      </c>
      <c r="D656" s="15">
        <f t="shared" ref="D656:R656" si="159">SUM(D657:D657)</f>
        <v>483.12001800000002</v>
      </c>
      <c r="E656" s="16">
        <f t="shared" si="159"/>
        <v>3.3000179999999997</v>
      </c>
      <c r="F656" s="16">
        <f t="shared" si="159"/>
        <v>479.82</v>
      </c>
      <c r="G656" s="15">
        <f t="shared" si="159"/>
        <v>158.1</v>
      </c>
      <c r="H656" s="15">
        <f t="shared" si="159"/>
        <v>0</v>
      </c>
      <c r="I656" s="16">
        <f t="shared" si="159"/>
        <v>15.81</v>
      </c>
      <c r="J656" s="16">
        <f t="shared" si="159"/>
        <v>0</v>
      </c>
      <c r="K656" s="16">
        <f t="shared" si="159"/>
        <v>28.8</v>
      </c>
      <c r="L656" s="15">
        <f t="shared" si="159"/>
        <v>0</v>
      </c>
      <c r="M656" s="16">
        <f t="shared" si="159"/>
        <v>48</v>
      </c>
      <c r="N656" s="15">
        <f t="shared" si="159"/>
        <v>0</v>
      </c>
      <c r="O656" s="15">
        <f t="shared" si="159"/>
        <v>65.489999999999995</v>
      </c>
      <c r="P656" s="15">
        <f t="shared" si="159"/>
        <v>0</v>
      </c>
      <c r="Q656" s="15">
        <f t="shared" si="159"/>
        <v>479.82</v>
      </c>
      <c r="R656" s="15">
        <f t="shared" si="159"/>
        <v>-15.81</v>
      </c>
      <c r="S656" s="18">
        <f>R656/(I656)</f>
        <v>-1</v>
      </c>
      <c r="T656" s="19" t="s">
        <v>32</v>
      </c>
    </row>
    <row r="657" spans="1:22" ht="31.5">
      <c r="A657" s="39" t="s">
        <v>1359</v>
      </c>
      <c r="B657" s="42" t="s">
        <v>1360</v>
      </c>
      <c r="C657" s="68" t="s">
        <v>1361</v>
      </c>
      <c r="D657" s="35">
        <v>483.12001800000002</v>
      </c>
      <c r="E657" s="36">
        <v>3.3000179999999997</v>
      </c>
      <c r="F657" s="36">
        <f>D657-E657</f>
        <v>479.82</v>
      </c>
      <c r="G657" s="35">
        <f>I657+K657+M657+O657</f>
        <v>158.1</v>
      </c>
      <c r="H657" s="35">
        <f>J657+L657+N657+P657</f>
        <v>0</v>
      </c>
      <c r="I657" s="36">
        <v>15.81</v>
      </c>
      <c r="J657" s="36">
        <v>0</v>
      </c>
      <c r="K657" s="36">
        <v>28.8</v>
      </c>
      <c r="L657" s="35">
        <v>0</v>
      </c>
      <c r="M657" s="36">
        <v>48</v>
      </c>
      <c r="N657" s="35">
        <v>0</v>
      </c>
      <c r="O657" s="35">
        <v>65.489999999999995</v>
      </c>
      <c r="P657" s="35">
        <v>0</v>
      </c>
      <c r="Q657" s="35">
        <f>F657-H657</f>
        <v>479.82</v>
      </c>
      <c r="R657" s="35">
        <f>H657-(I657)</f>
        <v>-15.81</v>
      </c>
      <c r="S657" s="37">
        <f>R657/(I657)</f>
        <v>-1</v>
      </c>
      <c r="T657" s="38" t="s">
        <v>1362</v>
      </c>
      <c r="V657" s="103"/>
    </row>
    <row r="658" spans="1:22">
      <c r="A658" s="12" t="s">
        <v>1363</v>
      </c>
      <c r="B658" s="13" t="s">
        <v>106</v>
      </c>
      <c r="C658" s="16" t="s">
        <v>31</v>
      </c>
      <c r="D658" s="15">
        <v>0</v>
      </c>
      <c r="E658" s="16">
        <v>0</v>
      </c>
      <c r="F658" s="16">
        <v>0</v>
      </c>
      <c r="G658" s="15">
        <v>0</v>
      </c>
      <c r="H658" s="15">
        <v>0</v>
      </c>
      <c r="I658" s="15">
        <v>0</v>
      </c>
      <c r="J658" s="16">
        <v>0</v>
      </c>
      <c r="K658" s="15">
        <v>0</v>
      </c>
      <c r="L658" s="15">
        <v>0</v>
      </c>
      <c r="M658" s="15">
        <v>0</v>
      </c>
      <c r="N658" s="15">
        <v>0</v>
      </c>
      <c r="O658" s="66">
        <v>0</v>
      </c>
      <c r="P658" s="15">
        <v>0</v>
      </c>
      <c r="Q658" s="15">
        <v>0</v>
      </c>
      <c r="R658" s="15">
        <v>0</v>
      </c>
      <c r="S658" s="18">
        <v>0</v>
      </c>
      <c r="T658" s="19" t="s">
        <v>32</v>
      </c>
    </row>
    <row r="659" spans="1:22">
      <c r="A659" s="12" t="s">
        <v>1364</v>
      </c>
      <c r="B659" s="13" t="s">
        <v>116</v>
      </c>
      <c r="C659" s="16" t="s">
        <v>31</v>
      </c>
      <c r="D659" s="15">
        <f>SUM(D660:D661)</f>
        <v>920.11206442399998</v>
      </c>
      <c r="E659" s="15">
        <f t="shared" ref="E659:R659" si="160">SUM(E660:E661)</f>
        <v>125.05730844999998</v>
      </c>
      <c r="F659" s="15">
        <f t="shared" si="160"/>
        <v>795.05475597400005</v>
      </c>
      <c r="G659" s="15">
        <f t="shared" si="160"/>
        <v>12</v>
      </c>
      <c r="H659" s="15">
        <f t="shared" si="160"/>
        <v>-2.1946010000000002E-2</v>
      </c>
      <c r="I659" s="15">
        <f t="shared" si="160"/>
        <v>0</v>
      </c>
      <c r="J659" s="15">
        <f t="shared" si="160"/>
        <v>-2.1946010000000002E-2</v>
      </c>
      <c r="K659" s="15">
        <f t="shared" si="160"/>
        <v>0</v>
      </c>
      <c r="L659" s="15">
        <f t="shared" si="160"/>
        <v>0</v>
      </c>
      <c r="M659" s="15">
        <f t="shared" si="160"/>
        <v>0</v>
      </c>
      <c r="N659" s="15">
        <f t="shared" si="160"/>
        <v>0</v>
      </c>
      <c r="O659" s="15">
        <f t="shared" si="160"/>
        <v>12</v>
      </c>
      <c r="P659" s="15">
        <f t="shared" si="160"/>
        <v>0</v>
      </c>
      <c r="Q659" s="15">
        <f t="shared" si="160"/>
        <v>795.07670198400001</v>
      </c>
      <c r="R659" s="15">
        <f t="shared" si="160"/>
        <v>0</v>
      </c>
      <c r="S659" s="79">
        <v>-1</v>
      </c>
      <c r="T659" s="80" t="s">
        <v>32</v>
      </c>
    </row>
    <row r="660" spans="1:22" ht="31.5">
      <c r="A660" s="39" t="s">
        <v>1364</v>
      </c>
      <c r="B660" s="64" t="s">
        <v>1365</v>
      </c>
      <c r="C660" s="36" t="s">
        <v>1366</v>
      </c>
      <c r="D660" s="35">
        <v>566.95547756400003</v>
      </c>
      <c r="E660" s="36">
        <v>121.35730844999998</v>
      </c>
      <c r="F660" s="36">
        <f>D660-E660</f>
        <v>445.59816911400003</v>
      </c>
      <c r="G660" s="35" t="s">
        <v>32</v>
      </c>
      <c r="H660" s="35">
        <f>J660+L660+N660+P660</f>
        <v>-2.1946010000000002E-2</v>
      </c>
      <c r="I660" s="36" t="s">
        <v>32</v>
      </c>
      <c r="J660" s="36">
        <v>-2.1946010000000002E-2</v>
      </c>
      <c r="K660" s="36" t="s">
        <v>32</v>
      </c>
      <c r="L660" s="35">
        <v>0</v>
      </c>
      <c r="M660" s="36" t="s">
        <v>32</v>
      </c>
      <c r="N660" s="35">
        <v>0</v>
      </c>
      <c r="O660" s="35" t="s">
        <v>32</v>
      </c>
      <c r="P660" s="35">
        <v>0</v>
      </c>
      <c r="Q660" s="35">
        <f>F660-H660</f>
        <v>445.62011512400005</v>
      </c>
      <c r="R660" s="35" t="s">
        <v>32</v>
      </c>
      <c r="S660" s="37" t="s">
        <v>32</v>
      </c>
      <c r="T660" s="55" t="s">
        <v>1367</v>
      </c>
    </row>
    <row r="661" spans="1:22">
      <c r="A661" s="39" t="s">
        <v>1364</v>
      </c>
      <c r="B661" s="64" t="s">
        <v>1368</v>
      </c>
      <c r="C661" s="36" t="s">
        <v>1369</v>
      </c>
      <c r="D661" s="35">
        <v>353.15658686</v>
      </c>
      <c r="E661" s="36">
        <v>3.7</v>
      </c>
      <c r="F661" s="36">
        <f>D661-E661</f>
        <v>349.45658686000002</v>
      </c>
      <c r="G661" s="35">
        <f>I661+K661+M661+O661</f>
        <v>12</v>
      </c>
      <c r="H661" s="35">
        <f>J661+L661+N661+P661</f>
        <v>0</v>
      </c>
      <c r="I661" s="36">
        <v>0</v>
      </c>
      <c r="J661" s="36">
        <v>0</v>
      </c>
      <c r="K661" s="36">
        <v>0</v>
      </c>
      <c r="L661" s="35">
        <v>0</v>
      </c>
      <c r="M661" s="36">
        <v>0</v>
      </c>
      <c r="N661" s="35">
        <v>0</v>
      </c>
      <c r="O661" s="35">
        <v>12</v>
      </c>
      <c r="P661" s="35">
        <v>0</v>
      </c>
      <c r="Q661" s="35">
        <f>F661-H661</f>
        <v>349.45658686000002</v>
      </c>
      <c r="R661" s="35">
        <f>H661-(I661)</f>
        <v>0</v>
      </c>
      <c r="S661" s="37">
        <v>0</v>
      </c>
      <c r="T661" s="38" t="s">
        <v>32</v>
      </c>
      <c r="V661" s="103"/>
    </row>
    <row r="662" spans="1:22" ht="31.5">
      <c r="A662" s="12" t="s">
        <v>1370</v>
      </c>
      <c r="B662" s="13" t="s">
        <v>121</v>
      </c>
      <c r="C662" s="16" t="s">
        <v>31</v>
      </c>
      <c r="D662" s="15">
        <f>SUM(D663:D663)</f>
        <v>9918.6188278999998</v>
      </c>
      <c r="E662" s="15">
        <f t="shared" ref="E662:R662" si="161">SUM(E663:E663)</f>
        <v>1588.39159778</v>
      </c>
      <c r="F662" s="16">
        <f t="shared" si="161"/>
        <v>8330.2272301199991</v>
      </c>
      <c r="G662" s="15">
        <f t="shared" si="161"/>
        <v>64.859170810000009</v>
      </c>
      <c r="H662" s="15">
        <f t="shared" si="161"/>
        <v>27.625316040000001</v>
      </c>
      <c r="I662" s="16">
        <f t="shared" si="161"/>
        <v>31.479383635000001</v>
      </c>
      <c r="J662" s="15">
        <f t="shared" si="161"/>
        <v>27.625316040000001</v>
      </c>
      <c r="K662" s="16">
        <f t="shared" si="161"/>
        <v>31.479383624999997</v>
      </c>
      <c r="L662" s="15">
        <f t="shared" si="161"/>
        <v>0</v>
      </c>
      <c r="M662" s="16">
        <f t="shared" si="161"/>
        <v>0.95020178</v>
      </c>
      <c r="N662" s="15">
        <f t="shared" si="161"/>
        <v>0</v>
      </c>
      <c r="O662" s="66">
        <f t="shared" si="161"/>
        <v>0.95020177000000006</v>
      </c>
      <c r="P662" s="15">
        <f t="shared" si="161"/>
        <v>0</v>
      </c>
      <c r="Q662" s="15">
        <f t="shared" si="161"/>
        <v>8302.6019140799999</v>
      </c>
      <c r="R662" s="15">
        <f t="shared" si="161"/>
        <v>-3.8540675950000001</v>
      </c>
      <c r="S662" s="18">
        <f t="shared" ref="S662:S668" si="162">R662/(I662)</f>
        <v>-0.12243148213089211</v>
      </c>
      <c r="T662" s="19" t="s">
        <v>32</v>
      </c>
    </row>
    <row r="663" spans="1:22" ht="47.25">
      <c r="A663" s="39" t="s">
        <v>1370</v>
      </c>
      <c r="B663" s="42" t="s">
        <v>1371</v>
      </c>
      <c r="C663" s="41" t="s">
        <v>1372</v>
      </c>
      <c r="D663" s="35">
        <v>9918.6188278999998</v>
      </c>
      <c r="E663" s="36">
        <v>1588.39159778</v>
      </c>
      <c r="F663" s="36">
        <f>D663-E663</f>
        <v>8330.2272301199991</v>
      </c>
      <c r="G663" s="35">
        <f>I663+K663+M663+O663</f>
        <v>64.859170810000009</v>
      </c>
      <c r="H663" s="35">
        <f>J663+L663+N663+P663</f>
        <v>27.625316040000001</v>
      </c>
      <c r="I663" s="36">
        <v>31.479383635000001</v>
      </c>
      <c r="J663" s="36">
        <v>27.625316040000001</v>
      </c>
      <c r="K663" s="36">
        <v>31.479383624999997</v>
      </c>
      <c r="L663" s="46">
        <v>0</v>
      </c>
      <c r="M663" s="36">
        <v>0.95020178</v>
      </c>
      <c r="N663" s="46">
        <v>0</v>
      </c>
      <c r="O663" s="49">
        <v>0.95020177000000006</v>
      </c>
      <c r="P663" s="46">
        <v>0</v>
      </c>
      <c r="Q663" s="35">
        <f>F663-H663</f>
        <v>8302.6019140799999</v>
      </c>
      <c r="R663" s="35">
        <f>H663-(I663)</f>
        <v>-3.8540675950000001</v>
      </c>
      <c r="S663" s="37">
        <f t="shared" si="162"/>
        <v>-0.12243148213089211</v>
      </c>
      <c r="T663" s="55" t="s">
        <v>124</v>
      </c>
      <c r="V663" s="103"/>
    </row>
    <row r="664" spans="1:22" ht="31.5">
      <c r="A664" s="12" t="s">
        <v>1373</v>
      </c>
      <c r="B664" s="13" t="s">
        <v>142</v>
      </c>
      <c r="C664" s="16" t="s">
        <v>31</v>
      </c>
      <c r="D664" s="15">
        <f t="shared" ref="D664:R664" si="163">D665+D674+D675+D676</f>
        <v>5544.4166187420005</v>
      </c>
      <c r="E664" s="16">
        <f t="shared" si="163"/>
        <v>3934.4894086300005</v>
      </c>
      <c r="F664" s="16">
        <f t="shared" si="163"/>
        <v>1613.4872832319998</v>
      </c>
      <c r="G664" s="15">
        <f t="shared" si="163"/>
        <v>1248.1105232980001</v>
      </c>
      <c r="H664" s="15">
        <f t="shared" si="163"/>
        <v>161.88369044999999</v>
      </c>
      <c r="I664" s="16">
        <f t="shared" si="163"/>
        <v>85.83527954600001</v>
      </c>
      <c r="J664" s="16">
        <f t="shared" si="163"/>
        <v>161.88369044999999</v>
      </c>
      <c r="K664" s="16">
        <f t="shared" si="163"/>
        <v>187.86817784519999</v>
      </c>
      <c r="L664" s="23">
        <f t="shared" si="163"/>
        <v>0</v>
      </c>
      <c r="M664" s="16">
        <f t="shared" si="163"/>
        <v>677.97485960920005</v>
      </c>
      <c r="N664" s="23">
        <f t="shared" si="163"/>
        <v>0</v>
      </c>
      <c r="O664" s="81">
        <f t="shared" si="163"/>
        <v>296.43220629759992</v>
      </c>
      <c r="P664" s="23">
        <f t="shared" si="163"/>
        <v>0</v>
      </c>
      <c r="Q664" s="15">
        <f t="shared" si="163"/>
        <v>1451.9991564619997</v>
      </c>
      <c r="R664" s="15">
        <f t="shared" si="163"/>
        <v>-24.494519146000002</v>
      </c>
      <c r="S664" s="18">
        <f t="shared" si="162"/>
        <v>-0.28536656810062738</v>
      </c>
      <c r="T664" s="19" t="s">
        <v>32</v>
      </c>
    </row>
    <row r="665" spans="1:22" ht="47.25">
      <c r="A665" s="12" t="s">
        <v>1374</v>
      </c>
      <c r="B665" s="13" t="s">
        <v>144</v>
      </c>
      <c r="C665" s="16" t="s">
        <v>31</v>
      </c>
      <c r="D665" s="15">
        <f t="shared" ref="D665:R665" si="164">SUM(D666:D673)</f>
        <v>5004.7777846080007</v>
      </c>
      <c r="E665" s="16">
        <f t="shared" si="164"/>
        <v>3778.4647320400004</v>
      </c>
      <c r="F665" s="16">
        <f t="shared" si="164"/>
        <v>1226.3130525679999</v>
      </c>
      <c r="G665" s="15">
        <f t="shared" si="164"/>
        <v>988.18659707000006</v>
      </c>
      <c r="H665" s="15">
        <f t="shared" si="164"/>
        <v>146.15876392999999</v>
      </c>
      <c r="I665" s="16">
        <f t="shared" si="164"/>
        <v>68.109632430800005</v>
      </c>
      <c r="J665" s="16">
        <f t="shared" si="164"/>
        <v>146.15876392999999</v>
      </c>
      <c r="K665" s="16">
        <f t="shared" si="164"/>
        <v>151.44</v>
      </c>
      <c r="L665" s="23">
        <f t="shared" si="164"/>
        <v>0</v>
      </c>
      <c r="M665" s="16">
        <f t="shared" si="164"/>
        <v>613.43643296200003</v>
      </c>
      <c r="N665" s="23">
        <f t="shared" si="164"/>
        <v>0</v>
      </c>
      <c r="O665" s="23">
        <f t="shared" si="164"/>
        <v>155.20053167719996</v>
      </c>
      <c r="P665" s="23">
        <f t="shared" si="164"/>
        <v>0</v>
      </c>
      <c r="Q665" s="15">
        <f t="shared" si="164"/>
        <v>1080.1542886379998</v>
      </c>
      <c r="R665" s="15">
        <f t="shared" si="164"/>
        <v>-20.480455360800001</v>
      </c>
      <c r="S665" s="18">
        <f t="shared" si="162"/>
        <v>-0.30069836864276617</v>
      </c>
      <c r="T665" s="19" t="s">
        <v>32</v>
      </c>
    </row>
    <row r="666" spans="1:22" ht="47.25">
      <c r="A666" s="39" t="s">
        <v>1374</v>
      </c>
      <c r="B666" s="42" t="s">
        <v>1375</v>
      </c>
      <c r="C666" s="41" t="s">
        <v>1376</v>
      </c>
      <c r="D666" s="35">
        <v>29.282116800000001</v>
      </c>
      <c r="E666" s="36">
        <v>2.3861893799999998</v>
      </c>
      <c r="F666" s="36">
        <f t="shared" ref="F666:F673" si="165">D666-E666</f>
        <v>26.89592742</v>
      </c>
      <c r="G666" s="35">
        <f t="shared" ref="G666:H673" si="166">I666+K666+M666+O666</f>
        <v>26.896058399999998</v>
      </c>
      <c r="H666" s="35">
        <f t="shared" si="166"/>
        <v>1.6733669800000002</v>
      </c>
      <c r="I666" s="36">
        <v>1.7138413908000001</v>
      </c>
      <c r="J666" s="36">
        <v>1.6733669800000002</v>
      </c>
      <c r="K666" s="36">
        <v>4.5599999999999996</v>
      </c>
      <c r="L666" s="35">
        <v>0</v>
      </c>
      <c r="M666" s="36">
        <v>8.8576444919999986</v>
      </c>
      <c r="N666" s="35">
        <v>0</v>
      </c>
      <c r="O666" s="35">
        <v>11.7645725172</v>
      </c>
      <c r="P666" s="35">
        <v>0</v>
      </c>
      <c r="Q666" s="35">
        <f>F666-H666</f>
        <v>25.222560439999999</v>
      </c>
      <c r="R666" s="35">
        <f>H666-(I666)</f>
        <v>-4.0474410799999916E-2</v>
      </c>
      <c r="S666" s="37">
        <f t="shared" si="162"/>
        <v>-2.3616194017292907E-2</v>
      </c>
      <c r="T666" s="54" t="s">
        <v>32</v>
      </c>
      <c r="V666" s="103"/>
    </row>
    <row r="667" spans="1:22" ht="56.25" customHeight="1">
      <c r="A667" s="39" t="s">
        <v>1374</v>
      </c>
      <c r="B667" s="42" t="s">
        <v>1377</v>
      </c>
      <c r="C667" s="41" t="s">
        <v>1378</v>
      </c>
      <c r="D667" s="35">
        <v>1999.8113245999998</v>
      </c>
      <c r="E667" s="36">
        <v>1104.3001586400001</v>
      </c>
      <c r="F667" s="36">
        <f t="shared" si="165"/>
        <v>895.51116595999974</v>
      </c>
      <c r="G667" s="35">
        <f t="shared" si="166"/>
        <v>929.96933866999996</v>
      </c>
      <c r="H667" s="35">
        <f t="shared" si="166"/>
        <v>45.95581009</v>
      </c>
      <c r="I667" s="36">
        <v>63.263671039999998</v>
      </c>
      <c r="J667" s="36">
        <v>45.95581009</v>
      </c>
      <c r="K667" s="36">
        <v>144</v>
      </c>
      <c r="L667" s="35">
        <v>0</v>
      </c>
      <c r="M667" s="36">
        <v>594.97878847000004</v>
      </c>
      <c r="N667" s="35">
        <v>0</v>
      </c>
      <c r="O667" s="35">
        <v>127.72687916</v>
      </c>
      <c r="P667" s="35">
        <v>0</v>
      </c>
      <c r="Q667" s="35">
        <f t="shared" ref="Q667:Q673" si="167">F667-H667</f>
        <v>849.55535586999974</v>
      </c>
      <c r="R667" s="35">
        <f>H667-(I667)</f>
        <v>-17.307860949999998</v>
      </c>
      <c r="S667" s="37">
        <f t="shared" si="162"/>
        <v>-0.2735829373394516</v>
      </c>
      <c r="T667" s="38" t="s">
        <v>1379</v>
      </c>
      <c r="V667" s="103"/>
    </row>
    <row r="668" spans="1:22" ht="57" customHeight="1">
      <c r="A668" s="39" t="s">
        <v>1374</v>
      </c>
      <c r="B668" s="42" t="s">
        <v>1380</v>
      </c>
      <c r="C668" s="41" t="s">
        <v>1381</v>
      </c>
      <c r="D668" s="35">
        <v>42.3108</v>
      </c>
      <c r="E668" s="36">
        <v>0</v>
      </c>
      <c r="F668" s="36">
        <f t="shared" si="165"/>
        <v>42.3108</v>
      </c>
      <c r="G668" s="35">
        <f t="shared" si="166"/>
        <v>22.055999999999997</v>
      </c>
      <c r="H668" s="35">
        <f t="shared" si="166"/>
        <v>0</v>
      </c>
      <c r="I668" s="36">
        <v>2.2056</v>
      </c>
      <c r="J668" s="36">
        <v>0</v>
      </c>
      <c r="K668" s="36">
        <v>2.4</v>
      </c>
      <c r="L668" s="35">
        <v>0</v>
      </c>
      <c r="M668" s="36">
        <v>7.2</v>
      </c>
      <c r="N668" s="35">
        <v>0</v>
      </c>
      <c r="O668" s="35">
        <v>10.250399999999999</v>
      </c>
      <c r="P668" s="35">
        <v>0</v>
      </c>
      <c r="Q668" s="35">
        <f t="shared" si="167"/>
        <v>42.3108</v>
      </c>
      <c r="R668" s="35">
        <f>H668-(I668)</f>
        <v>-2.2056</v>
      </c>
      <c r="S668" s="37">
        <f t="shared" si="162"/>
        <v>-1</v>
      </c>
      <c r="T668" s="38" t="s">
        <v>1382</v>
      </c>
      <c r="V668" s="103"/>
    </row>
    <row r="669" spans="1:22" ht="50.25" customHeight="1">
      <c r="A669" s="39" t="s">
        <v>1374</v>
      </c>
      <c r="B669" s="42" t="s">
        <v>1383</v>
      </c>
      <c r="C669" s="41" t="s">
        <v>1384</v>
      </c>
      <c r="D669" s="35">
        <v>115.14059891999999</v>
      </c>
      <c r="E669" s="36">
        <v>111.10813691999999</v>
      </c>
      <c r="F669" s="36">
        <f t="shared" si="165"/>
        <v>4.0324619999999953</v>
      </c>
      <c r="G669" s="35" t="s">
        <v>32</v>
      </c>
      <c r="H669" s="35">
        <f t="shared" si="166"/>
        <v>5.5477799999999995</v>
      </c>
      <c r="I669" s="36" t="s">
        <v>32</v>
      </c>
      <c r="J669" s="36">
        <v>5.5477799999999995</v>
      </c>
      <c r="K669" s="36" t="s">
        <v>32</v>
      </c>
      <c r="L669" s="35">
        <v>0</v>
      </c>
      <c r="M669" s="36" t="s">
        <v>32</v>
      </c>
      <c r="N669" s="35">
        <v>0</v>
      </c>
      <c r="O669" s="35" t="s">
        <v>32</v>
      </c>
      <c r="P669" s="35">
        <v>0</v>
      </c>
      <c r="Q669" s="35">
        <f t="shared" si="167"/>
        <v>-1.5153180000000042</v>
      </c>
      <c r="R669" s="35" t="s">
        <v>32</v>
      </c>
      <c r="S669" s="37" t="s">
        <v>32</v>
      </c>
      <c r="T669" s="38" t="s">
        <v>1385</v>
      </c>
      <c r="V669" s="103"/>
    </row>
    <row r="670" spans="1:22" ht="60.75" customHeight="1">
      <c r="A670" s="39" t="s">
        <v>1374</v>
      </c>
      <c r="B670" s="42" t="s">
        <v>1386</v>
      </c>
      <c r="C670" s="41" t="s">
        <v>1387</v>
      </c>
      <c r="D670" s="35">
        <v>784.60125051800014</v>
      </c>
      <c r="E670" s="36">
        <v>766.52142429000014</v>
      </c>
      <c r="F670" s="36">
        <f t="shared" si="165"/>
        <v>18.079826228000002</v>
      </c>
      <c r="G670" s="35" t="s">
        <v>32</v>
      </c>
      <c r="H670" s="35">
        <f t="shared" si="166"/>
        <v>-11.5764</v>
      </c>
      <c r="I670" s="36" t="s">
        <v>32</v>
      </c>
      <c r="J670" s="36">
        <v>-11.5764</v>
      </c>
      <c r="K670" s="36" t="s">
        <v>32</v>
      </c>
      <c r="L670" s="35">
        <v>0</v>
      </c>
      <c r="M670" s="36" t="s">
        <v>32</v>
      </c>
      <c r="N670" s="35">
        <v>0</v>
      </c>
      <c r="O670" s="35" t="s">
        <v>32</v>
      </c>
      <c r="P670" s="35">
        <v>0</v>
      </c>
      <c r="Q670" s="35">
        <f t="shared" si="167"/>
        <v>29.656226228000001</v>
      </c>
      <c r="R670" s="35" t="s">
        <v>32</v>
      </c>
      <c r="S670" s="37" t="s">
        <v>32</v>
      </c>
      <c r="T670" s="38" t="s">
        <v>1388</v>
      </c>
      <c r="V670" s="103"/>
    </row>
    <row r="671" spans="1:22" ht="46.5" customHeight="1">
      <c r="A671" s="39" t="s">
        <v>1374</v>
      </c>
      <c r="B671" s="42" t="s">
        <v>1389</v>
      </c>
      <c r="C671" s="41" t="s">
        <v>1390</v>
      </c>
      <c r="D671" s="35">
        <v>760.28260564800007</v>
      </c>
      <c r="E671" s="36">
        <v>540.09892095999999</v>
      </c>
      <c r="F671" s="36">
        <f t="shared" si="165"/>
        <v>220.18368468800008</v>
      </c>
      <c r="G671" s="35" t="s">
        <v>32</v>
      </c>
      <c r="H671" s="35">
        <f t="shared" si="166"/>
        <v>-1E-8</v>
      </c>
      <c r="I671" s="36" t="s">
        <v>32</v>
      </c>
      <c r="J671" s="36">
        <v>-1E-8</v>
      </c>
      <c r="K671" s="36" t="s">
        <v>32</v>
      </c>
      <c r="L671" s="35">
        <v>0</v>
      </c>
      <c r="M671" s="36" t="s">
        <v>32</v>
      </c>
      <c r="N671" s="35">
        <v>0</v>
      </c>
      <c r="O671" s="35" t="s">
        <v>32</v>
      </c>
      <c r="P671" s="35">
        <v>0</v>
      </c>
      <c r="Q671" s="35">
        <f t="shared" si="167"/>
        <v>220.18368469800009</v>
      </c>
      <c r="R671" s="35" t="s">
        <v>32</v>
      </c>
      <c r="S671" s="37" t="s">
        <v>32</v>
      </c>
      <c r="T671" s="38" t="s">
        <v>1388</v>
      </c>
      <c r="V671" s="103"/>
    </row>
    <row r="672" spans="1:22" ht="78.75">
      <c r="A672" s="39" t="s">
        <v>1374</v>
      </c>
      <c r="B672" s="42" t="s">
        <v>1391</v>
      </c>
      <c r="C672" s="41" t="s">
        <v>1392</v>
      </c>
      <c r="D672" s="35">
        <v>1247.4290881219999</v>
      </c>
      <c r="E672" s="36">
        <v>1254.04990185</v>
      </c>
      <c r="F672" s="36">
        <f t="shared" si="165"/>
        <v>-6.6208137280000301</v>
      </c>
      <c r="G672" s="35" t="s">
        <v>32</v>
      </c>
      <c r="H672" s="35">
        <f t="shared" si="166"/>
        <v>104.55820686999999</v>
      </c>
      <c r="I672" s="36" t="s">
        <v>32</v>
      </c>
      <c r="J672" s="36">
        <v>104.55820686999999</v>
      </c>
      <c r="K672" s="36" t="s">
        <v>32</v>
      </c>
      <c r="L672" s="35">
        <v>0</v>
      </c>
      <c r="M672" s="36" t="s">
        <v>32</v>
      </c>
      <c r="N672" s="35">
        <v>0</v>
      </c>
      <c r="O672" s="35" t="s">
        <v>32</v>
      </c>
      <c r="P672" s="35">
        <v>0</v>
      </c>
      <c r="Q672" s="35">
        <f t="shared" si="167"/>
        <v>-111.17902059800002</v>
      </c>
      <c r="R672" s="35" t="s">
        <v>32</v>
      </c>
      <c r="S672" s="37" t="s">
        <v>32</v>
      </c>
      <c r="T672" s="38" t="s">
        <v>1388</v>
      </c>
      <c r="V672" s="103"/>
    </row>
    <row r="673" spans="1:22" ht="47.25">
      <c r="A673" s="39" t="s">
        <v>1374</v>
      </c>
      <c r="B673" s="42" t="s">
        <v>1393</v>
      </c>
      <c r="C673" s="41" t="s">
        <v>1394</v>
      </c>
      <c r="D673" s="35">
        <v>25.919999999999998</v>
      </c>
      <c r="E673" s="36">
        <v>0</v>
      </c>
      <c r="F673" s="36">
        <f t="shared" si="165"/>
        <v>25.919999999999998</v>
      </c>
      <c r="G673" s="35">
        <f t="shared" si="166"/>
        <v>9.2652000000000001</v>
      </c>
      <c r="H673" s="35">
        <f t="shared" si="166"/>
        <v>0</v>
      </c>
      <c r="I673" s="36">
        <v>0.92652000000000001</v>
      </c>
      <c r="J673" s="36">
        <v>0</v>
      </c>
      <c r="K673" s="36">
        <v>0.48</v>
      </c>
      <c r="L673" s="35">
        <v>0</v>
      </c>
      <c r="M673" s="36">
        <v>2.4</v>
      </c>
      <c r="N673" s="35">
        <v>0</v>
      </c>
      <c r="O673" s="35">
        <v>5.4586800000000002</v>
      </c>
      <c r="P673" s="35">
        <v>0</v>
      </c>
      <c r="Q673" s="35">
        <f t="shared" si="167"/>
        <v>25.919999999999998</v>
      </c>
      <c r="R673" s="35">
        <f>H673-(I673)</f>
        <v>-0.92652000000000001</v>
      </c>
      <c r="S673" s="37">
        <f>R673/(I673)</f>
        <v>-1</v>
      </c>
      <c r="T673" s="38" t="s">
        <v>1382</v>
      </c>
      <c r="V673" s="103"/>
    </row>
    <row r="674" spans="1:22" ht="31.5">
      <c r="A674" s="12" t="s">
        <v>1395</v>
      </c>
      <c r="B674" s="13" t="s">
        <v>165</v>
      </c>
      <c r="C674" s="16" t="s">
        <v>31</v>
      </c>
      <c r="D674" s="15">
        <v>0</v>
      </c>
      <c r="E674" s="16">
        <v>0</v>
      </c>
      <c r="F674" s="16">
        <v>0</v>
      </c>
      <c r="G674" s="15">
        <v>0</v>
      </c>
      <c r="H674" s="15">
        <v>0</v>
      </c>
      <c r="I674" s="16">
        <v>0</v>
      </c>
      <c r="J674" s="16">
        <v>0</v>
      </c>
      <c r="K674" s="16">
        <v>0</v>
      </c>
      <c r="L674" s="15">
        <v>0</v>
      </c>
      <c r="M674" s="16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8">
        <v>0</v>
      </c>
      <c r="T674" s="19" t="s">
        <v>32</v>
      </c>
    </row>
    <row r="675" spans="1:22" ht="31.5">
      <c r="A675" s="12" t="s">
        <v>1396</v>
      </c>
      <c r="B675" s="13" t="s">
        <v>167</v>
      </c>
      <c r="C675" s="16" t="s">
        <v>31</v>
      </c>
      <c r="D675" s="15">
        <v>0</v>
      </c>
      <c r="E675" s="16">
        <v>0</v>
      </c>
      <c r="F675" s="16">
        <v>0</v>
      </c>
      <c r="G675" s="15">
        <v>0</v>
      </c>
      <c r="H675" s="15">
        <v>0</v>
      </c>
      <c r="I675" s="16">
        <v>0</v>
      </c>
      <c r="J675" s="16">
        <v>0</v>
      </c>
      <c r="K675" s="16">
        <v>0</v>
      </c>
      <c r="L675" s="15">
        <v>0</v>
      </c>
      <c r="M675" s="16">
        <v>0</v>
      </c>
      <c r="N675" s="15">
        <v>0</v>
      </c>
      <c r="O675" s="15">
        <v>0</v>
      </c>
      <c r="P675" s="15">
        <v>0</v>
      </c>
      <c r="Q675" s="15">
        <v>0</v>
      </c>
      <c r="R675" s="15">
        <v>0</v>
      </c>
      <c r="S675" s="18">
        <v>0</v>
      </c>
      <c r="T675" s="19" t="s">
        <v>32</v>
      </c>
    </row>
    <row r="676" spans="1:22" ht="31.5">
      <c r="A676" s="12" t="s">
        <v>1397</v>
      </c>
      <c r="B676" s="13" t="s">
        <v>227</v>
      </c>
      <c r="C676" s="16" t="s">
        <v>31</v>
      </c>
      <c r="D676" s="15">
        <f>SUM(D677:D687)</f>
        <v>539.63883413399992</v>
      </c>
      <c r="E676" s="16">
        <f t="shared" ref="E676:R676" si="168">SUM(E677:E687)</f>
        <v>156.02467658999998</v>
      </c>
      <c r="F676" s="16">
        <f t="shared" si="168"/>
        <v>387.17423066399999</v>
      </c>
      <c r="G676" s="15">
        <f t="shared" si="168"/>
        <v>259.92392622800003</v>
      </c>
      <c r="H676" s="15">
        <f t="shared" si="168"/>
        <v>15.724926520000002</v>
      </c>
      <c r="I676" s="16">
        <f t="shared" si="168"/>
        <v>17.725647115200001</v>
      </c>
      <c r="J676" s="16">
        <f t="shared" si="168"/>
        <v>15.724926520000002</v>
      </c>
      <c r="K676" s="16">
        <f t="shared" si="168"/>
        <v>36.428177845200004</v>
      </c>
      <c r="L676" s="15">
        <f t="shared" si="168"/>
        <v>0</v>
      </c>
      <c r="M676" s="16">
        <f t="shared" si="168"/>
        <v>64.538426647199998</v>
      </c>
      <c r="N676" s="15">
        <f t="shared" si="168"/>
        <v>0</v>
      </c>
      <c r="O676" s="15">
        <f t="shared" si="168"/>
        <v>141.23167462039999</v>
      </c>
      <c r="P676" s="15">
        <f t="shared" si="168"/>
        <v>0</v>
      </c>
      <c r="Q676" s="15">
        <f t="shared" si="168"/>
        <v>371.84486782399995</v>
      </c>
      <c r="R676" s="15">
        <f t="shared" si="168"/>
        <v>-4.0140637851999994</v>
      </c>
      <c r="S676" s="18">
        <f>R676/(I676)</f>
        <v>-0.22645513357635791</v>
      </c>
      <c r="T676" s="19" t="s">
        <v>32</v>
      </c>
    </row>
    <row r="677" spans="1:22" ht="147.75" customHeight="1">
      <c r="A677" s="39" t="s">
        <v>1397</v>
      </c>
      <c r="B677" s="42" t="s">
        <v>1398</v>
      </c>
      <c r="C677" s="68" t="s">
        <v>1399</v>
      </c>
      <c r="D677" s="35">
        <v>139.76297814199998</v>
      </c>
      <c r="E677" s="36">
        <v>82.610193549999991</v>
      </c>
      <c r="F677" s="36">
        <f t="shared" ref="F677:F687" si="169">D677-E677</f>
        <v>57.152784591999989</v>
      </c>
      <c r="G677" s="35">
        <f t="shared" ref="G677:H687" si="170">I677+K677+M677+O677</f>
        <v>18.991855064000003</v>
      </c>
      <c r="H677" s="35">
        <f t="shared" si="170"/>
        <v>9.2291936400000019</v>
      </c>
      <c r="I677" s="36">
        <v>1.6691855064000001</v>
      </c>
      <c r="J677" s="36">
        <v>9.2291936400000019</v>
      </c>
      <c r="K677" s="36">
        <v>13.353484051200001</v>
      </c>
      <c r="L677" s="35">
        <v>0</v>
      </c>
      <c r="M677" s="36">
        <v>1.6691855064000001</v>
      </c>
      <c r="N677" s="35">
        <v>0</v>
      </c>
      <c r="O677" s="35">
        <v>2.2999999999999998</v>
      </c>
      <c r="P677" s="35">
        <v>0</v>
      </c>
      <c r="Q677" s="35">
        <f t="shared" ref="Q677:Q687" si="171">F677-H677</f>
        <v>47.923590951999984</v>
      </c>
      <c r="R677" s="35">
        <f t="shared" ref="R677:R683" si="172">H677-(I677)</f>
        <v>7.560008133600002</v>
      </c>
      <c r="S677" s="37">
        <f>R677/(I677)</f>
        <v>4.5291599433456486</v>
      </c>
      <c r="T677" s="40" t="s">
        <v>1400</v>
      </c>
      <c r="V677" s="103"/>
    </row>
    <row r="678" spans="1:22" ht="31.5">
      <c r="A678" s="39" t="s">
        <v>1397</v>
      </c>
      <c r="B678" s="42" t="s">
        <v>1401</v>
      </c>
      <c r="C678" s="68" t="s">
        <v>1402</v>
      </c>
      <c r="D678" s="35">
        <v>50.323662876</v>
      </c>
      <c r="E678" s="36">
        <v>0</v>
      </c>
      <c r="F678" s="36">
        <f t="shared" si="169"/>
        <v>50.323662876</v>
      </c>
      <c r="G678" s="35">
        <f t="shared" si="170"/>
        <v>50.323662876</v>
      </c>
      <c r="H678" s="35">
        <f t="shared" si="170"/>
        <v>1.5098271399999998</v>
      </c>
      <c r="I678" s="36">
        <v>0</v>
      </c>
      <c r="J678" s="36">
        <v>1.5098271399999998</v>
      </c>
      <c r="K678" s="36">
        <v>4.3102877939999997</v>
      </c>
      <c r="L678" s="35">
        <v>0</v>
      </c>
      <c r="M678" s="36">
        <v>11.1098271408</v>
      </c>
      <c r="N678" s="35">
        <v>0</v>
      </c>
      <c r="O678" s="35">
        <v>34.903547941199996</v>
      </c>
      <c r="P678" s="35">
        <v>0</v>
      </c>
      <c r="Q678" s="35">
        <f t="shared" si="171"/>
        <v>48.813835736000001</v>
      </c>
      <c r="R678" s="35">
        <f t="shared" si="172"/>
        <v>1.5098271399999998</v>
      </c>
      <c r="S678" s="37">
        <v>1</v>
      </c>
      <c r="T678" s="38" t="s">
        <v>1403</v>
      </c>
      <c r="V678" s="103"/>
    </row>
    <row r="679" spans="1:22" ht="45" customHeight="1">
      <c r="A679" s="39" t="s">
        <v>1397</v>
      </c>
      <c r="B679" s="42" t="s">
        <v>1404</v>
      </c>
      <c r="C679" s="41" t="s">
        <v>1405</v>
      </c>
      <c r="D679" s="35">
        <v>27.292731199999999</v>
      </c>
      <c r="E679" s="36">
        <v>2.4</v>
      </c>
      <c r="F679" s="36">
        <f t="shared" si="169"/>
        <v>24.8927312</v>
      </c>
      <c r="G679" s="35">
        <f t="shared" si="170"/>
        <v>24.8927312</v>
      </c>
      <c r="H679" s="35">
        <f t="shared" si="170"/>
        <v>0</v>
      </c>
      <c r="I679" s="36">
        <v>2.2892731200000003</v>
      </c>
      <c r="J679" s="36">
        <v>0</v>
      </c>
      <c r="K679" s="36">
        <v>1.92</v>
      </c>
      <c r="L679" s="35">
        <v>0</v>
      </c>
      <c r="M679" s="36">
        <v>7.68</v>
      </c>
      <c r="N679" s="35">
        <v>0</v>
      </c>
      <c r="O679" s="35">
        <v>13.00345808</v>
      </c>
      <c r="P679" s="35">
        <v>0</v>
      </c>
      <c r="Q679" s="35">
        <f t="shared" si="171"/>
        <v>24.8927312</v>
      </c>
      <c r="R679" s="35">
        <f t="shared" si="172"/>
        <v>-2.2892731200000003</v>
      </c>
      <c r="S679" s="37">
        <f>R679/(I679)</f>
        <v>-1</v>
      </c>
      <c r="T679" s="38" t="s">
        <v>1406</v>
      </c>
      <c r="V679" s="103"/>
    </row>
    <row r="680" spans="1:22" ht="78.75">
      <c r="A680" s="39" t="s">
        <v>1397</v>
      </c>
      <c r="B680" s="42" t="s">
        <v>1407</v>
      </c>
      <c r="C680" s="41" t="s">
        <v>1408</v>
      </c>
      <c r="D680" s="35">
        <v>87.699857088000002</v>
      </c>
      <c r="E680" s="36">
        <v>8.7988175999999996</v>
      </c>
      <c r="F680" s="36">
        <f t="shared" si="169"/>
        <v>78.901039488000009</v>
      </c>
      <c r="G680" s="35">
        <f t="shared" si="170"/>
        <v>82.419857088000015</v>
      </c>
      <c r="H680" s="35">
        <f t="shared" si="170"/>
        <v>1.5</v>
      </c>
      <c r="I680" s="36">
        <v>7.8607884888000008</v>
      </c>
      <c r="J680" s="36">
        <v>1.5</v>
      </c>
      <c r="K680" s="36">
        <v>4.8</v>
      </c>
      <c r="L680" s="35">
        <v>0</v>
      </c>
      <c r="M680" s="36">
        <v>24</v>
      </c>
      <c r="N680" s="35">
        <v>0</v>
      </c>
      <c r="O680" s="35">
        <v>45.759068599200006</v>
      </c>
      <c r="P680" s="35">
        <v>0</v>
      </c>
      <c r="Q680" s="35">
        <f t="shared" si="171"/>
        <v>77.401039488000009</v>
      </c>
      <c r="R680" s="35">
        <f t="shared" si="172"/>
        <v>-6.3607884888000008</v>
      </c>
      <c r="S680" s="37">
        <f>R680/(I680)</f>
        <v>-0.80917944782038209</v>
      </c>
      <c r="T680" s="38" t="s">
        <v>1409</v>
      </c>
      <c r="V680" s="103"/>
    </row>
    <row r="681" spans="1:22" ht="47.25">
      <c r="A681" s="39" t="s">
        <v>1397</v>
      </c>
      <c r="B681" s="42" t="s">
        <v>1410</v>
      </c>
      <c r="C681" s="41" t="s">
        <v>1411</v>
      </c>
      <c r="D681" s="35">
        <v>102.44727006399999</v>
      </c>
      <c r="E681" s="36">
        <v>0</v>
      </c>
      <c r="F681" s="36">
        <f t="shared" si="169"/>
        <v>102.44727006399999</v>
      </c>
      <c r="G681" s="35">
        <f t="shared" si="170"/>
        <v>63.963999999999999</v>
      </c>
      <c r="H681" s="35">
        <f t="shared" si="170"/>
        <v>0</v>
      </c>
      <c r="I681" s="36">
        <v>5.9064000000000005</v>
      </c>
      <c r="J681" s="36">
        <v>0</v>
      </c>
      <c r="K681" s="36">
        <v>4.8</v>
      </c>
      <c r="L681" s="35">
        <v>0</v>
      </c>
      <c r="M681" s="36">
        <v>14.4</v>
      </c>
      <c r="N681" s="35">
        <v>0</v>
      </c>
      <c r="O681" s="35">
        <v>38.857599999999998</v>
      </c>
      <c r="P681" s="35">
        <v>0</v>
      </c>
      <c r="Q681" s="35">
        <f t="shared" si="171"/>
        <v>102.44727006399999</v>
      </c>
      <c r="R681" s="35">
        <f t="shared" si="172"/>
        <v>-5.9064000000000005</v>
      </c>
      <c r="S681" s="37">
        <f>R681/(I681)</f>
        <v>-1</v>
      </c>
      <c r="T681" s="54" t="s">
        <v>1412</v>
      </c>
      <c r="V681" s="103"/>
    </row>
    <row r="682" spans="1:22" ht="31.5">
      <c r="A682" s="39" t="s">
        <v>1397</v>
      </c>
      <c r="B682" s="42" t="s">
        <v>1413</v>
      </c>
      <c r="C682" s="41" t="s">
        <v>1414</v>
      </c>
      <c r="D682" s="35">
        <v>15.18</v>
      </c>
      <c r="E682" s="36">
        <v>4.8600000000000003</v>
      </c>
      <c r="F682" s="36">
        <f t="shared" si="169"/>
        <v>10.32</v>
      </c>
      <c r="G682" s="35">
        <f t="shared" si="170"/>
        <v>10.32</v>
      </c>
      <c r="H682" s="35">
        <f t="shared" si="170"/>
        <v>0</v>
      </c>
      <c r="I682" s="36">
        <v>0</v>
      </c>
      <c r="J682" s="36">
        <v>0</v>
      </c>
      <c r="K682" s="36">
        <v>1.032</v>
      </c>
      <c r="L682" s="35">
        <v>0</v>
      </c>
      <c r="M682" s="36">
        <v>2.88</v>
      </c>
      <c r="N682" s="35">
        <v>0</v>
      </c>
      <c r="O682" s="35">
        <v>6.4080000000000004</v>
      </c>
      <c r="P682" s="35">
        <v>0</v>
      </c>
      <c r="Q682" s="35">
        <f t="shared" si="171"/>
        <v>10.32</v>
      </c>
      <c r="R682" s="35">
        <f t="shared" si="172"/>
        <v>0</v>
      </c>
      <c r="S682" s="37">
        <v>0</v>
      </c>
      <c r="T682" s="55" t="s">
        <v>32</v>
      </c>
      <c r="V682" s="103"/>
    </row>
    <row r="683" spans="1:22" ht="31.5">
      <c r="A683" s="39" t="s">
        <v>1397</v>
      </c>
      <c r="B683" s="42" t="s">
        <v>1415</v>
      </c>
      <c r="C683" s="41" t="s">
        <v>1416</v>
      </c>
      <c r="D683" s="35">
        <v>46.124779199999999</v>
      </c>
      <c r="E683" s="36">
        <v>0</v>
      </c>
      <c r="F683" s="36">
        <f t="shared" si="169"/>
        <v>46.124779199999999</v>
      </c>
      <c r="G683" s="35">
        <f t="shared" si="170"/>
        <v>8.1516839999999995</v>
      </c>
      <c r="H683" s="35">
        <f t="shared" si="170"/>
        <v>1.4725625499999999</v>
      </c>
      <c r="I683" s="36">
        <v>0</v>
      </c>
      <c r="J683" s="36">
        <v>1.4725625499999999</v>
      </c>
      <c r="K683" s="36">
        <v>5.5053923999999999</v>
      </c>
      <c r="L683" s="35">
        <v>0</v>
      </c>
      <c r="M683" s="36">
        <v>2.6462916000000001</v>
      </c>
      <c r="N683" s="35">
        <v>0</v>
      </c>
      <c r="O683" s="35">
        <v>0</v>
      </c>
      <c r="P683" s="35">
        <v>0</v>
      </c>
      <c r="Q683" s="35">
        <f t="shared" si="171"/>
        <v>44.65221665</v>
      </c>
      <c r="R683" s="35">
        <f t="shared" si="172"/>
        <v>1.4725625499999999</v>
      </c>
      <c r="S683" s="37">
        <v>1</v>
      </c>
      <c r="T683" s="38" t="s">
        <v>1417</v>
      </c>
      <c r="V683" s="103"/>
    </row>
    <row r="684" spans="1:22" ht="120.75" customHeight="1">
      <c r="A684" s="39" t="s">
        <v>1397</v>
      </c>
      <c r="B684" s="42" t="s">
        <v>1418</v>
      </c>
      <c r="C684" s="41" t="s">
        <v>1419</v>
      </c>
      <c r="D684" s="35">
        <v>2.4355569999999997</v>
      </c>
      <c r="E684" s="36">
        <v>2.0826413000000001</v>
      </c>
      <c r="F684" s="36">
        <f>D684-E684</f>
        <v>0.35291569999999961</v>
      </c>
      <c r="G684" s="35" t="s">
        <v>32</v>
      </c>
      <c r="H684" s="35">
        <f t="shared" si="170"/>
        <v>0</v>
      </c>
      <c r="I684" s="36" t="s">
        <v>32</v>
      </c>
      <c r="J684" s="36">
        <v>0</v>
      </c>
      <c r="K684" s="36" t="s">
        <v>32</v>
      </c>
      <c r="L684" s="35">
        <v>0</v>
      </c>
      <c r="M684" s="36" t="s">
        <v>32</v>
      </c>
      <c r="N684" s="35">
        <v>0</v>
      </c>
      <c r="O684" s="35" t="s">
        <v>32</v>
      </c>
      <c r="P684" s="35">
        <v>0</v>
      </c>
      <c r="Q684" s="35">
        <f t="shared" si="171"/>
        <v>0.35291569999999961</v>
      </c>
      <c r="R684" s="35" t="s">
        <v>32</v>
      </c>
      <c r="S684" s="37" t="s">
        <v>32</v>
      </c>
      <c r="T684" s="62" t="s">
        <v>1420</v>
      </c>
      <c r="V684" s="103"/>
    </row>
    <row r="685" spans="1:22" ht="31.5">
      <c r="A685" s="39" t="s">
        <v>1397</v>
      </c>
      <c r="B685" s="42" t="s">
        <v>1421</v>
      </c>
      <c r="C685" s="41" t="s">
        <v>1422</v>
      </c>
      <c r="D685" s="35">
        <v>65.665902563999992</v>
      </c>
      <c r="E685" s="36">
        <v>51.712951019999991</v>
      </c>
      <c r="F685" s="36">
        <f t="shared" si="169"/>
        <v>13.952951544000001</v>
      </c>
      <c r="G685" s="35" t="s">
        <v>32</v>
      </c>
      <c r="H685" s="35">
        <f t="shared" si="170"/>
        <v>1.6177795100000001</v>
      </c>
      <c r="I685" s="36" t="s">
        <v>32</v>
      </c>
      <c r="J685" s="36">
        <v>1.6177795100000001</v>
      </c>
      <c r="K685" s="36" t="s">
        <v>32</v>
      </c>
      <c r="L685" s="35">
        <v>0</v>
      </c>
      <c r="M685" s="36" t="s">
        <v>32</v>
      </c>
      <c r="N685" s="35">
        <v>0</v>
      </c>
      <c r="O685" s="35" t="s">
        <v>32</v>
      </c>
      <c r="P685" s="35">
        <v>0</v>
      </c>
      <c r="Q685" s="35">
        <f t="shared" si="171"/>
        <v>12.335172034000001</v>
      </c>
      <c r="R685" s="35" t="s">
        <v>32</v>
      </c>
      <c r="S685" s="37" t="s">
        <v>32</v>
      </c>
      <c r="T685" s="38" t="s">
        <v>1423</v>
      </c>
      <c r="V685" s="103"/>
    </row>
    <row r="686" spans="1:22" ht="47.25">
      <c r="A686" s="39" t="s">
        <v>1397</v>
      </c>
      <c r="B686" s="42" t="s">
        <v>1424</v>
      </c>
      <c r="C686" s="41" t="s">
        <v>1425</v>
      </c>
      <c r="D686" s="35" t="s">
        <v>32</v>
      </c>
      <c r="E686" s="36">
        <v>3.5600731199999998</v>
      </c>
      <c r="F686" s="36" t="s">
        <v>32</v>
      </c>
      <c r="G686" s="35" t="s">
        <v>32</v>
      </c>
      <c r="H686" s="35">
        <f t="shared" si="170"/>
        <v>0.39556367999999997</v>
      </c>
      <c r="I686" s="36" t="s">
        <v>32</v>
      </c>
      <c r="J686" s="36">
        <v>0.39556367999999997</v>
      </c>
      <c r="K686" s="36" t="s">
        <v>32</v>
      </c>
      <c r="L686" s="35">
        <v>0</v>
      </c>
      <c r="M686" s="36" t="s">
        <v>32</v>
      </c>
      <c r="N686" s="35">
        <v>0</v>
      </c>
      <c r="O686" s="35" t="s">
        <v>32</v>
      </c>
      <c r="P686" s="35">
        <v>0</v>
      </c>
      <c r="Q686" s="35" t="s">
        <v>32</v>
      </c>
      <c r="R686" s="35" t="s">
        <v>32</v>
      </c>
      <c r="S686" s="37" t="s">
        <v>32</v>
      </c>
      <c r="T686" s="38" t="s">
        <v>1423</v>
      </c>
      <c r="V686" s="103"/>
    </row>
    <row r="687" spans="1:22">
      <c r="A687" s="39" t="s">
        <v>1397</v>
      </c>
      <c r="B687" s="42" t="s">
        <v>1426</v>
      </c>
      <c r="C687" s="41" t="s">
        <v>1427</v>
      </c>
      <c r="D687" s="35">
        <v>2.7060960000000001</v>
      </c>
      <c r="E687" s="36">
        <v>0</v>
      </c>
      <c r="F687" s="36">
        <f t="shared" si="169"/>
        <v>2.7060960000000001</v>
      </c>
      <c r="G687" s="35">
        <f t="shared" si="170"/>
        <v>0.86013600000000001</v>
      </c>
      <c r="H687" s="35">
        <f t="shared" si="170"/>
        <v>0</v>
      </c>
      <c r="I687" s="36">
        <v>0</v>
      </c>
      <c r="J687" s="36">
        <v>0</v>
      </c>
      <c r="K687" s="36">
        <v>0.70701360000000002</v>
      </c>
      <c r="L687" s="35">
        <v>0</v>
      </c>
      <c r="M687" s="36">
        <v>0.15312239999999999</v>
      </c>
      <c r="N687" s="35">
        <v>0</v>
      </c>
      <c r="O687" s="47">
        <v>0</v>
      </c>
      <c r="P687" s="35">
        <v>0</v>
      </c>
      <c r="Q687" s="35">
        <f t="shared" si="171"/>
        <v>2.7060960000000001</v>
      </c>
      <c r="R687" s="35">
        <f>H687-(I687)</f>
        <v>0</v>
      </c>
      <c r="S687" s="37">
        <v>0</v>
      </c>
      <c r="T687" s="40" t="s">
        <v>32</v>
      </c>
      <c r="V687" s="103"/>
    </row>
    <row r="688" spans="1:22" ht="47.25">
      <c r="A688" s="12" t="s">
        <v>1428</v>
      </c>
      <c r="B688" s="13" t="s">
        <v>417</v>
      </c>
      <c r="C688" s="16" t="s">
        <v>31</v>
      </c>
      <c r="D688" s="15">
        <f t="shared" ref="D688:R688" si="173">D689</f>
        <v>0</v>
      </c>
      <c r="E688" s="16">
        <f t="shared" si="173"/>
        <v>0</v>
      </c>
      <c r="F688" s="16">
        <f t="shared" si="173"/>
        <v>0</v>
      </c>
      <c r="G688" s="15">
        <f t="shared" si="173"/>
        <v>0</v>
      </c>
      <c r="H688" s="15">
        <f t="shared" si="173"/>
        <v>0</v>
      </c>
      <c r="I688" s="16">
        <f t="shared" si="173"/>
        <v>0</v>
      </c>
      <c r="J688" s="16">
        <f t="shared" si="173"/>
        <v>0</v>
      </c>
      <c r="K688" s="16">
        <f t="shared" si="173"/>
        <v>0</v>
      </c>
      <c r="L688" s="23">
        <f t="shared" si="173"/>
        <v>0</v>
      </c>
      <c r="M688" s="16">
        <f t="shared" si="173"/>
        <v>0</v>
      </c>
      <c r="N688" s="23">
        <f t="shared" si="173"/>
        <v>0</v>
      </c>
      <c r="O688" s="23">
        <f t="shared" si="173"/>
        <v>0</v>
      </c>
      <c r="P688" s="23">
        <f t="shared" si="173"/>
        <v>0</v>
      </c>
      <c r="Q688" s="15">
        <f t="shared" si="173"/>
        <v>0</v>
      </c>
      <c r="R688" s="15">
        <f t="shared" si="173"/>
        <v>0</v>
      </c>
      <c r="S688" s="18">
        <v>0</v>
      </c>
      <c r="T688" s="19" t="s">
        <v>32</v>
      </c>
    </row>
    <row r="689" spans="1:22">
      <c r="A689" s="58" t="s">
        <v>1429</v>
      </c>
      <c r="B689" s="13" t="s">
        <v>425</v>
      </c>
      <c r="C689" s="16" t="s">
        <v>31</v>
      </c>
      <c r="D689" s="15">
        <f t="shared" ref="D689:R689" si="174">D690+D691</f>
        <v>0</v>
      </c>
      <c r="E689" s="16">
        <f t="shared" si="174"/>
        <v>0</v>
      </c>
      <c r="F689" s="16">
        <f t="shared" si="174"/>
        <v>0</v>
      </c>
      <c r="G689" s="15">
        <f t="shared" si="174"/>
        <v>0</v>
      </c>
      <c r="H689" s="15">
        <f t="shared" si="174"/>
        <v>0</v>
      </c>
      <c r="I689" s="15">
        <f t="shared" si="174"/>
        <v>0</v>
      </c>
      <c r="J689" s="16">
        <f t="shared" si="174"/>
        <v>0</v>
      </c>
      <c r="K689" s="15">
        <f t="shared" si="174"/>
        <v>0</v>
      </c>
      <c r="L689" s="15">
        <f t="shared" si="174"/>
        <v>0</v>
      </c>
      <c r="M689" s="15">
        <f t="shared" si="174"/>
        <v>0</v>
      </c>
      <c r="N689" s="15">
        <f t="shared" si="174"/>
        <v>0</v>
      </c>
      <c r="O689" s="15">
        <f t="shared" si="174"/>
        <v>0</v>
      </c>
      <c r="P689" s="15">
        <f t="shared" si="174"/>
        <v>0</v>
      </c>
      <c r="Q689" s="15">
        <f t="shared" si="174"/>
        <v>0</v>
      </c>
      <c r="R689" s="15">
        <f t="shared" si="174"/>
        <v>0</v>
      </c>
      <c r="S689" s="18">
        <v>0</v>
      </c>
      <c r="T689" s="60" t="s">
        <v>32</v>
      </c>
    </row>
    <row r="690" spans="1:22" ht="47.25">
      <c r="A690" s="59" t="s">
        <v>1430</v>
      </c>
      <c r="B690" s="13" t="s">
        <v>421</v>
      </c>
      <c r="C690" s="16" t="s">
        <v>31</v>
      </c>
      <c r="D690" s="15">
        <v>0</v>
      </c>
      <c r="E690" s="16">
        <v>0</v>
      </c>
      <c r="F690" s="16">
        <v>0</v>
      </c>
      <c r="G690" s="15">
        <v>0</v>
      </c>
      <c r="H690" s="15">
        <v>0</v>
      </c>
      <c r="I690" s="16">
        <v>0</v>
      </c>
      <c r="J690" s="16">
        <v>0</v>
      </c>
      <c r="K690" s="16">
        <v>0</v>
      </c>
      <c r="L690" s="15">
        <v>0</v>
      </c>
      <c r="M690" s="16">
        <v>0</v>
      </c>
      <c r="N690" s="15">
        <v>0</v>
      </c>
      <c r="O690" s="15">
        <v>0</v>
      </c>
      <c r="P690" s="15">
        <v>0</v>
      </c>
      <c r="Q690" s="15">
        <v>0</v>
      </c>
      <c r="R690" s="15">
        <v>0</v>
      </c>
      <c r="S690" s="18">
        <v>0</v>
      </c>
      <c r="T690" s="19" t="s">
        <v>32</v>
      </c>
    </row>
    <row r="691" spans="1:22" ht="47.25">
      <c r="A691" s="59" t="s">
        <v>1431</v>
      </c>
      <c r="B691" s="13" t="s">
        <v>423</v>
      </c>
      <c r="C691" s="16" t="s">
        <v>31</v>
      </c>
      <c r="D691" s="15">
        <v>0</v>
      </c>
      <c r="E691" s="15">
        <v>0</v>
      </c>
      <c r="F691" s="16">
        <v>0</v>
      </c>
      <c r="G691" s="15">
        <v>0</v>
      </c>
      <c r="H691" s="15">
        <v>0</v>
      </c>
      <c r="I691" s="16">
        <v>0</v>
      </c>
      <c r="J691" s="15">
        <v>0</v>
      </c>
      <c r="K691" s="16">
        <v>0</v>
      </c>
      <c r="L691" s="15">
        <v>0</v>
      </c>
      <c r="M691" s="16">
        <v>0</v>
      </c>
      <c r="N691" s="15">
        <v>0</v>
      </c>
      <c r="O691" s="15">
        <v>0</v>
      </c>
      <c r="P691" s="15">
        <v>0</v>
      </c>
      <c r="Q691" s="15">
        <v>0</v>
      </c>
      <c r="R691" s="15">
        <v>0</v>
      </c>
      <c r="S691" s="18">
        <v>0</v>
      </c>
      <c r="T691" s="19" t="s">
        <v>32</v>
      </c>
    </row>
    <row r="692" spans="1:22">
      <c r="A692" s="58" t="s">
        <v>1432</v>
      </c>
      <c r="B692" s="13" t="s">
        <v>425</v>
      </c>
      <c r="C692" s="16" t="s">
        <v>31</v>
      </c>
      <c r="D692" s="15">
        <f t="shared" ref="D692:R692" si="175">D693+D694</f>
        <v>0</v>
      </c>
      <c r="E692" s="16">
        <f t="shared" si="175"/>
        <v>0</v>
      </c>
      <c r="F692" s="16">
        <f t="shared" si="175"/>
        <v>0</v>
      </c>
      <c r="G692" s="16">
        <f t="shared" si="175"/>
        <v>0</v>
      </c>
      <c r="H692" s="16">
        <f t="shared" si="175"/>
        <v>0</v>
      </c>
      <c r="I692" s="16">
        <f t="shared" si="175"/>
        <v>0</v>
      </c>
      <c r="J692" s="16">
        <f t="shared" si="175"/>
        <v>0</v>
      </c>
      <c r="K692" s="16">
        <f t="shared" si="175"/>
        <v>0</v>
      </c>
      <c r="L692" s="16">
        <f t="shared" si="175"/>
        <v>0</v>
      </c>
      <c r="M692" s="16">
        <f t="shared" si="175"/>
        <v>0</v>
      </c>
      <c r="N692" s="16">
        <f t="shared" si="175"/>
        <v>0</v>
      </c>
      <c r="O692" s="16">
        <f t="shared" si="175"/>
        <v>0</v>
      </c>
      <c r="P692" s="16">
        <f t="shared" si="175"/>
        <v>0</v>
      </c>
      <c r="Q692" s="16">
        <f t="shared" si="175"/>
        <v>0</v>
      </c>
      <c r="R692" s="16">
        <f t="shared" si="175"/>
        <v>0</v>
      </c>
      <c r="S692" s="18">
        <v>0</v>
      </c>
      <c r="T692" s="19" t="s">
        <v>32</v>
      </c>
    </row>
    <row r="693" spans="1:22" ht="47.25">
      <c r="A693" s="59" t="s">
        <v>1433</v>
      </c>
      <c r="B693" s="13" t="s">
        <v>421</v>
      </c>
      <c r="C693" s="16" t="s">
        <v>31</v>
      </c>
      <c r="D693" s="15">
        <v>0</v>
      </c>
      <c r="E693" s="16">
        <v>0</v>
      </c>
      <c r="F693" s="16">
        <v>0</v>
      </c>
      <c r="G693" s="15">
        <v>0</v>
      </c>
      <c r="H693" s="15">
        <v>0</v>
      </c>
      <c r="I693" s="16">
        <v>0</v>
      </c>
      <c r="J693" s="16">
        <v>0</v>
      </c>
      <c r="K693" s="16">
        <v>0</v>
      </c>
      <c r="L693" s="15">
        <v>0</v>
      </c>
      <c r="M693" s="16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8">
        <v>0</v>
      </c>
      <c r="T693" s="60" t="s">
        <v>32</v>
      </c>
    </row>
    <row r="694" spans="1:22" ht="47.25">
      <c r="A694" s="59" t="s">
        <v>1434</v>
      </c>
      <c r="B694" s="13" t="s">
        <v>423</v>
      </c>
      <c r="C694" s="16" t="s">
        <v>31</v>
      </c>
      <c r="D694" s="15">
        <v>0</v>
      </c>
      <c r="E694" s="16">
        <v>0</v>
      </c>
      <c r="F694" s="16">
        <v>0</v>
      </c>
      <c r="G694" s="15">
        <v>0</v>
      </c>
      <c r="H694" s="15">
        <v>0</v>
      </c>
      <c r="I694" s="16">
        <v>0</v>
      </c>
      <c r="J694" s="16">
        <v>0</v>
      </c>
      <c r="K694" s="16">
        <v>0</v>
      </c>
      <c r="L694" s="15">
        <v>0</v>
      </c>
      <c r="M694" s="16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8">
        <v>0</v>
      </c>
      <c r="T694" s="60" t="s">
        <v>32</v>
      </c>
    </row>
    <row r="695" spans="1:22">
      <c r="A695" s="12" t="s">
        <v>1435</v>
      </c>
      <c r="B695" s="13" t="s">
        <v>429</v>
      </c>
      <c r="C695" s="16" t="s">
        <v>31</v>
      </c>
      <c r="D695" s="15">
        <f t="shared" ref="D695:R695" si="176">D696+D697+D698+D699</f>
        <v>0</v>
      </c>
      <c r="E695" s="16">
        <f t="shared" si="176"/>
        <v>0</v>
      </c>
      <c r="F695" s="16">
        <f t="shared" si="176"/>
        <v>0</v>
      </c>
      <c r="G695" s="15">
        <f t="shared" si="176"/>
        <v>0</v>
      </c>
      <c r="H695" s="15">
        <f t="shared" si="176"/>
        <v>0</v>
      </c>
      <c r="I695" s="16">
        <f t="shared" si="176"/>
        <v>0</v>
      </c>
      <c r="J695" s="16">
        <f t="shared" si="176"/>
        <v>0</v>
      </c>
      <c r="K695" s="16">
        <f t="shared" si="176"/>
        <v>0</v>
      </c>
      <c r="L695" s="15">
        <f t="shared" si="176"/>
        <v>0</v>
      </c>
      <c r="M695" s="16">
        <f t="shared" si="176"/>
        <v>0</v>
      </c>
      <c r="N695" s="15">
        <f t="shared" si="176"/>
        <v>0</v>
      </c>
      <c r="O695" s="15">
        <f t="shared" si="176"/>
        <v>0</v>
      </c>
      <c r="P695" s="15">
        <f t="shared" si="176"/>
        <v>0</v>
      </c>
      <c r="Q695" s="15">
        <f t="shared" si="176"/>
        <v>0</v>
      </c>
      <c r="R695" s="15">
        <f t="shared" si="176"/>
        <v>0</v>
      </c>
      <c r="S695" s="18">
        <v>0</v>
      </c>
      <c r="T695" s="19" t="s">
        <v>32</v>
      </c>
    </row>
    <row r="696" spans="1:22" ht="31.5">
      <c r="A696" s="12" t="s">
        <v>1436</v>
      </c>
      <c r="B696" s="13" t="s">
        <v>431</v>
      </c>
      <c r="C696" s="16" t="s">
        <v>31</v>
      </c>
      <c r="D696" s="15">
        <v>0</v>
      </c>
      <c r="E696" s="16">
        <v>0</v>
      </c>
      <c r="F696" s="16">
        <v>0</v>
      </c>
      <c r="G696" s="15">
        <v>0</v>
      </c>
      <c r="H696" s="15">
        <v>0</v>
      </c>
      <c r="I696" s="16">
        <v>0</v>
      </c>
      <c r="J696" s="16">
        <v>0</v>
      </c>
      <c r="K696" s="16">
        <v>0</v>
      </c>
      <c r="L696" s="15">
        <v>0</v>
      </c>
      <c r="M696" s="16">
        <v>0</v>
      </c>
      <c r="N696" s="15">
        <v>0</v>
      </c>
      <c r="O696" s="66">
        <v>0</v>
      </c>
      <c r="P696" s="15">
        <v>0</v>
      </c>
      <c r="Q696" s="15">
        <v>0</v>
      </c>
      <c r="R696" s="15">
        <v>0</v>
      </c>
      <c r="S696" s="18">
        <v>0</v>
      </c>
      <c r="T696" s="19" t="s">
        <v>32</v>
      </c>
    </row>
    <row r="697" spans="1:22">
      <c r="A697" s="12" t="s">
        <v>1437</v>
      </c>
      <c r="B697" s="13" t="s">
        <v>433</v>
      </c>
      <c r="C697" s="16" t="s">
        <v>31</v>
      </c>
      <c r="D697" s="15">
        <v>0</v>
      </c>
      <c r="E697" s="16">
        <v>0</v>
      </c>
      <c r="F697" s="16">
        <v>0</v>
      </c>
      <c r="G697" s="15">
        <v>0</v>
      </c>
      <c r="H697" s="15">
        <v>0</v>
      </c>
      <c r="I697" s="16">
        <v>0</v>
      </c>
      <c r="J697" s="16">
        <v>0</v>
      </c>
      <c r="K697" s="16">
        <v>0</v>
      </c>
      <c r="L697" s="23">
        <v>0</v>
      </c>
      <c r="M697" s="16">
        <v>0</v>
      </c>
      <c r="N697" s="23">
        <v>0</v>
      </c>
      <c r="O697" s="81">
        <v>0</v>
      </c>
      <c r="P697" s="23">
        <v>0</v>
      </c>
      <c r="Q697" s="15">
        <v>0</v>
      </c>
      <c r="R697" s="15">
        <v>0</v>
      </c>
      <c r="S697" s="18">
        <v>0</v>
      </c>
      <c r="T697" s="19" t="s">
        <v>32</v>
      </c>
    </row>
    <row r="698" spans="1:22" ht="31.5">
      <c r="A698" s="12" t="s">
        <v>1438</v>
      </c>
      <c r="B698" s="13" t="s">
        <v>435</v>
      </c>
      <c r="C698" s="16" t="s">
        <v>31</v>
      </c>
      <c r="D698" s="15">
        <v>0</v>
      </c>
      <c r="E698" s="15">
        <v>0</v>
      </c>
      <c r="F698" s="16">
        <v>0</v>
      </c>
      <c r="G698" s="15">
        <v>0</v>
      </c>
      <c r="H698" s="15">
        <v>0</v>
      </c>
      <c r="I698" s="16">
        <v>0</v>
      </c>
      <c r="J698" s="15">
        <v>0</v>
      </c>
      <c r="K698" s="16">
        <v>0</v>
      </c>
      <c r="L698" s="23">
        <v>0</v>
      </c>
      <c r="M698" s="16">
        <v>0</v>
      </c>
      <c r="N698" s="23">
        <v>0</v>
      </c>
      <c r="O698" s="23">
        <v>0</v>
      </c>
      <c r="P698" s="23">
        <v>0</v>
      </c>
      <c r="Q698" s="15">
        <v>0</v>
      </c>
      <c r="R698" s="15">
        <v>0</v>
      </c>
      <c r="S698" s="18">
        <v>0</v>
      </c>
      <c r="T698" s="19" t="s">
        <v>32</v>
      </c>
    </row>
    <row r="699" spans="1:22">
      <c r="A699" s="12" t="s">
        <v>1439</v>
      </c>
      <c r="B699" s="13" t="s">
        <v>442</v>
      </c>
      <c r="C699" s="16" t="s">
        <v>31</v>
      </c>
      <c r="D699" s="15">
        <v>0</v>
      </c>
      <c r="E699" s="15">
        <v>0</v>
      </c>
      <c r="F699" s="16">
        <v>0</v>
      </c>
      <c r="G699" s="15">
        <v>0</v>
      </c>
      <c r="H699" s="15">
        <v>0</v>
      </c>
      <c r="I699" s="16">
        <v>0</v>
      </c>
      <c r="J699" s="15">
        <v>0</v>
      </c>
      <c r="K699" s="16">
        <v>0</v>
      </c>
      <c r="L699" s="15">
        <v>0</v>
      </c>
      <c r="M699" s="16">
        <v>0</v>
      </c>
      <c r="N699" s="15">
        <v>0</v>
      </c>
      <c r="O699" s="15">
        <v>0</v>
      </c>
      <c r="P699" s="15">
        <v>0</v>
      </c>
      <c r="Q699" s="15">
        <v>0</v>
      </c>
      <c r="R699" s="15">
        <v>0</v>
      </c>
      <c r="S699" s="18">
        <v>0</v>
      </c>
      <c r="T699" s="19" t="s">
        <v>32</v>
      </c>
    </row>
    <row r="700" spans="1:22" ht="31.5">
      <c r="A700" s="12" t="s">
        <v>1440</v>
      </c>
      <c r="B700" s="13" t="s">
        <v>460</v>
      </c>
      <c r="C700" s="16" t="s">
        <v>31</v>
      </c>
      <c r="D700" s="15">
        <v>0</v>
      </c>
      <c r="E700" s="16">
        <v>0</v>
      </c>
      <c r="F700" s="16">
        <v>0</v>
      </c>
      <c r="G700" s="15">
        <v>0</v>
      </c>
      <c r="H700" s="15">
        <v>0</v>
      </c>
      <c r="I700" s="16">
        <v>0</v>
      </c>
      <c r="J700" s="16">
        <v>0</v>
      </c>
      <c r="K700" s="16">
        <v>0</v>
      </c>
      <c r="L700" s="15">
        <v>0</v>
      </c>
      <c r="M700" s="16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8">
        <v>0</v>
      </c>
      <c r="T700" s="19" t="s">
        <v>32</v>
      </c>
    </row>
    <row r="701" spans="1:22">
      <c r="A701" s="12" t="s">
        <v>1441</v>
      </c>
      <c r="B701" s="13" t="s">
        <v>462</v>
      </c>
      <c r="C701" s="16" t="s">
        <v>31</v>
      </c>
      <c r="D701" s="15">
        <f t="shared" ref="D701:R701" si="177">SUM(D702:D743)</f>
        <v>437.58569454599996</v>
      </c>
      <c r="E701" s="16">
        <f t="shared" si="177"/>
        <v>6.2353073999999999</v>
      </c>
      <c r="F701" s="16">
        <f t="shared" si="177"/>
        <v>436.81009559599994</v>
      </c>
      <c r="G701" s="15">
        <f t="shared" si="177"/>
        <v>429.07538614999999</v>
      </c>
      <c r="H701" s="15">
        <f t="shared" si="177"/>
        <v>37.541550409999999</v>
      </c>
      <c r="I701" s="16">
        <f t="shared" si="177"/>
        <v>0</v>
      </c>
      <c r="J701" s="16">
        <f t="shared" si="177"/>
        <v>37.541550409999999</v>
      </c>
      <c r="K701" s="16">
        <f t="shared" si="177"/>
        <v>0</v>
      </c>
      <c r="L701" s="15">
        <f t="shared" si="177"/>
        <v>0</v>
      </c>
      <c r="M701" s="16">
        <f t="shared" si="177"/>
        <v>2.9504533247999998</v>
      </c>
      <c r="N701" s="15">
        <f t="shared" si="177"/>
        <v>0</v>
      </c>
      <c r="O701" s="15">
        <f t="shared" si="177"/>
        <v>426.12493282520001</v>
      </c>
      <c r="P701" s="15">
        <f t="shared" si="177"/>
        <v>0</v>
      </c>
      <c r="Q701" s="15">
        <f t="shared" si="177"/>
        <v>404.56880369599997</v>
      </c>
      <c r="R701" s="15">
        <f t="shared" si="177"/>
        <v>28.603641920000001</v>
      </c>
      <c r="S701" s="18">
        <v>1</v>
      </c>
      <c r="T701" s="19" t="s">
        <v>32</v>
      </c>
    </row>
    <row r="702" spans="1:22" ht="31.5">
      <c r="A702" s="39" t="s">
        <v>1441</v>
      </c>
      <c r="B702" s="64" t="s">
        <v>1442</v>
      </c>
      <c r="C702" s="36" t="s">
        <v>1443</v>
      </c>
      <c r="D702" s="35">
        <v>9.8348444159999993</v>
      </c>
      <c r="E702" s="36">
        <v>0</v>
      </c>
      <c r="F702" s="36">
        <f t="shared" ref="F702:F743" si="178">D702-E702</f>
        <v>9.8348444159999993</v>
      </c>
      <c r="G702" s="35">
        <f t="shared" ref="G702:H743" si="179">I702+K702+M702+O702</f>
        <v>9.8348444199999996</v>
      </c>
      <c r="H702" s="35">
        <f t="shared" si="179"/>
        <v>3.17456928</v>
      </c>
      <c r="I702" s="36">
        <v>0</v>
      </c>
      <c r="J702" s="36">
        <v>3.17456928</v>
      </c>
      <c r="K702" s="36">
        <v>0</v>
      </c>
      <c r="L702" s="35">
        <v>0</v>
      </c>
      <c r="M702" s="36">
        <v>2.9504533247999998</v>
      </c>
      <c r="N702" s="35">
        <v>0</v>
      </c>
      <c r="O702" s="35">
        <v>6.8843910951999998</v>
      </c>
      <c r="P702" s="35">
        <v>0</v>
      </c>
      <c r="Q702" s="35">
        <f t="shared" ref="Q702:Q743" si="180">F702-H702</f>
        <v>6.6602751359999992</v>
      </c>
      <c r="R702" s="35">
        <f t="shared" ref="R702:R734" si="181">H702-(I702)</f>
        <v>3.17456928</v>
      </c>
      <c r="S702" s="37">
        <v>1</v>
      </c>
      <c r="T702" s="38" t="s">
        <v>1444</v>
      </c>
      <c r="V702" s="103"/>
    </row>
    <row r="703" spans="1:22" ht="31.5">
      <c r="A703" s="39" t="s">
        <v>1441</v>
      </c>
      <c r="B703" s="64" t="s">
        <v>1445</v>
      </c>
      <c r="C703" s="36" t="s">
        <v>1446</v>
      </c>
      <c r="D703" s="35">
        <v>124.68334959599999</v>
      </c>
      <c r="E703" s="35">
        <v>0</v>
      </c>
      <c r="F703" s="36">
        <f t="shared" si="178"/>
        <v>124.68334959599999</v>
      </c>
      <c r="G703" s="35">
        <f t="shared" si="179"/>
        <v>124.68334959599999</v>
      </c>
      <c r="H703" s="35">
        <f t="shared" si="179"/>
        <v>0</v>
      </c>
      <c r="I703" s="36">
        <v>0</v>
      </c>
      <c r="J703" s="35">
        <v>0</v>
      </c>
      <c r="K703" s="36">
        <v>0</v>
      </c>
      <c r="L703" s="35">
        <v>0</v>
      </c>
      <c r="M703" s="36">
        <v>0</v>
      </c>
      <c r="N703" s="35">
        <v>0</v>
      </c>
      <c r="O703" s="35">
        <v>124.68334959599999</v>
      </c>
      <c r="P703" s="35">
        <v>0</v>
      </c>
      <c r="Q703" s="35">
        <f t="shared" si="180"/>
        <v>124.68334959599999</v>
      </c>
      <c r="R703" s="35">
        <f t="shared" si="181"/>
        <v>0</v>
      </c>
      <c r="S703" s="37">
        <v>0</v>
      </c>
      <c r="T703" s="35" t="s">
        <v>32</v>
      </c>
      <c r="V703" s="103"/>
    </row>
    <row r="704" spans="1:22" ht="31.5">
      <c r="A704" s="39" t="s">
        <v>1441</v>
      </c>
      <c r="B704" s="64" t="s">
        <v>1447</v>
      </c>
      <c r="C704" s="36" t="s">
        <v>1448</v>
      </c>
      <c r="D704" s="35">
        <v>0.35535349199999994</v>
      </c>
      <c r="E704" s="35">
        <v>0</v>
      </c>
      <c r="F704" s="36">
        <f t="shared" si="178"/>
        <v>0.35535349199999994</v>
      </c>
      <c r="G704" s="35">
        <f t="shared" si="179"/>
        <v>0.35535349199999999</v>
      </c>
      <c r="H704" s="35">
        <f t="shared" si="179"/>
        <v>0</v>
      </c>
      <c r="I704" s="36">
        <v>0</v>
      </c>
      <c r="J704" s="35">
        <v>0</v>
      </c>
      <c r="K704" s="36">
        <v>0</v>
      </c>
      <c r="L704" s="46">
        <v>0</v>
      </c>
      <c r="M704" s="36">
        <v>0</v>
      </c>
      <c r="N704" s="46">
        <v>0</v>
      </c>
      <c r="O704" s="46">
        <v>0.35535349199999999</v>
      </c>
      <c r="P704" s="46">
        <v>0</v>
      </c>
      <c r="Q704" s="35">
        <f t="shared" si="180"/>
        <v>0.35535349199999994</v>
      </c>
      <c r="R704" s="35">
        <f t="shared" si="181"/>
        <v>0</v>
      </c>
      <c r="S704" s="37">
        <v>0</v>
      </c>
      <c r="T704" s="54" t="s">
        <v>32</v>
      </c>
      <c r="V704" s="103"/>
    </row>
    <row r="705" spans="1:22" ht="31.5">
      <c r="A705" s="39" t="s">
        <v>1441</v>
      </c>
      <c r="B705" s="64" t="s">
        <v>1449</v>
      </c>
      <c r="C705" s="36" t="s">
        <v>1450</v>
      </c>
      <c r="D705" s="35">
        <v>2.4329693279999995</v>
      </c>
      <c r="E705" s="35">
        <v>0</v>
      </c>
      <c r="F705" s="36">
        <f t="shared" si="178"/>
        <v>2.4329693279999995</v>
      </c>
      <c r="G705" s="35">
        <f t="shared" si="179"/>
        <v>2.432969328</v>
      </c>
      <c r="H705" s="35">
        <f t="shared" si="179"/>
        <v>0</v>
      </c>
      <c r="I705" s="36">
        <v>0</v>
      </c>
      <c r="J705" s="35">
        <v>0</v>
      </c>
      <c r="K705" s="36">
        <v>0</v>
      </c>
      <c r="L705" s="35">
        <v>0</v>
      </c>
      <c r="M705" s="36">
        <v>0</v>
      </c>
      <c r="N705" s="35">
        <v>0</v>
      </c>
      <c r="O705" s="35">
        <v>2.432969328</v>
      </c>
      <c r="P705" s="35">
        <v>0</v>
      </c>
      <c r="Q705" s="35">
        <f t="shared" si="180"/>
        <v>2.4329693279999995</v>
      </c>
      <c r="R705" s="35">
        <f t="shared" si="181"/>
        <v>0</v>
      </c>
      <c r="S705" s="37">
        <v>0</v>
      </c>
      <c r="T705" s="38" t="s">
        <v>32</v>
      </c>
      <c r="V705" s="103"/>
    </row>
    <row r="706" spans="1:22">
      <c r="A706" s="39" t="s">
        <v>1441</v>
      </c>
      <c r="B706" s="64" t="s">
        <v>1451</v>
      </c>
      <c r="C706" s="36" t="s">
        <v>1452</v>
      </c>
      <c r="D706" s="35">
        <v>7.7545671120000002</v>
      </c>
      <c r="E706" s="36">
        <v>0</v>
      </c>
      <c r="F706" s="36">
        <f t="shared" si="178"/>
        <v>7.7545671120000002</v>
      </c>
      <c r="G706" s="35">
        <f t="shared" si="179"/>
        <v>7.7545671120000002</v>
      </c>
      <c r="H706" s="35">
        <f t="shared" si="179"/>
        <v>0</v>
      </c>
      <c r="I706" s="36">
        <v>0</v>
      </c>
      <c r="J706" s="36">
        <v>0</v>
      </c>
      <c r="K706" s="36">
        <v>0</v>
      </c>
      <c r="L706" s="35">
        <v>0</v>
      </c>
      <c r="M706" s="36">
        <v>0</v>
      </c>
      <c r="N706" s="35">
        <v>0</v>
      </c>
      <c r="O706" s="47">
        <v>7.7545671120000002</v>
      </c>
      <c r="P706" s="35">
        <v>0</v>
      </c>
      <c r="Q706" s="35">
        <f t="shared" si="180"/>
        <v>7.7545671120000002</v>
      </c>
      <c r="R706" s="35">
        <f t="shared" si="181"/>
        <v>0</v>
      </c>
      <c r="S706" s="37">
        <v>0</v>
      </c>
      <c r="T706" s="38" t="s">
        <v>32</v>
      </c>
      <c r="V706" s="103"/>
    </row>
    <row r="707" spans="1:22">
      <c r="A707" s="39" t="s">
        <v>1441</v>
      </c>
      <c r="B707" s="64" t="s">
        <v>1453</v>
      </c>
      <c r="C707" s="36" t="s">
        <v>1454</v>
      </c>
      <c r="D707" s="35">
        <v>0.31383749999999999</v>
      </c>
      <c r="E707" s="36">
        <v>0</v>
      </c>
      <c r="F707" s="36">
        <f t="shared" si="178"/>
        <v>0.31383749999999999</v>
      </c>
      <c r="G707" s="35">
        <f t="shared" si="179"/>
        <v>0.31383749999999999</v>
      </c>
      <c r="H707" s="35">
        <f t="shared" si="179"/>
        <v>0</v>
      </c>
      <c r="I707" s="36">
        <v>0</v>
      </c>
      <c r="J707" s="36">
        <v>0</v>
      </c>
      <c r="K707" s="36">
        <v>0</v>
      </c>
      <c r="L707" s="46">
        <v>0</v>
      </c>
      <c r="M707" s="36">
        <v>0</v>
      </c>
      <c r="N707" s="46">
        <v>0</v>
      </c>
      <c r="O707" s="49">
        <v>0.31383749999999999</v>
      </c>
      <c r="P707" s="46">
        <v>0</v>
      </c>
      <c r="Q707" s="35">
        <f t="shared" si="180"/>
        <v>0.31383749999999999</v>
      </c>
      <c r="R707" s="35">
        <f t="shared" si="181"/>
        <v>0</v>
      </c>
      <c r="S707" s="37">
        <v>0</v>
      </c>
      <c r="T707" s="38" t="s">
        <v>32</v>
      </c>
      <c r="V707" s="103"/>
    </row>
    <row r="708" spans="1:22">
      <c r="A708" s="39" t="s">
        <v>1441</v>
      </c>
      <c r="B708" s="64" t="s">
        <v>1455</v>
      </c>
      <c r="C708" s="36" t="s">
        <v>1456</v>
      </c>
      <c r="D708" s="35">
        <v>0.28223331600000001</v>
      </c>
      <c r="E708" s="35">
        <v>0</v>
      </c>
      <c r="F708" s="36">
        <f t="shared" si="178"/>
        <v>0.28223331600000001</v>
      </c>
      <c r="G708" s="35">
        <f t="shared" si="179"/>
        <v>0.28223331600000001</v>
      </c>
      <c r="H708" s="35">
        <f t="shared" si="179"/>
        <v>0</v>
      </c>
      <c r="I708" s="36">
        <v>0</v>
      </c>
      <c r="J708" s="35">
        <v>0</v>
      </c>
      <c r="K708" s="36">
        <v>0</v>
      </c>
      <c r="L708" s="46">
        <v>0</v>
      </c>
      <c r="M708" s="36">
        <v>0</v>
      </c>
      <c r="N708" s="46">
        <v>0</v>
      </c>
      <c r="O708" s="46">
        <v>0.28223331600000001</v>
      </c>
      <c r="P708" s="46">
        <v>0</v>
      </c>
      <c r="Q708" s="35">
        <f t="shared" si="180"/>
        <v>0.28223331600000001</v>
      </c>
      <c r="R708" s="35">
        <f t="shared" si="181"/>
        <v>0</v>
      </c>
      <c r="S708" s="37">
        <v>0</v>
      </c>
      <c r="T708" s="38" t="s">
        <v>32</v>
      </c>
      <c r="V708" s="103"/>
    </row>
    <row r="709" spans="1:22">
      <c r="A709" s="39" t="s">
        <v>1441</v>
      </c>
      <c r="B709" s="64" t="s">
        <v>1457</v>
      </c>
      <c r="C709" s="36" t="s">
        <v>1458</v>
      </c>
      <c r="D709" s="35">
        <v>1.3087697039999999</v>
      </c>
      <c r="E709" s="35">
        <v>0</v>
      </c>
      <c r="F709" s="36">
        <f t="shared" si="178"/>
        <v>1.3087697039999999</v>
      </c>
      <c r="G709" s="35">
        <f t="shared" si="179"/>
        <v>1.3087697040000001</v>
      </c>
      <c r="H709" s="35">
        <f t="shared" si="179"/>
        <v>0</v>
      </c>
      <c r="I709" s="36">
        <v>0</v>
      </c>
      <c r="J709" s="35">
        <v>0</v>
      </c>
      <c r="K709" s="36">
        <v>0</v>
      </c>
      <c r="L709" s="35">
        <v>0</v>
      </c>
      <c r="M709" s="36">
        <v>0</v>
      </c>
      <c r="N709" s="35">
        <v>0</v>
      </c>
      <c r="O709" s="35">
        <v>1.3087697040000001</v>
      </c>
      <c r="P709" s="35">
        <v>0</v>
      </c>
      <c r="Q709" s="35">
        <f t="shared" si="180"/>
        <v>1.3087697039999999</v>
      </c>
      <c r="R709" s="35">
        <f t="shared" si="181"/>
        <v>0</v>
      </c>
      <c r="S709" s="37">
        <v>0</v>
      </c>
      <c r="T709" s="38" t="s">
        <v>32</v>
      </c>
      <c r="V709" s="103"/>
    </row>
    <row r="710" spans="1:22" ht="31.5">
      <c r="A710" s="39" t="s">
        <v>1441</v>
      </c>
      <c r="B710" s="64" t="s">
        <v>1459</v>
      </c>
      <c r="C710" s="36" t="s">
        <v>1460</v>
      </c>
      <c r="D710" s="35">
        <v>1.9295963759999997</v>
      </c>
      <c r="E710" s="35">
        <v>0</v>
      </c>
      <c r="F710" s="36">
        <f t="shared" si="178"/>
        <v>1.9295963759999997</v>
      </c>
      <c r="G710" s="35">
        <f t="shared" si="179"/>
        <v>1.9295963759999999</v>
      </c>
      <c r="H710" s="35">
        <f t="shared" si="179"/>
        <v>0</v>
      </c>
      <c r="I710" s="36">
        <v>0</v>
      </c>
      <c r="J710" s="35">
        <v>0</v>
      </c>
      <c r="K710" s="36">
        <v>0</v>
      </c>
      <c r="L710" s="35">
        <v>0</v>
      </c>
      <c r="M710" s="36">
        <v>0</v>
      </c>
      <c r="N710" s="35">
        <v>0</v>
      </c>
      <c r="O710" s="35">
        <v>1.9295963759999999</v>
      </c>
      <c r="P710" s="35">
        <v>0</v>
      </c>
      <c r="Q710" s="35">
        <f t="shared" si="180"/>
        <v>1.9295963759999997</v>
      </c>
      <c r="R710" s="35">
        <f t="shared" si="181"/>
        <v>0</v>
      </c>
      <c r="S710" s="37">
        <v>0</v>
      </c>
      <c r="T710" s="38" t="s">
        <v>32</v>
      </c>
      <c r="V710" s="103"/>
    </row>
    <row r="711" spans="1:22">
      <c r="A711" s="39" t="s">
        <v>1441</v>
      </c>
      <c r="B711" s="64" t="s">
        <v>1461</v>
      </c>
      <c r="C711" s="36" t="s">
        <v>1462</v>
      </c>
      <c r="D711" s="35">
        <v>0.31880287199999996</v>
      </c>
      <c r="E711" s="35">
        <v>0</v>
      </c>
      <c r="F711" s="36">
        <f t="shared" si="178"/>
        <v>0.31880287199999996</v>
      </c>
      <c r="G711" s="35">
        <f t="shared" si="179"/>
        <v>0.31880287199999996</v>
      </c>
      <c r="H711" s="35">
        <f t="shared" si="179"/>
        <v>0</v>
      </c>
      <c r="I711" s="36">
        <v>0</v>
      </c>
      <c r="J711" s="35">
        <v>0</v>
      </c>
      <c r="K711" s="36">
        <v>0</v>
      </c>
      <c r="L711" s="35">
        <v>0</v>
      </c>
      <c r="M711" s="36">
        <v>0</v>
      </c>
      <c r="N711" s="35">
        <v>0</v>
      </c>
      <c r="O711" s="35">
        <v>0.31880287199999996</v>
      </c>
      <c r="P711" s="35">
        <v>0</v>
      </c>
      <c r="Q711" s="35">
        <f t="shared" si="180"/>
        <v>0.31880287199999996</v>
      </c>
      <c r="R711" s="35">
        <f t="shared" si="181"/>
        <v>0</v>
      </c>
      <c r="S711" s="37">
        <v>0</v>
      </c>
      <c r="T711" s="38" t="s">
        <v>32</v>
      </c>
      <c r="V711" s="103"/>
    </row>
    <row r="712" spans="1:22" ht="31.5">
      <c r="A712" s="39" t="s">
        <v>1441</v>
      </c>
      <c r="B712" s="64" t="s">
        <v>1463</v>
      </c>
      <c r="C712" s="36" t="s">
        <v>1464</v>
      </c>
      <c r="D712" s="35">
        <v>0.80539674000000006</v>
      </c>
      <c r="E712" s="35">
        <v>0</v>
      </c>
      <c r="F712" s="36">
        <f t="shared" si="178"/>
        <v>0.80539674000000006</v>
      </c>
      <c r="G712" s="35">
        <f t="shared" si="179"/>
        <v>0.80539674000000006</v>
      </c>
      <c r="H712" s="35">
        <f t="shared" si="179"/>
        <v>0</v>
      </c>
      <c r="I712" s="36">
        <v>0</v>
      </c>
      <c r="J712" s="35">
        <v>0</v>
      </c>
      <c r="K712" s="36">
        <v>0</v>
      </c>
      <c r="L712" s="35">
        <v>0</v>
      </c>
      <c r="M712" s="36">
        <v>0</v>
      </c>
      <c r="N712" s="35">
        <v>0</v>
      </c>
      <c r="O712" s="35">
        <v>0.80539674000000006</v>
      </c>
      <c r="P712" s="35">
        <v>0</v>
      </c>
      <c r="Q712" s="35">
        <f t="shared" si="180"/>
        <v>0.80539674000000006</v>
      </c>
      <c r="R712" s="35">
        <f t="shared" si="181"/>
        <v>0</v>
      </c>
      <c r="S712" s="37">
        <v>0</v>
      </c>
      <c r="T712" s="38" t="s">
        <v>32</v>
      </c>
      <c r="V712" s="103"/>
    </row>
    <row r="713" spans="1:22">
      <c r="A713" s="39" t="s">
        <v>1441</v>
      </c>
      <c r="B713" s="64" t="s">
        <v>1465</v>
      </c>
      <c r="C713" s="36" t="s">
        <v>1466</v>
      </c>
      <c r="D713" s="35">
        <v>0.88123827599999993</v>
      </c>
      <c r="E713" s="35">
        <v>0</v>
      </c>
      <c r="F713" s="36">
        <f t="shared" si="178"/>
        <v>0.88123827599999993</v>
      </c>
      <c r="G713" s="35">
        <f t="shared" si="179"/>
        <v>0.88123827600000004</v>
      </c>
      <c r="H713" s="35">
        <f t="shared" si="179"/>
        <v>0</v>
      </c>
      <c r="I713" s="36">
        <v>0</v>
      </c>
      <c r="J713" s="35">
        <v>0</v>
      </c>
      <c r="K713" s="36">
        <v>0</v>
      </c>
      <c r="L713" s="35">
        <v>0</v>
      </c>
      <c r="M713" s="36">
        <v>0</v>
      </c>
      <c r="N713" s="35">
        <v>0</v>
      </c>
      <c r="O713" s="47">
        <v>0.88123827600000004</v>
      </c>
      <c r="P713" s="35">
        <v>0</v>
      </c>
      <c r="Q713" s="35">
        <f t="shared" si="180"/>
        <v>0.88123827599999993</v>
      </c>
      <c r="R713" s="35">
        <f t="shared" si="181"/>
        <v>0</v>
      </c>
      <c r="S713" s="37">
        <v>0</v>
      </c>
      <c r="T713" s="38" t="s">
        <v>32</v>
      </c>
      <c r="V713" s="103"/>
    </row>
    <row r="714" spans="1:22" ht="31.5">
      <c r="A714" s="39" t="s">
        <v>1441</v>
      </c>
      <c r="B714" s="64" t="s">
        <v>1467</v>
      </c>
      <c r="C714" s="36" t="s">
        <v>1468</v>
      </c>
      <c r="D714" s="35">
        <v>0.54230047199999998</v>
      </c>
      <c r="E714" s="35">
        <v>0</v>
      </c>
      <c r="F714" s="36">
        <f t="shared" si="178"/>
        <v>0.54230047199999998</v>
      </c>
      <c r="G714" s="35">
        <f t="shared" si="179"/>
        <v>0.54230047199999998</v>
      </c>
      <c r="H714" s="35">
        <f t="shared" si="179"/>
        <v>0</v>
      </c>
      <c r="I714" s="36">
        <v>0</v>
      </c>
      <c r="J714" s="35">
        <v>0</v>
      </c>
      <c r="K714" s="36">
        <v>0</v>
      </c>
      <c r="L714" s="46">
        <v>0</v>
      </c>
      <c r="M714" s="36">
        <v>0</v>
      </c>
      <c r="N714" s="46">
        <v>0</v>
      </c>
      <c r="O714" s="49">
        <v>0.54230047199999998</v>
      </c>
      <c r="P714" s="46">
        <v>0</v>
      </c>
      <c r="Q714" s="35">
        <f t="shared" si="180"/>
        <v>0.54230047199999998</v>
      </c>
      <c r="R714" s="35">
        <f t="shared" si="181"/>
        <v>0</v>
      </c>
      <c r="S714" s="37">
        <v>0</v>
      </c>
      <c r="T714" s="82" t="s">
        <v>32</v>
      </c>
      <c r="V714" s="103"/>
    </row>
    <row r="715" spans="1:22">
      <c r="A715" s="39" t="s">
        <v>1441</v>
      </c>
      <c r="B715" s="64" t="s">
        <v>1469</v>
      </c>
      <c r="C715" s="36" t="s">
        <v>1470</v>
      </c>
      <c r="D715" s="35">
        <v>0.16359319200000003</v>
      </c>
      <c r="E715" s="35">
        <v>0</v>
      </c>
      <c r="F715" s="36">
        <f t="shared" si="178"/>
        <v>0.16359319200000003</v>
      </c>
      <c r="G715" s="35">
        <f t="shared" si="179"/>
        <v>0.163593192</v>
      </c>
      <c r="H715" s="35">
        <f t="shared" si="179"/>
        <v>0</v>
      </c>
      <c r="I715" s="36">
        <v>0</v>
      </c>
      <c r="J715" s="35">
        <v>0</v>
      </c>
      <c r="K715" s="36">
        <v>0</v>
      </c>
      <c r="L715" s="46">
        <v>0</v>
      </c>
      <c r="M715" s="36">
        <v>0</v>
      </c>
      <c r="N715" s="46">
        <v>0</v>
      </c>
      <c r="O715" s="49">
        <v>0.163593192</v>
      </c>
      <c r="P715" s="46">
        <v>0</v>
      </c>
      <c r="Q715" s="35">
        <f t="shared" si="180"/>
        <v>0.16359319200000003</v>
      </c>
      <c r="R715" s="35">
        <f t="shared" si="181"/>
        <v>0</v>
      </c>
      <c r="S715" s="37">
        <v>0</v>
      </c>
      <c r="T715" s="82" t="s">
        <v>32</v>
      </c>
      <c r="V715" s="103"/>
    </row>
    <row r="716" spans="1:22" ht="31.5">
      <c r="A716" s="39" t="s">
        <v>1441</v>
      </c>
      <c r="B716" s="64" t="s">
        <v>1471</v>
      </c>
      <c r="C716" s="36" t="s">
        <v>1472</v>
      </c>
      <c r="D716" s="35">
        <v>0.44117958000000002</v>
      </c>
      <c r="E716" s="35">
        <v>0.14249999999999999</v>
      </c>
      <c r="F716" s="36">
        <f t="shared" si="178"/>
        <v>0.29867958000000006</v>
      </c>
      <c r="G716" s="35">
        <f t="shared" si="179"/>
        <v>0.29867442999999999</v>
      </c>
      <c r="H716" s="35">
        <f t="shared" si="179"/>
        <v>0</v>
      </c>
      <c r="I716" s="36">
        <v>0</v>
      </c>
      <c r="J716" s="35">
        <v>0</v>
      </c>
      <c r="K716" s="36">
        <v>0</v>
      </c>
      <c r="L716" s="46">
        <v>0</v>
      </c>
      <c r="M716" s="36">
        <v>0</v>
      </c>
      <c r="N716" s="46">
        <v>0</v>
      </c>
      <c r="O716" s="49">
        <v>0.29867442999999999</v>
      </c>
      <c r="P716" s="46">
        <v>0</v>
      </c>
      <c r="Q716" s="35">
        <f t="shared" si="180"/>
        <v>0.29867958000000006</v>
      </c>
      <c r="R716" s="35">
        <f t="shared" si="181"/>
        <v>0</v>
      </c>
      <c r="S716" s="37">
        <v>0</v>
      </c>
      <c r="T716" s="82" t="s">
        <v>32</v>
      </c>
      <c r="V716" s="103"/>
    </row>
    <row r="717" spans="1:22">
      <c r="A717" s="39" t="s">
        <v>1441</v>
      </c>
      <c r="B717" s="64" t="s">
        <v>1473</v>
      </c>
      <c r="C717" s="36" t="s">
        <v>1474</v>
      </c>
      <c r="D717" s="35">
        <v>1.1973693279999997</v>
      </c>
      <c r="E717" s="36">
        <v>0.34599999999999997</v>
      </c>
      <c r="F717" s="36">
        <f t="shared" si="178"/>
        <v>0.85136932799999976</v>
      </c>
      <c r="G717" s="35">
        <f t="shared" si="179"/>
        <v>0.85136932799999987</v>
      </c>
      <c r="H717" s="46">
        <f t="shared" si="179"/>
        <v>0</v>
      </c>
      <c r="I717" s="36">
        <v>0</v>
      </c>
      <c r="J717" s="36">
        <v>0</v>
      </c>
      <c r="K717" s="36">
        <v>0</v>
      </c>
      <c r="L717" s="46">
        <v>0</v>
      </c>
      <c r="M717" s="36">
        <v>0</v>
      </c>
      <c r="N717" s="46">
        <v>0</v>
      </c>
      <c r="O717" s="46">
        <v>0.85136932799999987</v>
      </c>
      <c r="P717" s="46">
        <v>0</v>
      </c>
      <c r="Q717" s="35">
        <f t="shared" si="180"/>
        <v>0.85136932799999976</v>
      </c>
      <c r="R717" s="46">
        <f t="shared" si="181"/>
        <v>0</v>
      </c>
      <c r="S717" s="37">
        <v>0</v>
      </c>
      <c r="T717" s="82" t="s">
        <v>32</v>
      </c>
      <c r="V717" s="103"/>
    </row>
    <row r="718" spans="1:22" ht="31.5">
      <c r="A718" s="39" t="s">
        <v>1441</v>
      </c>
      <c r="B718" s="64" t="s">
        <v>1475</v>
      </c>
      <c r="C718" s="36" t="s">
        <v>1476</v>
      </c>
      <c r="D718" s="35">
        <v>0.39726266399999999</v>
      </c>
      <c r="E718" s="35">
        <v>0</v>
      </c>
      <c r="F718" s="36">
        <f t="shared" si="178"/>
        <v>0.39726266399999999</v>
      </c>
      <c r="G718" s="35">
        <f t="shared" si="179"/>
        <v>0.39726266399999999</v>
      </c>
      <c r="H718" s="35">
        <f t="shared" si="179"/>
        <v>0</v>
      </c>
      <c r="I718" s="36">
        <v>0</v>
      </c>
      <c r="J718" s="35">
        <v>0</v>
      </c>
      <c r="K718" s="36">
        <v>0</v>
      </c>
      <c r="L718" s="35">
        <v>0</v>
      </c>
      <c r="M718" s="36">
        <v>0</v>
      </c>
      <c r="N718" s="35">
        <v>0</v>
      </c>
      <c r="O718" s="35">
        <v>0.39726266399999999</v>
      </c>
      <c r="P718" s="35">
        <v>0</v>
      </c>
      <c r="Q718" s="35">
        <f t="shared" si="180"/>
        <v>0.39726266399999999</v>
      </c>
      <c r="R718" s="35">
        <f t="shared" si="181"/>
        <v>0</v>
      </c>
      <c r="S718" s="37">
        <v>0</v>
      </c>
      <c r="T718" s="82" t="s">
        <v>32</v>
      </c>
      <c r="V718" s="103"/>
    </row>
    <row r="719" spans="1:22">
      <c r="A719" s="39" t="s">
        <v>1441</v>
      </c>
      <c r="B719" s="64" t="s">
        <v>1477</v>
      </c>
      <c r="C719" s="36" t="s">
        <v>1478</v>
      </c>
      <c r="D719" s="35">
        <v>0.52261947599999992</v>
      </c>
      <c r="E719" s="35">
        <v>0</v>
      </c>
      <c r="F719" s="36">
        <f t="shared" si="178"/>
        <v>0.52261947599999992</v>
      </c>
      <c r="G719" s="35">
        <f t="shared" si="179"/>
        <v>0.52261947599999992</v>
      </c>
      <c r="H719" s="35">
        <f t="shared" si="179"/>
        <v>0</v>
      </c>
      <c r="I719" s="36">
        <v>0</v>
      </c>
      <c r="J719" s="35">
        <v>0</v>
      </c>
      <c r="K719" s="36">
        <v>0</v>
      </c>
      <c r="L719" s="35">
        <v>0</v>
      </c>
      <c r="M719" s="36">
        <v>0</v>
      </c>
      <c r="N719" s="35">
        <v>0</v>
      </c>
      <c r="O719" s="35">
        <v>0.52261947599999992</v>
      </c>
      <c r="P719" s="35">
        <v>0</v>
      </c>
      <c r="Q719" s="35">
        <f t="shared" si="180"/>
        <v>0.52261947599999992</v>
      </c>
      <c r="R719" s="35">
        <f t="shared" si="181"/>
        <v>0</v>
      </c>
      <c r="S719" s="37">
        <v>0</v>
      </c>
      <c r="T719" s="82" t="s">
        <v>32</v>
      </c>
      <c r="V719" s="103"/>
    </row>
    <row r="720" spans="1:22">
      <c r="A720" s="39" t="s">
        <v>1441</v>
      </c>
      <c r="B720" s="64" t="s">
        <v>1479</v>
      </c>
      <c r="C720" s="36" t="s">
        <v>1480</v>
      </c>
      <c r="D720" s="35">
        <v>0.72043582800000006</v>
      </c>
      <c r="E720" s="35">
        <v>0</v>
      </c>
      <c r="F720" s="36">
        <f t="shared" si="178"/>
        <v>0.72043582800000006</v>
      </c>
      <c r="G720" s="35">
        <f t="shared" si="179"/>
        <v>0.72043582800000006</v>
      </c>
      <c r="H720" s="35">
        <f t="shared" si="179"/>
        <v>0</v>
      </c>
      <c r="I720" s="36">
        <v>0</v>
      </c>
      <c r="J720" s="35">
        <v>0</v>
      </c>
      <c r="K720" s="36">
        <v>0</v>
      </c>
      <c r="L720" s="35">
        <v>0</v>
      </c>
      <c r="M720" s="36">
        <v>0</v>
      </c>
      <c r="N720" s="35">
        <v>0</v>
      </c>
      <c r="O720" s="35">
        <v>0.72043582800000006</v>
      </c>
      <c r="P720" s="35">
        <v>0</v>
      </c>
      <c r="Q720" s="35">
        <f t="shared" si="180"/>
        <v>0.72043582800000006</v>
      </c>
      <c r="R720" s="35">
        <f t="shared" si="181"/>
        <v>0</v>
      </c>
      <c r="S720" s="37">
        <v>0</v>
      </c>
      <c r="T720" s="82" t="s">
        <v>32</v>
      </c>
      <c r="V720" s="103"/>
    </row>
    <row r="721" spans="1:22" ht="31.5">
      <c r="A721" s="39" t="s">
        <v>1441</v>
      </c>
      <c r="B721" s="64" t="s">
        <v>1481</v>
      </c>
      <c r="C721" s="36" t="s">
        <v>1482</v>
      </c>
      <c r="D721" s="35">
        <v>0.22749908400000002</v>
      </c>
      <c r="E721" s="36">
        <v>0</v>
      </c>
      <c r="F721" s="36">
        <f t="shared" si="178"/>
        <v>0.22749908400000002</v>
      </c>
      <c r="G721" s="35">
        <f t="shared" si="179"/>
        <v>0.22749908400000002</v>
      </c>
      <c r="H721" s="35">
        <f t="shared" si="179"/>
        <v>0</v>
      </c>
      <c r="I721" s="36">
        <v>0</v>
      </c>
      <c r="J721" s="36">
        <v>0</v>
      </c>
      <c r="K721" s="36">
        <v>0</v>
      </c>
      <c r="L721" s="35">
        <v>0</v>
      </c>
      <c r="M721" s="36">
        <v>0</v>
      </c>
      <c r="N721" s="35">
        <v>0</v>
      </c>
      <c r="O721" s="35">
        <v>0.22749908400000002</v>
      </c>
      <c r="P721" s="35">
        <v>0</v>
      </c>
      <c r="Q721" s="35">
        <f t="shared" si="180"/>
        <v>0.22749908400000002</v>
      </c>
      <c r="R721" s="35">
        <f t="shared" si="181"/>
        <v>0</v>
      </c>
      <c r="S721" s="37">
        <v>0</v>
      </c>
      <c r="T721" s="82" t="s">
        <v>32</v>
      </c>
      <c r="V721" s="103"/>
    </row>
    <row r="722" spans="1:22" ht="31.5">
      <c r="A722" s="39" t="s">
        <v>1441</v>
      </c>
      <c r="B722" s="64" t="s">
        <v>1483</v>
      </c>
      <c r="C722" s="36" t="s">
        <v>1484</v>
      </c>
      <c r="D722" s="35">
        <v>2.357110536</v>
      </c>
      <c r="E722" s="35">
        <v>0</v>
      </c>
      <c r="F722" s="36">
        <f t="shared" si="178"/>
        <v>2.357110536</v>
      </c>
      <c r="G722" s="35">
        <f t="shared" si="179"/>
        <v>2.357110536</v>
      </c>
      <c r="H722" s="35">
        <f t="shared" si="179"/>
        <v>0</v>
      </c>
      <c r="I722" s="36">
        <v>0</v>
      </c>
      <c r="J722" s="35">
        <v>0</v>
      </c>
      <c r="K722" s="36">
        <v>0</v>
      </c>
      <c r="L722" s="35">
        <v>0</v>
      </c>
      <c r="M722" s="36">
        <v>0</v>
      </c>
      <c r="N722" s="35">
        <v>0</v>
      </c>
      <c r="O722" s="35">
        <v>2.357110536</v>
      </c>
      <c r="P722" s="35">
        <v>0</v>
      </c>
      <c r="Q722" s="35">
        <f t="shared" si="180"/>
        <v>2.357110536</v>
      </c>
      <c r="R722" s="35">
        <f t="shared" si="181"/>
        <v>0</v>
      </c>
      <c r="S722" s="37">
        <v>0</v>
      </c>
      <c r="T722" s="82" t="s">
        <v>32</v>
      </c>
      <c r="V722" s="103"/>
    </row>
    <row r="723" spans="1:22">
      <c r="A723" s="39" t="s">
        <v>1441</v>
      </c>
      <c r="B723" s="64" t="s">
        <v>1485</v>
      </c>
      <c r="C723" s="36" t="s">
        <v>1486</v>
      </c>
      <c r="D723" s="35">
        <v>0.62436051599999998</v>
      </c>
      <c r="E723" s="35">
        <v>0</v>
      </c>
      <c r="F723" s="36">
        <f t="shared" si="178"/>
        <v>0.62436051599999998</v>
      </c>
      <c r="G723" s="35">
        <f t="shared" si="179"/>
        <v>0.62436051599999998</v>
      </c>
      <c r="H723" s="35">
        <f t="shared" si="179"/>
        <v>0</v>
      </c>
      <c r="I723" s="36">
        <v>0</v>
      </c>
      <c r="J723" s="35">
        <v>0</v>
      </c>
      <c r="K723" s="36">
        <v>0</v>
      </c>
      <c r="L723" s="35">
        <v>0</v>
      </c>
      <c r="M723" s="36">
        <v>0</v>
      </c>
      <c r="N723" s="35">
        <v>0</v>
      </c>
      <c r="O723" s="35">
        <v>0.62436051599999998</v>
      </c>
      <c r="P723" s="35">
        <v>0</v>
      </c>
      <c r="Q723" s="35">
        <f t="shared" si="180"/>
        <v>0.62436051599999998</v>
      </c>
      <c r="R723" s="35">
        <f t="shared" si="181"/>
        <v>0</v>
      </c>
      <c r="S723" s="37">
        <v>0</v>
      </c>
      <c r="T723" s="82" t="s">
        <v>32</v>
      </c>
      <c r="V723" s="103"/>
    </row>
    <row r="724" spans="1:22">
      <c r="A724" s="39" t="s">
        <v>1441</v>
      </c>
      <c r="B724" s="64" t="s">
        <v>1487</v>
      </c>
      <c r="C724" s="36" t="s">
        <v>1488</v>
      </c>
      <c r="D724" s="35">
        <v>0.13683492</v>
      </c>
      <c r="E724" s="35">
        <v>0</v>
      </c>
      <c r="F724" s="36">
        <f t="shared" si="178"/>
        <v>0.13683492</v>
      </c>
      <c r="G724" s="35">
        <f t="shared" si="179"/>
        <v>0.13683492</v>
      </c>
      <c r="H724" s="35">
        <f t="shared" si="179"/>
        <v>0</v>
      </c>
      <c r="I724" s="36">
        <v>0</v>
      </c>
      <c r="J724" s="35">
        <v>0</v>
      </c>
      <c r="K724" s="36">
        <v>0</v>
      </c>
      <c r="L724" s="46">
        <v>0</v>
      </c>
      <c r="M724" s="36">
        <v>0</v>
      </c>
      <c r="N724" s="46">
        <v>0</v>
      </c>
      <c r="O724" s="46">
        <v>0.13683492</v>
      </c>
      <c r="P724" s="46">
        <v>0</v>
      </c>
      <c r="Q724" s="35">
        <f t="shared" si="180"/>
        <v>0.13683492</v>
      </c>
      <c r="R724" s="35">
        <f t="shared" si="181"/>
        <v>0</v>
      </c>
      <c r="S724" s="37">
        <v>0</v>
      </c>
      <c r="T724" s="82" t="s">
        <v>32</v>
      </c>
      <c r="V724" s="103"/>
    </row>
    <row r="725" spans="1:22">
      <c r="A725" s="39" t="s">
        <v>1441</v>
      </c>
      <c r="B725" s="64" t="s">
        <v>1489</v>
      </c>
      <c r="C725" s="36" t="s">
        <v>1490</v>
      </c>
      <c r="D725" s="35">
        <v>0.23644411199999998</v>
      </c>
      <c r="E725" s="35">
        <v>0</v>
      </c>
      <c r="F725" s="36">
        <f t="shared" si="178"/>
        <v>0.23644411199999998</v>
      </c>
      <c r="G725" s="35">
        <f t="shared" si="179"/>
        <v>0.23644411199999998</v>
      </c>
      <c r="H725" s="35">
        <f t="shared" si="179"/>
        <v>0</v>
      </c>
      <c r="I725" s="36">
        <v>0</v>
      </c>
      <c r="J725" s="35">
        <v>0</v>
      </c>
      <c r="K725" s="36">
        <v>0</v>
      </c>
      <c r="L725" s="46">
        <v>0</v>
      </c>
      <c r="M725" s="36">
        <v>0</v>
      </c>
      <c r="N725" s="46">
        <v>0</v>
      </c>
      <c r="O725" s="46">
        <v>0.23644411199999998</v>
      </c>
      <c r="P725" s="46">
        <v>0</v>
      </c>
      <c r="Q725" s="35">
        <f t="shared" si="180"/>
        <v>0.23644411199999998</v>
      </c>
      <c r="R725" s="35">
        <f t="shared" si="181"/>
        <v>0</v>
      </c>
      <c r="S725" s="37">
        <v>0</v>
      </c>
      <c r="T725" s="82" t="s">
        <v>32</v>
      </c>
      <c r="V725" s="103"/>
    </row>
    <row r="726" spans="1:22" ht="31.5">
      <c r="A726" s="39" t="s">
        <v>1441</v>
      </c>
      <c r="B726" s="64" t="s">
        <v>1491</v>
      </c>
      <c r="C726" s="36" t="s">
        <v>1492</v>
      </c>
      <c r="D726" s="35">
        <v>0.48664676400000001</v>
      </c>
      <c r="E726" s="35">
        <v>0</v>
      </c>
      <c r="F726" s="36">
        <f t="shared" si="178"/>
        <v>0.48664676400000001</v>
      </c>
      <c r="G726" s="35">
        <f t="shared" si="179"/>
        <v>0.48664676400000001</v>
      </c>
      <c r="H726" s="35">
        <f t="shared" si="179"/>
        <v>0.48510000000000003</v>
      </c>
      <c r="I726" s="36">
        <v>0</v>
      </c>
      <c r="J726" s="35">
        <v>0.48510000000000003</v>
      </c>
      <c r="K726" s="36">
        <v>0</v>
      </c>
      <c r="L726" s="35">
        <v>0</v>
      </c>
      <c r="M726" s="36">
        <v>0</v>
      </c>
      <c r="N726" s="35">
        <v>0</v>
      </c>
      <c r="O726" s="35">
        <v>0.48664676400000001</v>
      </c>
      <c r="P726" s="35">
        <v>0</v>
      </c>
      <c r="Q726" s="35">
        <f t="shared" si="180"/>
        <v>1.5467639999999783E-3</v>
      </c>
      <c r="R726" s="35">
        <f t="shared" si="181"/>
        <v>0.48510000000000003</v>
      </c>
      <c r="S726" s="37">
        <v>1</v>
      </c>
      <c r="T726" s="82" t="s">
        <v>253</v>
      </c>
      <c r="V726" s="103"/>
    </row>
    <row r="727" spans="1:22" ht="31.5">
      <c r="A727" s="39" t="s">
        <v>1441</v>
      </c>
      <c r="B727" s="64" t="s">
        <v>1493</v>
      </c>
      <c r="C727" s="36" t="s">
        <v>1494</v>
      </c>
      <c r="D727" s="35">
        <v>0.43155967200000001</v>
      </c>
      <c r="E727" s="35">
        <v>0</v>
      </c>
      <c r="F727" s="36">
        <f t="shared" si="178"/>
        <v>0.43155967200000001</v>
      </c>
      <c r="G727" s="35">
        <f t="shared" si="179"/>
        <v>0.43155967200000001</v>
      </c>
      <c r="H727" s="35">
        <f t="shared" si="179"/>
        <v>0</v>
      </c>
      <c r="I727" s="36">
        <v>0</v>
      </c>
      <c r="J727" s="35">
        <v>0</v>
      </c>
      <c r="K727" s="36">
        <v>0</v>
      </c>
      <c r="L727" s="35">
        <v>0</v>
      </c>
      <c r="M727" s="36">
        <v>0</v>
      </c>
      <c r="N727" s="35">
        <v>0</v>
      </c>
      <c r="O727" s="35">
        <v>0.43155967200000001</v>
      </c>
      <c r="P727" s="35">
        <v>0</v>
      </c>
      <c r="Q727" s="35">
        <f t="shared" si="180"/>
        <v>0.43155967200000001</v>
      </c>
      <c r="R727" s="35">
        <f t="shared" si="181"/>
        <v>0</v>
      </c>
      <c r="S727" s="37">
        <v>0</v>
      </c>
      <c r="T727" s="82" t="s">
        <v>32</v>
      </c>
      <c r="V727" s="103"/>
    </row>
    <row r="728" spans="1:22">
      <c r="A728" s="39" t="s">
        <v>1441</v>
      </c>
      <c r="B728" s="64" t="s">
        <v>1495</v>
      </c>
      <c r="C728" s="36" t="s">
        <v>1496</v>
      </c>
      <c r="D728" s="35">
        <v>0.15890505599999999</v>
      </c>
      <c r="E728" s="35">
        <v>0</v>
      </c>
      <c r="F728" s="36">
        <f t="shared" si="178"/>
        <v>0.15890505599999999</v>
      </c>
      <c r="G728" s="35">
        <f t="shared" si="179"/>
        <v>0.15890505599999999</v>
      </c>
      <c r="H728" s="35">
        <f t="shared" si="179"/>
        <v>0</v>
      </c>
      <c r="I728" s="36">
        <v>0</v>
      </c>
      <c r="J728" s="35">
        <v>0</v>
      </c>
      <c r="K728" s="36">
        <v>0</v>
      </c>
      <c r="L728" s="35">
        <v>0</v>
      </c>
      <c r="M728" s="36">
        <v>0</v>
      </c>
      <c r="N728" s="35">
        <v>0</v>
      </c>
      <c r="O728" s="35">
        <v>0.15890505599999999</v>
      </c>
      <c r="P728" s="35">
        <v>0</v>
      </c>
      <c r="Q728" s="35">
        <f t="shared" si="180"/>
        <v>0.15890505599999999</v>
      </c>
      <c r="R728" s="35">
        <f t="shared" si="181"/>
        <v>0</v>
      </c>
      <c r="S728" s="37">
        <v>0</v>
      </c>
      <c r="T728" s="82" t="s">
        <v>32</v>
      </c>
      <c r="V728" s="103"/>
    </row>
    <row r="729" spans="1:22" ht="31.5">
      <c r="A729" s="39" t="s">
        <v>1441</v>
      </c>
      <c r="B729" s="64" t="s">
        <v>1497</v>
      </c>
      <c r="C729" s="36" t="s">
        <v>1498</v>
      </c>
      <c r="D729" s="35">
        <v>7.7841708120000002</v>
      </c>
      <c r="E729" s="35">
        <v>0</v>
      </c>
      <c r="F729" s="36">
        <f t="shared" si="178"/>
        <v>7.7841708120000002</v>
      </c>
      <c r="G729" s="35">
        <f t="shared" si="179"/>
        <v>7.7841708120000002</v>
      </c>
      <c r="H729" s="35">
        <f t="shared" si="179"/>
        <v>0</v>
      </c>
      <c r="I729" s="36">
        <v>0</v>
      </c>
      <c r="J729" s="35">
        <v>0</v>
      </c>
      <c r="K729" s="36">
        <v>0</v>
      </c>
      <c r="L729" s="35">
        <v>0</v>
      </c>
      <c r="M729" s="36">
        <v>0</v>
      </c>
      <c r="N729" s="35">
        <v>0</v>
      </c>
      <c r="O729" s="35">
        <v>7.7841708120000002</v>
      </c>
      <c r="P729" s="35">
        <v>0</v>
      </c>
      <c r="Q729" s="35">
        <f t="shared" si="180"/>
        <v>7.7841708120000002</v>
      </c>
      <c r="R729" s="35">
        <f t="shared" si="181"/>
        <v>0</v>
      </c>
      <c r="S729" s="37">
        <v>0</v>
      </c>
      <c r="T729" s="82" t="s">
        <v>32</v>
      </c>
      <c r="V729" s="103"/>
    </row>
    <row r="730" spans="1:22">
      <c r="A730" s="39" t="s">
        <v>1441</v>
      </c>
      <c r="B730" s="64" t="s">
        <v>1499</v>
      </c>
      <c r="C730" s="36" t="s">
        <v>1500</v>
      </c>
      <c r="D730" s="35">
        <v>2.3935122359999998</v>
      </c>
      <c r="E730" s="35">
        <v>0</v>
      </c>
      <c r="F730" s="36">
        <f t="shared" si="178"/>
        <v>2.3935122359999998</v>
      </c>
      <c r="G730" s="35">
        <f t="shared" si="179"/>
        <v>2.3935122359999998</v>
      </c>
      <c r="H730" s="35">
        <f t="shared" si="179"/>
        <v>0</v>
      </c>
      <c r="I730" s="36">
        <v>0</v>
      </c>
      <c r="J730" s="35">
        <v>0</v>
      </c>
      <c r="K730" s="36">
        <v>0</v>
      </c>
      <c r="L730" s="35">
        <v>0</v>
      </c>
      <c r="M730" s="36">
        <v>0</v>
      </c>
      <c r="N730" s="35">
        <v>0</v>
      </c>
      <c r="O730" s="35">
        <v>2.3935122359999998</v>
      </c>
      <c r="P730" s="35">
        <v>0</v>
      </c>
      <c r="Q730" s="35">
        <f t="shared" si="180"/>
        <v>2.3935122359999998</v>
      </c>
      <c r="R730" s="35">
        <f t="shared" si="181"/>
        <v>0</v>
      </c>
      <c r="S730" s="37">
        <v>0</v>
      </c>
      <c r="T730" s="82" t="s">
        <v>32</v>
      </c>
      <c r="V730" s="103"/>
    </row>
    <row r="731" spans="1:22" ht="31.5">
      <c r="A731" s="39" t="s">
        <v>1441</v>
      </c>
      <c r="B731" s="64" t="s">
        <v>1501</v>
      </c>
      <c r="C731" s="36" t="s">
        <v>1502</v>
      </c>
      <c r="D731" s="35">
        <v>0.16386312</v>
      </c>
      <c r="E731" s="35">
        <v>0</v>
      </c>
      <c r="F731" s="36">
        <f t="shared" si="178"/>
        <v>0.16386312</v>
      </c>
      <c r="G731" s="35">
        <f t="shared" si="179"/>
        <v>0.16386312</v>
      </c>
      <c r="H731" s="35">
        <f t="shared" si="179"/>
        <v>0</v>
      </c>
      <c r="I731" s="36">
        <v>0</v>
      </c>
      <c r="J731" s="35">
        <v>0</v>
      </c>
      <c r="K731" s="36">
        <v>0</v>
      </c>
      <c r="L731" s="35">
        <v>0</v>
      </c>
      <c r="M731" s="36">
        <v>0</v>
      </c>
      <c r="N731" s="35">
        <v>0</v>
      </c>
      <c r="O731" s="35">
        <v>0.16386312</v>
      </c>
      <c r="P731" s="35">
        <v>0</v>
      </c>
      <c r="Q731" s="35">
        <f t="shared" si="180"/>
        <v>0.16386312</v>
      </c>
      <c r="R731" s="35">
        <f t="shared" si="181"/>
        <v>0</v>
      </c>
      <c r="S731" s="37">
        <v>0</v>
      </c>
      <c r="T731" s="82" t="s">
        <v>32</v>
      </c>
      <c r="V731" s="103"/>
    </row>
    <row r="732" spans="1:22" ht="31.5">
      <c r="A732" s="39" t="s">
        <v>1441</v>
      </c>
      <c r="B732" s="64" t="s">
        <v>1503</v>
      </c>
      <c r="C732" s="36" t="s">
        <v>1504</v>
      </c>
      <c r="D732" s="35">
        <v>0.77635080000000001</v>
      </c>
      <c r="E732" s="35">
        <v>0</v>
      </c>
      <c r="F732" s="36">
        <f t="shared" si="178"/>
        <v>0.77635080000000001</v>
      </c>
      <c r="G732" s="35">
        <f t="shared" si="179"/>
        <v>0.77635080000000001</v>
      </c>
      <c r="H732" s="35">
        <f t="shared" si="179"/>
        <v>0</v>
      </c>
      <c r="I732" s="36">
        <v>0</v>
      </c>
      <c r="J732" s="35">
        <v>0</v>
      </c>
      <c r="K732" s="36">
        <v>0</v>
      </c>
      <c r="L732" s="35">
        <v>0</v>
      </c>
      <c r="M732" s="36">
        <v>0</v>
      </c>
      <c r="N732" s="35">
        <v>0</v>
      </c>
      <c r="O732" s="35">
        <v>0.77635080000000001</v>
      </c>
      <c r="P732" s="35">
        <v>0</v>
      </c>
      <c r="Q732" s="35">
        <f t="shared" si="180"/>
        <v>0.77635080000000001</v>
      </c>
      <c r="R732" s="35">
        <f t="shared" si="181"/>
        <v>0</v>
      </c>
      <c r="S732" s="37">
        <v>0</v>
      </c>
      <c r="T732" s="82" t="s">
        <v>32</v>
      </c>
      <c r="V732" s="103"/>
    </row>
    <row r="733" spans="1:22" ht="31.5">
      <c r="A733" s="39" t="s">
        <v>1441</v>
      </c>
      <c r="B733" s="64" t="s">
        <v>1505</v>
      </c>
      <c r="C733" s="36" t="s">
        <v>1506</v>
      </c>
      <c r="D733" s="35">
        <v>74.218512000000004</v>
      </c>
      <c r="E733" s="35">
        <v>0</v>
      </c>
      <c r="F733" s="36">
        <f t="shared" si="178"/>
        <v>74.218512000000004</v>
      </c>
      <c r="G733" s="35">
        <f t="shared" si="179"/>
        <v>74.218512000000004</v>
      </c>
      <c r="H733" s="35">
        <f t="shared" si="179"/>
        <v>0.10726625999999999</v>
      </c>
      <c r="I733" s="36">
        <v>0</v>
      </c>
      <c r="J733" s="35">
        <v>0.10726625999999999</v>
      </c>
      <c r="K733" s="36">
        <v>0</v>
      </c>
      <c r="L733" s="35">
        <v>0</v>
      </c>
      <c r="M733" s="36">
        <v>0</v>
      </c>
      <c r="N733" s="35">
        <v>0</v>
      </c>
      <c r="O733" s="35">
        <v>74.218512000000004</v>
      </c>
      <c r="P733" s="35">
        <v>0</v>
      </c>
      <c r="Q733" s="35">
        <f t="shared" si="180"/>
        <v>74.111245740000001</v>
      </c>
      <c r="R733" s="35">
        <f t="shared" si="181"/>
        <v>0.10726625999999999</v>
      </c>
      <c r="S733" s="37">
        <v>1</v>
      </c>
      <c r="T733" s="111" t="s">
        <v>253</v>
      </c>
      <c r="V733" s="103"/>
    </row>
    <row r="734" spans="1:22" ht="31.5">
      <c r="A734" s="39" t="s">
        <v>1441</v>
      </c>
      <c r="B734" s="64" t="s">
        <v>1507</v>
      </c>
      <c r="C734" s="36" t="s">
        <v>1508</v>
      </c>
      <c r="D734" s="35">
        <v>157.26725039999999</v>
      </c>
      <c r="E734" s="35">
        <v>0</v>
      </c>
      <c r="F734" s="36">
        <f t="shared" si="178"/>
        <v>157.26725039999999</v>
      </c>
      <c r="G734" s="35">
        <f t="shared" si="179"/>
        <v>157.26725039999999</v>
      </c>
      <c r="H734" s="35">
        <f t="shared" si="179"/>
        <v>0.17136985999999998</v>
      </c>
      <c r="I734" s="36">
        <v>0</v>
      </c>
      <c r="J734" s="35">
        <v>0.17136985999999998</v>
      </c>
      <c r="K734" s="36">
        <v>0</v>
      </c>
      <c r="L734" s="35">
        <v>0</v>
      </c>
      <c r="M734" s="36">
        <v>0</v>
      </c>
      <c r="N734" s="35">
        <v>0</v>
      </c>
      <c r="O734" s="35">
        <v>157.26725039999999</v>
      </c>
      <c r="P734" s="35">
        <v>0</v>
      </c>
      <c r="Q734" s="35">
        <f t="shared" si="180"/>
        <v>157.09588054</v>
      </c>
      <c r="R734" s="35">
        <f t="shared" si="181"/>
        <v>0.17136985999999998</v>
      </c>
      <c r="S734" s="37">
        <v>1</v>
      </c>
      <c r="T734" s="111" t="s">
        <v>253</v>
      </c>
      <c r="V734" s="103"/>
    </row>
    <row r="735" spans="1:22">
      <c r="A735" s="39" t="s">
        <v>1441</v>
      </c>
      <c r="B735" s="64" t="s">
        <v>1509</v>
      </c>
      <c r="C735" s="36" t="s">
        <v>1510</v>
      </c>
      <c r="D735" s="35">
        <v>2.1919984800000001</v>
      </c>
      <c r="E735" s="35">
        <v>0</v>
      </c>
      <c r="F735" s="36">
        <f>D735-E735</f>
        <v>2.1919984800000001</v>
      </c>
      <c r="G735" s="35" t="s">
        <v>32</v>
      </c>
      <c r="H735" s="35">
        <f t="shared" si="179"/>
        <v>2.2399992000000002</v>
      </c>
      <c r="I735" s="36" t="s">
        <v>32</v>
      </c>
      <c r="J735" s="35">
        <v>2.2399992000000002</v>
      </c>
      <c r="K735" s="36" t="s">
        <v>32</v>
      </c>
      <c r="L735" s="35">
        <v>0</v>
      </c>
      <c r="M735" s="36" t="s">
        <v>32</v>
      </c>
      <c r="N735" s="35">
        <v>0</v>
      </c>
      <c r="O735" s="35" t="s">
        <v>32</v>
      </c>
      <c r="P735" s="35">
        <v>0</v>
      </c>
      <c r="Q735" s="35">
        <f t="shared" si="180"/>
        <v>-4.8000720000000108E-2</v>
      </c>
      <c r="R735" s="35" t="s">
        <v>32</v>
      </c>
      <c r="S735" s="37" t="s">
        <v>32</v>
      </c>
      <c r="T735" s="82" t="s">
        <v>1511</v>
      </c>
      <c r="V735" s="103"/>
    </row>
    <row r="736" spans="1:22" ht="31.5">
      <c r="A736" s="39" t="s">
        <v>1441</v>
      </c>
      <c r="B736" s="64" t="s">
        <v>1512</v>
      </c>
      <c r="C736" s="36" t="s">
        <v>1513</v>
      </c>
      <c r="D736" s="35">
        <v>4.8631535999999995</v>
      </c>
      <c r="E736" s="35">
        <v>0.28709895000000002</v>
      </c>
      <c r="F736" s="36">
        <f>D736-E736</f>
        <v>4.5760546499999997</v>
      </c>
      <c r="G736" s="35" t="s">
        <v>32</v>
      </c>
      <c r="H736" s="35">
        <f t="shared" si="179"/>
        <v>0.31691158000000003</v>
      </c>
      <c r="I736" s="36" t="s">
        <v>32</v>
      </c>
      <c r="J736" s="35">
        <v>0.31691158000000003</v>
      </c>
      <c r="K736" s="36" t="s">
        <v>32</v>
      </c>
      <c r="L736" s="35">
        <v>0</v>
      </c>
      <c r="M736" s="36" t="s">
        <v>32</v>
      </c>
      <c r="N736" s="35">
        <v>0</v>
      </c>
      <c r="O736" s="35" t="s">
        <v>32</v>
      </c>
      <c r="P736" s="35">
        <v>0</v>
      </c>
      <c r="Q736" s="35">
        <f t="shared" si="180"/>
        <v>4.2591430699999995</v>
      </c>
      <c r="R736" s="35" t="s">
        <v>32</v>
      </c>
      <c r="S736" s="37" t="s">
        <v>32</v>
      </c>
      <c r="T736" s="111" t="s">
        <v>1514</v>
      </c>
      <c r="V736" s="103"/>
    </row>
    <row r="737" spans="1:22">
      <c r="A737" s="39" t="s">
        <v>1441</v>
      </c>
      <c r="B737" s="64" t="s">
        <v>1515</v>
      </c>
      <c r="C737" s="36" t="s">
        <v>1516</v>
      </c>
      <c r="D737" s="35">
        <v>0.96665117</v>
      </c>
      <c r="E737" s="35">
        <v>0</v>
      </c>
      <c r="F737" s="36">
        <f>D737-E737</f>
        <v>0.96665117</v>
      </c>
      <c r="G737" s="35" t="s">
        <v>32</v>
      </c>
      <c r="H737" s="35">
        <f t="shared" si="179"/>
        <v>1.0807392</v>
      </c>
      <c r="I737" s="36" t="s">
        <v>32</v>
      </c>
      <c r="J737" s="35">
        <v>1.0807392</v>
      </c>
      <c r="K737" s="36" t="s">
        <v>32</v>
      </c>
      <c r="L737" s="35">
        <v>0</v>
      </c>
      <c r="M737" s="36" t="s">
        <v>32</v>
      </c>
      <c r="N737" s="35">
        <v>0</v>
      </c>
      <c r="O737" s="35" t="s">
        <v>32</v>
      </c>
      <c r="P737" s="35">
        <v>0</v>
      </c>
      <c r="Q737" s="35">
        <f t="shared" si="180"/>
        <v>-0.11408803000000001</v>
      </c>
      <c r="R737" s="35" t="s">
        <v>32</v>
      </c>
      <c r="S737" s="37" t="s">
        <v>32</v>
      </c>
      <c r="T737" s="82" t="s">
        <v>1511</v>
      </c>
      <c r="V737" s="103"/>
    </row>
    <row r="738" spans="1:22">
      <c r="A738" s="39" t="s">
        <v>1441</v>
      </c>
      <c r="B738" s="64" t="s">
        <v>1517</v>
      </c>
      <c r="C738" s="36" t="s">
        <v>1518</v>
      </c>
      <c r="D738" s="35" t="s">
        <v>32</v>
      </c>
      <c r="E738" s="35" t="s">
        <v>32</v>
      </c>
      <c r="F738" s="36" t="s">
        <v>32</v>
      </c>
      <c r="G738" s="35" t="s">
        <v>32</v>
      </c>
      <c r="H738" s="35">
        <f t="shared" si="179"/>
        <v>0.26544000000000001</v>
      </c>
      <c r="I738" s="36" t="s">
        <v>32</v>
      </c>
      <c r="J738" s="35">
        <v>0.26544000000000001</v>
      </c>
      <c r="K738" s="36" t="s">
        <v>32</v>
      </c>
      <c r="L738" s="35">
        <v>0</v>
      </c>
      <c r="M738" s="36" t="s">
        <v>32</v>
      </c>
      <c r="N738" s="35">
        <v>0</v>
      </c>
      <c r="O738" s="35" t="s">
        <v>32</v>
      </c>
      <c r="P738" s="35">
        <v>0</v>
      </c>
      <c r="Q738" s="35" t="s">
        <v>32</v>
      </c>
      <c r="R738" s="35" t="s">
        <v>32</v>
      </c>
      <c r="S738" s="37" t="s">
        <v>32</v>
      </c>
      <c r="T738" s="82" t="s">
        <v>1511</v>
      </c>
      <c r="V738" s="103"/>
    </row>
    <row r="739" spans="1:22" ht="31.5">
      <c r="A739" s="39" t="s">
        <v>1441</v>
      </c>
      <c r="B739" s="64" t="s">
        <v>1519</v>
      </c>
      <c r="C739" s="36" t="s">
        <v>1520</v>
      </c>
      <c r="D739" s="35" t="s">
        <v>32</v>
      </c>
      <c r="E739" s="35" t="s">
        <v>32</v>
      </c>
      <c r="F739" s="36" t="s">
        <v>32</v>
      </c>
      <c r="G739" s="35" t="s">
        <v>32</v>
      </c>
      <c r="H739" s="35">
        <f t="shared" si="179"/>
        <v>0.19500000000000001</v>
      </c>
      <c r="I739" s="36" t="s">
        <v>32</v>
      </c>
      <c r="J739" s="35">
        <v>0.19500000000000001</v>
      </c>
      <c r="K739" s="36" t="s">
        <v>32</v>
      </c>
      <c r="L739" s="35">
        <v>0</v>
      </c>
      <c r="M739" s="36" t="s">
        <v>32</v>
      </c>
      <c r="N739" s="35">
        <v>0</v>
      </c>
      <c r="O739" s="35" t="s">
        <v>32</v>
      </c>
      <c r="P739" s="35">
        <v>0</v>
      </c>
      <c r="Q739" s="35" t="s">
        <v>32</v>
      </c>
      <c r="R739" s="35" t="s">
        <v>32</v>
      </c>
      <c r="S739" s="37" t="s">
        <v>32</v>
      </c>
      <c r="T739" s="38" t="s">
        <v>640</v>
      </c>
      <c r="V739" s="103"/>
    </row>
    <row r="740" spans="1:22" ht="31.5">
      <c r="A740" s="39" t="s">
        <v>1441</v>
      </c>
      <c r="B740" s="64" t="s">
        <v>1521</v>
      </c>
      <c r="C740" s="36" t="s">
        <v>1522</v>
      </c>
      <c r="D740" s="35" t="s">
        <v>32</v>
      </c>
      <c r="E740" s="35">
        <v>1.7002412499999999</v>
      </c>
      <c r="F740" s="36" t="s">
        <v>32</v>
      </c>
      <c r="G740" s="35" t="s">
        <v>32</v>
      </c>
      <c r="H740" s="35">
        <f t="shared" si="179"/>
        <v>3.9801333300000001</v>
      </c>
      <c r="I740" s="36" t="s">
        <v>32</v>
      </c>
      <c r="J740" s="35">
        <v>3.9801333300000001</v>
      </c>
      <c r="K740" s="36" t="s">
        <v>32</v>
      </c>
      <c r="L740" s="35">
        <v>0</v>
      </c>
      <c r="M740" s="36" t="s">
        <v>32</v>
      </c>
      <c r="N740" s="35">
        <v>0</v>
      </c>
      <c r="O740" s="35" t="s">
        <v>32</v>
      </c>
      <c r="P740" s="35">
        <v>0</v>
      </c>
      <c r="Q740" s="35" t="s">
        <v>32</v>
      </c>
      <c r="R740" s="35" t="s">
        <v>32</v>
      </c>
      <c r="S740" s="37" t="s">
        <v>32</v>
      </c>
      <c r="T740" s="38" t="s">
        <v>640</v>
      </c>
      <c r="V740" s="103"/>
    </row>
    <row r="741" spans="1:22" ht="47.25">
      <c r="A741" s="39" t="s">
        <v>1441</v>
      </c>
      <c r="B741" s="64" t="s">
        <v>1523</v>
      </c>
      <c r="C741" s="36" t="s">
        <v>1524</v>
      </c>
      <c r="D741" s="35" t="s">
        <v>32</v>
      </c>
      <c r="E741" s="35">
        <v>0.28386119999999998</v>
      </c>
      <c r="F741" s="36" t="s">
        <v>32</v>
      </c>
      <c r="G741" s="35" t="s">
        <v>32</v>
      </c>
      <c r="H741" s="35">
        <f t="shared" si="179"/>
        <v>0.46872518000000002</v>
      </c>
      <c r="I741" s="36" t="s">
        <v>32</v>
      </c>
      <c r="J741" s="35">
        <v>0.46872518000000002</v>
      </c>
      <c r="K741" s="36" t="s">
        <v>32</v>
      </c>
      <c r="L741" s="35">
        <v>0</v>
      </c>
      <c r="M741" s="36" t="s">
        <v>32</v>
      </c>
      <c r="N741" s="35">
        <v>0</v>
      </c>
      <c r="O741" s="35" t="s">
        <v>32</v>
      </c>
      <c r="P741" s="35">
        <v>0</v>
      </c>
      <c r="Q741" s="35" t="s">
        <v>32</v>
      </c>
      <c r="R741" s="35" t="s">
        <v>32</v>
      </c>
      <c r="S741" s="37" t="s">
        <v>32</v>
      </c>
      <c r="T741" s="38" t="s">
        <v>640</v>
      </c>
      <c r="V741" s="103"/>
    </row>
    <row r="742" spans="1:22" ht="31.5">
      <c r="A742" s="39" t="s">
        <v>1441</v>
      </c>
      <c r="B742" s="64" t="s">
        <v>1525</v>
      </c>
      <c r="C742" s="36" t="s">
        <v>1526</v>
      </c>
      <c r="D742" s="35" t="s">
        <v>32</v>
      </c>
      <c r="E742" s="35">
        <v>3.475606</v>
      </c>
      <c r="F742" s="36" t="s">
        <v>32</v>
      </c>
      <c r="G742" s="35" t="s">
        <v>32</v>
      </c>
      <c r="H742" s="35">
        <f t="shared" si="179"/>
        <v>0.39095999999999997</v>
      </c>
      <c r="I742" s="36" t="s">
        <v>32</v>
      </c>
      <c r="J742" s="35">
        <v>0.39095999999999997</v>
      </c>
      <c r="K742" s="36" t="s">
        <v>32</v>
      </c>
      <c r="L742" s="35">
        <v>0</v>
      </c>
      <c r="M742" s="36" t="s">
        <v>32</v>
      </c>
      <c r="N742" s="35">
        <v>0</v>
      </c>
      <c r="O742" s="35" t="s">
        <v>32</v>
      </c>
      <c r="P742" s="35">
        <v>0</v>
      </c>
      <c r="Q742" s="35" t="s">
        <v>32</v>
      </c>
      <c r="R742" s="35" t="s">
        <v>32</v>
      </c>
      <c r="S742" s="37" t="s">
        <v>32</v>
      </c>
      <c r="T742" s="38" t="s">
        <v>640</v>
      </c>
      <c r="V742" s="103"/>
    </row>
    <row r="743" spans="1:22">
      <c r="A743" s="39" t="s">
        <v>1441</v>
      </c>
      <c r="B743" s="64" t="s">
        <v>1527</v>
      </c>
      <c r="C743" s="36" t="s">
        <v>1528</v>
      </c>
      <c r="D743" s="35">
        <v>27.415151999999999</v>
      </c>
      <c r="E743" s="35">
        <v>0</v>
      </c>
      <c r="F743" s="36">
        <f t="shared" si="178"/>
        <v>27.415151999999999</v>
      </c>
      <c r="G743" s="35">
        <f t="shared" si="179"/>
        <v>27.415151999999999</v>
      </c>
      <c r="H743" s="35">
        <f t="shared" si="179"/>
        <v>24.66533652</v>
      </c>
      <c r="I743" s="36">
        <v>0</v>
      </c>
      <c r="J743" s="35">
        <v>24.66533652</v>
      </c>
      <c r="K743" s="36">
        <v>0</v>
      </c>
      <c r="L743" s="35">
        <v>0</v>
      </c>
      <c r="M743" s="36">
        <v>0</v>
      </c>
      <c r="N743" s="35">
        <v>0</v>
      </c>
      <c r="O743" s="35">
        <v>27.415151999999999</v>
      </c>
      <c r="P743" s="35">
        <v>0</v>
      </c>
      <c r="Q743" s="35">
        <f t="shared" si="180"/>
        <v>2.7498154799999988</v>
      </c>
      <c r="R743" s="35">
        <f>H743-(I743)</f>
        <v>24.66533652</v>
      </c>
      <c r="S743" s="37">
        <v>1</v>
      </c>
      <c r="T743" s="38" t="s">
        <v>1511</v>
      </c>
      <c r="V743" s="103"/>
    </row>
    <row r="744" spans="1:22">
      <c r="A744" s="12" t="s">
        <v>1529</v>
      </c>
      <c r="B744" s="13" t="s">
        <v>1530</v>
      </c>
      <c r="C744" s="14" t="s">
        <v>31</v>
      </c>
      <c r="D744" s="15">
        <f t="shared" ref="D744:Q744" si="182">SUM(D745,D760,D766,D774,D781,D787,D788)</f>
        <v>1681.4446257440222</v>
      </c>
      <c r="E744" s="15">
        <f t="shared" si="182"/>
        <v>212.62344246000004</v>
      </c>
      <c r="F744" s="16">
        <f t="shared" si="182"/>
        <v>1469.553729284022</v>
      </c>
      <c r="G744" s="15">
        <f t="shared" si="182"/>
        <v>77.266480790000003</v>
      </c>
      <c r="H744" s="15">
        <f t="shared" si="182"/>
        <v>0.88422168000000012</v>
      </c>
      <c r="I744" s="16">
        <f t="shared" si="182"/>
        <v>5.14677088</v>
      </c>
      <c r="J744" s="15">
        <f t="shared" si="182"/>
        <v>0.88422168000000012</v>
      </c>
      <c r="K744" s="16">
        <f t="shared" si="182"/>
        <v>5.0060358859999994</v>
      </c>
      <c r="L744" s="15">
        <f t="shared" si="182"/>
        <v>0</v>
      </c>
      <c r="M744" s="16">
        <f t="shared" si="182"/>
        <v>21.789205264</v>
      </c>
      <c r="N744" s="15">
        <f t="shared" si="182"/>
        <v>0</v>
      </c>
      <c r="O744" s="15">
        <f t="shared" si="182"/>
        <v>45.324468760000002</v>
      </c>
      <c r="P744" s="15">
        <f t="shared" si="182"/>
        <v>0</v>
      </c>
      <c r="Q744" s="15">
        <f t="shared" si="182"/>
        <v>1468.7519200040222</v>
      </c>
      <c r="R744" s="15">
        <f>SUM(R745,R760,R766,R774,R781,R787,R788)</f>
        <v>-4.43504582</v>
      </c>
      <c r="S744" s="18">
        <f>R744/(I744)</f>
        <v>-0.86171425217980557</v>
      </c>
      <c r="T744" s="19" t="s">
        <v>32</v>
      </c>
    </row>
    <row r="745" spans="1:22" ht="31.5">
      <c r="A745" s="12" t="s">
        <v>1531</v>
      </c>
      <c r="B745" s="13" t="s">
        <v>50</v>
      </c>
      <c r="C745" s="14" t="s">
        <v>31</v>
      </c>
      <c r="D745" s="15">
        <f t="shared" ref="D745:Q745" si="183">SUM(D746,D749,D752,D759)</f>
        <v>383.18020207102234</v>
      </c>
      <c r="E745" s="15">
        <f t="shared" si="183"/>
        <v>82.464596140000012</v>
      </c>
      <c r="F745" s="16">
        <f t="shared" si="183"/>
        <v>300.71560593102231</v>
      </c>
      <c r="G745" s="15">
        <f t="shared" si="183"/>
        <v>0</v>
      </c>
      <c r="H745" s="15">
        <f t="shared" si="183"/>
        <v>0.37490582</v>
      </c>
      <c r="I745" s="16">
        <f t="shared" si="183"/>
        <v>0</v>
      </c>
      <c r="J745" s="15">
        <f t="shared" si="183"/>
        <v>0.37490582</v>
      </c>
      <c r="K745" s="16">
        <f t="shared" si="183"/>
        <v>0</v>
      </c>
      <c r="L745" s="15">
        <f t="shared" si="183"/>
        <v>0</v>
      </c>
      <c r="M745" s="16">
        <f t="shared" si="183"/>
        <v>0</v>
      </c>
      <c r="N745" s="15">
        <f t="shared" si="183"/>
        <v>0</v>
      </c>
      <c r="O745" s="15">
        <f t="shared" si="183"/>
        <v>0</v>
      </c>
      <c r="P745" s="15">
        <f t="shared" si="183"/>
        <v>0</v>
      </c>
      <c r="Q745" s="15">
        <f t="shared" si="183"/>
        <v>300.34070011102233</v>
      </c>
      <c r="R745" s="15">
        <f>SUM(R746,R749,R752,R759)</f>
        <v>0</v>
      </c>
      <c r="S745" s="18">
        <v>1</v>
      </c>
      <c r="T745" s="19" t="s">
        <v>32</v>
      </c>
    </row>
    <row r="746" spans="1:22" ht="78.75">
      <c r="A746" s="12" t="s">
        <v>1532</v>
      </c>
      <c r="B746" s="13" t="s">
        <v>52</v>
      </c>
      <c r="C746" s="14" t="s">
        <v>31</v>
      </c>
      <c r="D746" s="15">
        <f t="shared" ref="D746:R746" si="184">D747+D748</f>
        <v>0</v>
      </c>
      <c r="E746" s="15">
        <f t="shared" si="184"/>
        <v>0</v>
      </c>
      <c r="F746" s="16">
        <f t="shared" si="184"/>
        <v>0</v>
      </c>
      <c r="G746" s="15">
        <f t="shared" si="184"/>
        <v>0</v>
      </c>
      <c r="H746" s="15">
        <f t="shared" si="184"/>
        <v>0</v>
      </c>
      <c r="I746" s="16">
        <f t="shared" si="184"/>
        <v>0</v>
      </c>
      <c r="J746" s="15">
        <f t="shared" si="184"/>
        <v>0</v>
      </c>
      <c r="K746" s="16">
        <f t="shared" si="184"/>
        <v>0</v>
      </c>
      <c r="L746" s="15">
        <f t="shared" si="184"/>
        <v>0</v>
      </c>
      <c r="M746" s="16">
        <f t="shared" si="184"/>
        <v>0</v>
      </c>
      <c r="N746" s="15">
        <f t="shared" si="184"/>
        <v>0</v>
      </c>
      <c r="O746" s="15">
        <f t="shared" si="184"/>
        <v>0</v>
      </c>
      <c r="P746" s="15">
        <f t="shared" si="184"/>
        <v>0</v>
      </c>
      <c r="Q746" s="15">
        <f t="shared" si="184"/>
        <v>0</v>
      </c>
      <c r="R746" s="15">
        <f t="shared" si="184"/>
        <v>0</v>
      </c>
      <c r="S746" s="18">
        <v>0</v>
      </c>
      <c r="T746" s="19" t="s">
        <v>32</v>
      </c>
    </row>
    <row r="747" spans="1:22" ht="31.5">
      <c r="A747" s="12" t="s">
        <v>1533</v>
      </c>
      <c r="B747" s="13" t="s">
        <v>56</v>
      </c>
      <c r="C747" s="14" t="s">
        <v>31</v>
      </c>
      <c r="D747" s="15">
        <v>0</v>
      </c>
      <c r="E747" s="15">
        <v>0</v>
      </c>
      <c r="F747" s="16">
        <v>0</v>
      </c>
      <c r="G747" s="15">
        <v>0</v>
      </c>
      <c r="H747" s="15">
        <v>0</v>
      </c>
      <c r="I747" s="15">
        <v>0</v>
      </c>
      <c r="J747" s="15">
        <v>0</v>
      </c>
      <c r="K747" s="16">
        <v>0</v>
      </c>
      <c r="L747" s="15">
        <v>0</v>
      </c>
      <c r="M747" s="15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8">
        <v>0</v>
      </c>
      <c r="T747" s="19" t="s">
        <v>32</v>
      </c>
    </row>
    <row r="748" spans="1:22" ht="31.5">
      <c r="A748" s="12" t="s">
        <v>1534</v>
      </c>
      <c r="B748" s="13" t="s">
        <v>56</v>
      </c>
      <c r="C748" s="14" t="s">
        <v>31</v>
      </c>
      <c r="D748" s="15">
        <v>0</v>
      </c>
      <c r="E748" s="15">
        <v>0</v>
      </c>
      <c r="F748" s="16">
        <v>0</v>
      </c>
      <c r="G748" s="15">
        <v>0</v>
      </c>
      <c r="H748" s="15">
        <v>0</v>
      </c>
      <c r="I748" s="16">
        <v>0</v>
      </c>
      <c r="J748" s="15">
        <v>0</v>
      </c>
      <c r="K748" s="16">
        <v>0</v>
      </c>
      <c r="L748" s="15">
        <v>0</v>
      </c>
      <c r="M748" s="16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8">
        <v>0</v>
      </c>
      <c r="T748" s="19" t="s">
        <v>32</v>
      </c>
    </row>
    <row r="749" spans="1:22" ht="47.25">
      <c r="A749" s="12" t="s">
        <v>1535</v>
      </c>
      <c r="B749" s="13" t="s">
        <v>58</v>
      </c>
      <c r="C749" s="14" t="s">
        <v>31</v>
      </c>
      <c r="D749" s="15">
        <f t="shared" ref="D749:R749" si="185">D750+D751</f>
        <v>0</v>
      </c>
      <c r="E749" s="15">
        <f t="shared" si="185"/>
        <v>0</v>
      </c>
      <c r="F749" s="16">
        <f t="shared" si="185"/>
        <v>0</v>
      </c>
      <c r="G749" s="15">
        <f t="shared" si="185"/>
        <v>0</v>
      </c>
      <c r="H749" s="15">
        <f t="shared" si="185"/>
        <v>0</v>
      </c>
      <c r="I749" s="16">
        <f t="shared" si="185"/>
        <v>0</v>
      </c>
      <c r="J749" s="15">
        <f t="shared" si="185"/>
        <v>0</v>
      </c>
      <c r="K749" s="16">
        <f t="shared" si="185"/>
        <v>0</v>
      </c>
      <c r="L749" s="15">
        <f t="shared" si="185"/>
        <v>0</v>
      </c>
      <c r="M749" s="16">
        <f t="shared" si="185"/>
        <v>0</v>
      </c>
      <c r="N749" s="15">
        <f t="shared" si="185"/>
        <v>0</v>
      </c>
      <c r="O749" s="15">
        <f t="shared" si="185"/>
        <v>0</v>
      </c>
      <c r="P749" s="15">
        <f t="shared" si="185"/>
        <v>0</v>
      </c>
      <c r="Q749" s="15">
        <f t="shared" si="185"/>
        <v>0</v>
      </c>
      <c r="R749" s="15">
        <f t="shared" si="185"/>
        <v>0</v>
      </c>
      <c r="S749" s="18">
        <v>0</v>
      </c>
      <c r="T749" s="19" t="s">
        <v>32</v>
      </c>
    </row>
    <row r="750" spans="1:22" ht="31.5">
      <c r="A750" s="12" t="s">
        <v>1536</v>
      </c>
      <c r="B750" s="13" t="s">
        <v>1342</v>
      </c>
      <c r="C750" s="14" t="s">
        <v>31</v>
      </c>
      <c r="D750" s="15">
        <v>0</v>
      </c>
      <c r="E750" s="15">
        <v>0</v>
      </c>
      <c r="F750" s="16">
        <v>0</v>
      </c>
      <c r="G750" s="15">
        <v>0</v>
      </c>
      <c r="H750" s="15">
        <v>0</v>
      </c>
      <c r="I750" s="16">
        <v>0</v>
      </c>
      <c r="J750" s="15">
        <v>0</v>
      </c>
      <c r="K750" s="16">
        <v>0</v>
      </c>
      <c r="L750" s="15">
        <v>0</v>
      </c>
      <c r="M750" s="16">
        <v>0</v>
      </c>
      <c r="N750" s="15">
        <v>0</v>
      </c>
      <c r="O750" s="15">
        <v>0</v>
      </c>
      <c r="P750" s="15">
        <v>0</v>
      </c>
      <c r="Q750" s="15">
        <v>0</v>
      </c>
      <c r="R750" s="15">
        <v>0</v>
      </c>
      <c r="S750" s="18">
        <v>0</v>
      </c>
      <c r="T750" s="19" t="s">
        <v>32</v>
      </c>
    </row>
    <row r="751" spans="1:22" ht="31.5">
      <c r="A751" s="12" t="s">
        <v>1537</v>
      </c>
      <c r="B751" s="13" t="s">
        <v>56</v>
      </c>
      <c r="C751" s="14" t="s">
        <v>31</v>
      </c>
      <c r="D751" s="15">
        <v>0</v>
      </c>
      <c r="E751" s="15">
        <v>0</v>
      </c>
      <c r="F751" s="16">
        <v>0</v>
      </c>
      <c r="G751" s="15">
        <v>0</v>
      </c>
      <c r="H751" s="15">
        <v>0</v>
      </c>
      <c r="I751" s="16">
        <v>0</v>
      </c>
      <c r="J751" s="15">
        <v>0</v>
      </c>
      <c r="K751" s="16">
        <v>0</v>
      </c>
      <c r="L751" s="15">
        <v>0</v>
      </c>
      <c r="M751" s="16">
        <v>0</v>
      </c>
      <c r="N751" s="15">
        <v>0</v>
      </c>
      <c r="O751" s="15">
        <v>0</v>
      </c>
      <c r="P751" s="15">
        <v>0</v>
      </c>
      <c r="Q751" s="15">
        <v>0</v>
      </c>
      <c r="R751" s="15">
        <v>0</v>
      </c>
      <c r="S751" s="18">
        <v>0</v>
      </c>
      <c r="T751" s="19" t="s">
        <v>32</v>
      </c>
    </row>
    <row r="752" spans="1:22" ht="47.25">
      <c r="A752" s="12" t="s">
        <v>1538</v>
      </c>
      <c r="B752" s="13" t="s">
        <v>62</v>
      </c>
      <c r="C752" s="14" t="s">
        <v>31</v>
      </c>
      <c r="D752" s="15">
        <f t="shared" ref="D752:R752" si="186">SUM(D753,D754,D755,D756,D757)</f>
        <v>383.18020207102234</v>
      </c>
      <c r="E752" s="15">
        <f t="shared" si="186"/>
        <v>82.464596140000012</v>
      </c>
      <c r="F752" s="16">
        <f t="shared" si="186"/>
        <v>300.71560593102231</v>
      </c>
      <c r="G752" s="15">
        <f t="shared" si="186"/>
        <v>0</v>
      </c>
      <c r="H752" s="15">
        <f t="shared" si="186"/>
        <v>0.37490582</v>
      </c>
      <c r="I752" s="16">
        <f t="shared" si="186"/>
        <v>0</v>
      </c>
      <c r="J752" s="15">
        <f t="shared" si="186"/>
        <v>0.37490582</v>
      </c>
      <c r="K752" s="16">
        <f t="shared" si="186"/>
        <v>0</v>
      </c>
      <c r="L752" s="15">
        <f t="shared" si="186"/>
        <v>0</v>
      </c>
      <c r="M752" s="16">
        <f t="shared" si="186"/>
        <v>0</v>
      </c>
      <c r="N752" s="15">
        <f t="shared" si="186"/>
        <v>0</v>
      </c>
      <c r="O752" s="15">
        <f t="shared" si="186"/>
        <v>0</v>
      </c>
      <c r="P752" s="15">
        <f t="shared" si="186"/>
        <v>0</v>
      </c>
      <c r="Q752" s="15">
        <f t="shared" si="186"/>
        <v>300.34070011102233</v>
      </c>
      <c r="R752" s="15">
        <f t="shared" si="186"/>
        <v>0</v>
      </c>
      <c r="S752" s="18">
        <v>1</v>
      </c>
      <c r="T752" s="19" t="s">
        <v>32</v>
      </c>
    </row>
    <row r="753" spans="1:20" ht="63">
      <c r="A753" s="12" t="s">
        <v>1539</v>
      </c>
      <c r="B753" s="13" t="s">
        <v>64</v>
      </c>
      <c r="C753" s="14" t="s">
        <v>31</v>
      </c>
      <c r="D753" s="15">
        <v>0</v>
      </c>
      <c r="E753" s="15">
        <v>0</v>
      </c>
      <c r="F753" s="16">
        <v>0</v>
      </c>
      <c r="G753" s="15">
        <v>0</v>
      </c>
      <c r="H753" s="15">
        <v>0</v>
      </c>
      <c r="I753" s="16">
        <v>0</v>
      </c>
      <c r="J753" s="15">
        <v>0</v>
      </c>
      <c r="K753" s="16">
        <v>0</v>
      </c>
      <c r="L753" s="15">
        <v>0</v>
      </c>
      <c r="M753" s="16">
        <v>0</v>
      </c>
      <c r="N753" s="15">
        <v>0</v>
      </c>
      <c r="O753" s="15">
        <v>0</v>
      </c>
      <c r="P753" s="15">
        <v>0</v>
      </c>
      <c r="Q753" s="15">
        <v>0</v>
      </c>
      <c r="R753" s="15">
        <v>0</v>
      </c>
      <c r="S753" s="18">
        <v>0</v>
      </c>
      <c r="T753" s="19" t="s">
        <v>32</v>
      </c>
    </row>
    <row r="754" spans="1:20" ht="78.75">
      <c r="A754" s="12" t="s">
        <v>1540</v>
      </c>
      <c r="B754" s="13" t="s">
        <v>66</v>
      </c>
      <c r="C754" s="14" t="s">
        <v>31</v>
      </c>
      <c r="D754" s="15">
        <v>0</v>
      </c>
      <c r="E754" s="15">
        <v>0</v>
      </c>
      <c r="F754" s="16">
        <v>0</v>
      </c>
      <c r="G754" s="15">
        <v>0</v>
      </c>
      <c r="H754" s="15">
        <v>0</v>
      </c>
      <c r="I754" s="16">
        <v>0</v>
      </c>
      <c r="J754" s="15">
        <v>0</v>
      </c>
      <c r="K754" s="16">
        <v>0</v>
      </c>
      <c r="L754" s="15">
        <v>0</v>
      </c>
      <c r="M754" s="16">
        <v>0</v>
      </c>
      <c r="N754" s="15">
        <v>0</v>
      </c>
      <c r="O754" s="66">
        <v>0</v>
      </c>
      <c r="P754" s="15">
        <v>0</v>
      </c>
      <c r="Q754" s="15">
        <v>0</v>
      </c>
      <c r="R754" s="15">
        <v>0</v>
      </c>
      <c r="S754" s="18">
        <v>0</v>
      </c>
      <c r="T754" s="19" t="s">
        <v>32</v>
      </c>
    </row>
    <row r="755" spans="1:20" ht="63">
      <c r="A755" s="12" t="s">
        <v>1541</v>
      </c>
      <c r="B755" s="13" t="s">
        <v>68</v>
      </c>
      <c r="C755" s="14" t="s">
        <v>31</v>
      </c>
      <c r="D755" s="15">
        <v>0</v>
      </c>
      <c r="E755" s="15">
        <v>0</v>
      </c>
      <c r="F755" s="16">
        <v>0</v>
      </c>
      <c r="G755" s="15">
        <v>0</v>
      </c>
      <c r="H755" s="15">
        <v>0</v>
      </c>
      <c r="I755" s="16">
        <v>0</v>
      </c>
      <c r="J755" s="15">
        <v>0</v>
      </c>
      <c r="K755" s="16">
        <v>0</v>
      </c>
      <c r="L755" s="23">
        <v>0</v>
      </c>
      <c r="M755" s="16">
        <v>0</v>
      </c>
      <c r="N755" s="23">
        <v>0</v>
      </c>
      <c r="O755" s="81">
        <v>0</v>
      </c>
      <c r="P755" s="23">
        <v>0</v>
      </c>
      <c r="Q755" s="15">
        <v>0</v>
      </c>
      <c r="R755" s="15">
        <v>0</v>
      </c>
      <c r="S755" s="18">
        <v>0</v>
      </c>
      <c r="T755" s="19" t="s">
        <v>32</v>
      </c>
    </row>
    <row r="756" spans="1:20" ht="78.75">
      <c r="A756" s="12" t="s">
        <v>1542</v>
      </c>
      <c r="B756" s="13" t="s">
        <v>70</v>
      </c>
      <c r="C756" s="14" t="s">
        <v>31</v>
      </c>
      <c r="D756" s="15">
        <v>0</v>
      </c>
      <c r="E756" s="15">
        <v>0</v>
      </c>
      <c r="F756" s="16">
        <v>0</v>
      </c>
      <c r="G756" s="15">
        <v>0</v>
      </c>
      <c r="H756" s="15">
        <v>0</v>
      </c>
      <c r="I756" s="16">
        <v>0</v>
      </c>
      <c r="J756" s="15">
        <v>0</v>
      </c>
      <c r="K756" s="16">
        <v>0</v>
      </c>
      <c r="L756" s="23">
        <v>0</v>
      </c>
      <c r="M756" s="16">
        <v>0</v>
      </c>
      <c r="N756" s="23">
        <v>0</v>
      </c>
      <c r="O756" s="23">
        <v>0</v>
      </c>
      <c r="P756" s="23">
        <v>0</v>
      </c>
      <c r="Q756" s="15">
        <v>0</v>
      </c>
      <c r="R756" s="15">
        <v>0</v>
      </c>
      <c r="S756" s="18">
        <v>0</v>
      </c>
      <c r="T756" s="19" t="s">
        <v>32</v>
      </c>
    </row>
    <row r="757" spans="1:20" ht="78.75">
      <c r="A757" s="12" t="s">
        <v>1543</v>
      </c>
      <c r="B757" s="13" t="s">
        <v>75</v>
      </c>
      <c r="C757" s="14" t="s">
        <v>31</v>
      </c>
      <c r="D757" s="15">
        <f>SUM(D758)</f>
        <v>383.18020207102234</v>
      </c>
      <c r="E757" s="15">
        <f t="shared" ref="E757:R757" si="187">SUM(E758)</f>
        <v>82.464596140000012</v>
      </c>
      <c r="F757" s="15">
        <f t="shared" si="187"/>
        <v>300.71560593102231</v>
      </c>
      <c r="G757" s="15">
        <f t="shared" si="187"/>
        <v>0</v>
      </c>
      <c r="H757" s="15">
        <f t="shared" si="187"/>
        <v>0.37490582</v>
      </c>
      <c r="I757" s="15">
        <f t="shared" si="187"/>
        <v>0</v>
      </c>
      <c r="J757" s="15">
        <f t="shared" si="187"/>
        <v>0.37490582</v>
      </c>
      <c r="K757" s="15">
        <f>SUM(K765)</f>
        <v>0</v>
      </c>
      <c r="L757" s="15">
        <f t="shared" si="187"/>
        <v>0</v>
      </c>
      <c r="M757" s="15">
        <f t="shared" si="187"/>
        <v>0</v>
      </c>
      <c r="N757" s="15">
        <f t="shared" si="187"/>
        <v>0</v>
      </c>
      <c r="O757" s="15">
        <f t="shared" si="187"/>
        <v>0</v>
      </c>
      <c r="P757" s="15">
        <f t="shared" si="187"/>
        <v>0</v>
      </c>
      <c r="Q757" s="15">
        <f t="shared" si="187"/>
        <v>300.34070011102233</v>
      </c>
      <c r="R757" s="15">
        <f t="shared" si="187"/>
        <v>0</v>
      </c>
      <c r="S757" s="18">
        <v>1</v>
      </c>
      <c r="T757" s="19" t="s">
        <v>32</v>
      </c>
    </row>
    <row r="758" spans="1:20" ht="63">
      <c r="A758" s="39" t="s">
        <v>1543</v>
      </c>
      <c r="B758" s="64" t="s">
        <v>1544</v>
      </c>
      <c r="C758" s="44" t="s">
        <v>1545</v>
      </c>
      <c r="D758" s="35">
        <v>383.18020207102234</v>
      </c>
      <c r="E758" s="36">
        <v>82.464596140000012</v>
      </c>
      <c r="F758" s="36">
        <f>D758-E758</f>
        <v>300.71560593102231</v>
      </c>
      <c r="G758" s="35" t="s">
        <v>32</v>
      </c>
      <c r="H758" s="35">
        <f>J758+L758+N758+P758</f>
        <v>0.37490582</v>
      </c>
      <c r="I758" s="36" t="s">
        <v>32</v>
      </c>
      <c r="J758" s="36">
        <v>0.37490582</v>
      </c>
      <c r="K758" s="4"/>
      <c r="L758" s="35">
        <v>0</v>
      </c>
      <c r="M758" s="36" t="s">
        <v>32</v>
      </c>
      <c r="N758" s="35">
        <v>0</v>
      </c>
      <c r="O758" s="35" t="s">
        <v>32</v>
      </c>
      <c r="P758" s="35">
        <v>0</v>
      </c>
      <c r="Q758" s="35">
        <f>F758-H758</f>
        <v>300.34070011102233</v>
      </c>
      <c r="R758" s="35" t="s">
        <v>32</v>
      </c>
      <c r="S758" s="37" t="s">
        <v>32</v>
      </c>
      <c r="T758" s="38" t="s">
        <v>1546</v>
      </c>
    </row>
    <row r="759" spans="1:20" ht="31.5">
      <c r="A759" s="12" t="s">
        <v>1547</v>
      </c>
      <c r="B759" s="13" t="s">
        <v>94</v>
      </c>
      <c r="C759" s="14" t="s">
        <v>31</v>
      </c>
      <c r="D759" s="15">
        <v>0</v>
      </c>
      <c r="E759" s="15">
        <v>0</v>
      </c>
      <c r="F759" s="16">
        <v>0</v>
      </c>
      <c r="G759" s="15">
        <v>0</v>
      </c>
      <c r="H759" s="15">
        <v>0</v>
      </c>
      <c r="I759" s="16">
        <v>0</v>
      </c>
      <c r="J759" s="15">
        <v>0</v>
      </c>
      <c r="K759" s="16">
        <v>0</v>
      </c>
      <c r="L759" s="15">
        <v>0</v>
      </c>
      <c r="M759" s="16">
        <v>0</v>
      </c>
      <c r="N759" s="15">
        <v>0</v>
      </c>
      <c r="O759" s="15">
        <v>0</v>
      </c>
      <c r="P759" s="15">
        <v>0</v>
      </c>
      <c r="Q759" s="15">
        <v>0</v>
      </c>
      <c r="R759" s="15">
        <v>0</v>
      </c>
      <c r="S759" s="18">
        <v>0</v>
      </c>
      <c r="T759" s="19" t="s">
        <v>32</v>
      </c>
    </row>
    <row r="760" spans="1:20" ht="47.25">
      <c r="A760" s="12" t="s">
        <v>1548</v>
      </c>
      <c r="B760" s="13" t="s">
        <v>96</v>
      </c>
      <c r="C760" s="14" t="s">
        <v>31</v>
      </c>
      <c r="D760" s="15">
        <f t="shared" ref="D760:R760" si="188">D761+D762+D763+D764</f>
        <v>17.948316595000001</v>
      </c>
      <c r="E760" s="15">
        <f t="shared" si="188"/>
        <v>3.0763229300000003</v>
      </c>
      <c r="F760" s="16">
        <f t="shared" si="188"/>
        <v>14.871993665000002</v>
      </c>
      <c r="G760" s="15">
        <f t="shared" si="188"/>
        <v>0</v>
      </c>
      <c r="H760" s="15">
        <f t="shared" si="188"/>
        <v>-0.28482160000000001</v>
      </c>
      <c r="I760" s="16">
        <f t="shared" si="188"/>
        <v>0</v>
      </c>
      <c r="J760" s="15">
        <f t="shared" si="188"/>
        <v>-0.28482160000000001</v>
      </c>
      <c r="K760" s="16">
        <f t="shared" si="188"/>
        <v>0</v>
      </c>
      <c r="L760" s="15">
        <f t="shared" si="188"/>
        <v>0</v>
      </c>
      <c r="M760" s="16">
        <f t="shared" si="188"/>
        <v>0</v>
      </c>
      <c r="N760" s="15">
        <f t="shared" si="188"/>
        <v>0</v>
      </c>
      <c r="O760" s="15">
        <f t="shared" si="188"/>
        <v>0</v>
      </c>
      <c r="P760" s="15">
        <f t="shared" si="188"/>
        <v>0</v>
      </c>
      <c r="Q760" s="15">
        <f t="shared" si="188"/>
        <v>15.156815265000002</v>
      </c>
      <c r="R760" s="15">
        <f t="shared" si="188"/>
        <v>0</v>
      </c>
      <c r="S760" s="18">
        <v>-1</v>
      </c>
      <c r="T760" s="19" t="s">
        <v>32</v>
      </c>
    </row>
    <row r="761" spans="1:20" ht="31.5">
      <c r="A761" s="12" t="s">
        <v>1549</v>
      </c>
      <c r="B761" s="13" t="s">
        <v>98</v>
      </c>
      <c r="C761" s="14" t="s">
        <v>31</v>
      </c>
      <c r="D761" s="15">
        <v>0</v>
      </c>
      <c r="E761" s="15">
        <v>0</v>
      </c>
      <c r="F761" s="16">
        <v>0</v>
      </c>
      <c r="G761" s="15">
        <v>0</v>
      </c>
      <c r="H761" s="15">
        <v>0</v>
      </c>
      <c r="I761" s="16">
        <v>0</v>
      </c>
      <c r="J761" s="15">
        <v>0</v>
      </c>
      <c r="K761" s="16">
        <v>0</v>
      </c>
      <c r="L761" s="15">
        <v>0</v>
      </c>
      <c r="M761" s="16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8">
        <v>0</v>
      </c>
      <c r="T761" s="19" t="s">
        <v>32</v>
      </c>
    </row>
    <row r="762" spans="1:20">
      <c r="A762" s="12" t="s">
        <v>1550</v>
      </c>
      <c r="B762" s="13" t="s">
        <v>106</v>
      </c>
      <c r="C762" s="14" t="s">
        <v>31</v>
      </c>
      <c r="D762" s="15">
        <v>0</v>
      </c>
      <c r="E762" s="15">
        <v>0</v>
      </c>
      <c r="F762" s="16">
        <v>0</v>
      </c>
      <c r="G762" s="15">
        <v>0</v>
      </c>
      <c r="H762" s="15">
        <v>0</v>
      </c>
      <c r="I762" s="16">
        <v>0</v>
      </c>
      <c r="J762" s="15">
        <v>0</v>
      </c>
      <c r="K762" s="16">
        <v>0</v>
      </c>
      <c r="L762" s="15">
        <v>0</v>
      </c>
      <c r="M762" s="16">
        <v>0</v>
      </c>
      <c r="N762" s="15">
        <v>0</v>
      </c>
      <c r="O762" s="15">
        <v>0</v>
      </c>
      <c r="P762" s="15">
        <v>0</v>
      </c>
      <c r="Q762" s="15">
        <v>0</v>
      </c>
      <c r="R762" s="15">
        <v>0</v>
      </c>
      <c r="S762" s="18">
        <v>0</v>
      </c>
      <c r="T762" s="19" t="s">
        <v>32</v>
      </c>
    </row>
    <row r="763" spans="1:20">
      <c r="A763" s="12" t="s">
        <v>1551</v>
      </c>
      <c r="B763" s="13" t="s">
        <v>116</v>
      </c>
      <c r="C763" s="14" t="s">
        <v>31</v>
      </c>
      <c r="D763" s="15">
        <v>0</v>
      </c>
      <c r="E763" s="15">
        <v>0</v>
      </c>
      <c r="F763" s="16">
        <v>0</v>
      </c>
      <c r="G763" s="15">
        <v>0</v>
      </c>
      <c r="H763" s="15">
        <v>0</v>
      </c>
      <c r="I763" s="16">
        <v>0</v>
      </c>
      <c r="J763" s="15">
        <v>0</v>
      </c>
      <c r="K763" s="16">
        <v>0</v>
      </c>
      <c r="L763" s="15">
        <v>0</v>
      </c>
      <c r="M763" s="16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8">
        <v>0</v>
      </c>
      <c r="T763" s="19" t="s">
        <v>32</v>
      </c>
    </row>
    <row r="764" spans="1:20" ht="31.5">
      <c r="A764" s="12" t="s">
        <v>1552</v>
      </c>
      <c r="B764" s="13" t="s">
        <v>121</v>
      </c>
      <c r="C764" s="14" t="s">
        <v>31</v>
      </c>
      <c r="D764" s="15">
        <f>SUM(D765)</f>
        <v>17.948316595000001</v>
      </c>
      <c r="E764" s="15">
        <f t="shared" ref="E764:R764" si="189">SUM(E765)</f>
        <v>3.0763229300000003</v>
      </c>
      <c r="F764" s="15">
        <f t="shared" si="189"/>
        <v>14.871993665000002</v>
      </c>
      <c r="G764" s="15">
        <f t="shared" si="189"/>
        <v>0</v>
      </c>
      <c r="H764" s="15">
        <f t="shared" si="189"/>
        <v>-0.28482160000000001</v>
      </c>
      <c r="I764" s="15">
        <f t="shared" si="189"/>
        <v>0</v>
      </c>
      <c r="J764" s="15">
        <f t="shared" si="189"/>
        <v>-0.28482160000000001</v>
      </c>
      <c r="K764" s="15">
        <f t="shared" si="189"/>
        <v>0</v>
      </c>
      <c r="L764" s="15">
        <f t="shared" si="189"/>
        <v>0</v>
      </c>
      <c r="M764" s="15">
        <f t="shared" si="189"/>
        <v>0</v>
      </c>
      <c r="N764" s="15">
        <f t="shared" si="189"/>
        <v>0</v>
      </c>
      <c r="O764" s="15">
        <f t="shared" si="189"/>
        <v>0</v>
      </c>
      <c r="P764" s="15">
        <f t="shared" si="189"/>
        <v>0</v>
      </c>
      <c r="Q764" s="15">
        <f t="shared" si="189"/>
        <v>15.156815265000002</v>
      </c>
      <c r="R764" s="15">
        <f t="shared" si="189"/>
        <v>0</v>
      </c>
      <c r="S764" s="18">
        <v>-1</v>
      </c>
      <c r="T764" s="19" t="s">
        <v>32</v>
      </c>
    </row>
    <row r="765" spans="1:20" ht="31.5">
      <c r="A765" s="39" t="s">
        <v>1552</v>
      </c>
      <c r="B765" s="64" t="s">
        <v>1553</v>
      </c>
      <c r="C765" s="44" t="s">
        <v>1554</v>
      </c>
      <c r="D765" s="35">
        <v>17.948316595000001</v>
      </c>
      <c r="E765" s="35">
        <v>3.0763229300000003</v>
      </c>
      <c r="F765" s="36">
        <f>D765-E765</f>
        <v>14.871993665000002</v>
      </c>
      <c r="G765" s="35" t="s">
        <v>32</v>
      </c>
      <c r="H765" s="35">
        <f>J765+L765+N765+P765</f>
        <v>-0.28482160000000001</v>
      </c>
      <c r="I765" s="36" t="s">
        <v>32</v>
      </c>
      <c r="J765" s="35">
        <v>-0.28482160000000001</v>
      </c>
      <c r="K765" s="36" t="s">
        <v>32</v>
      </c>
      <c r="L765" s="35">
        <v>0</v>
      </c>
      <c r="M765" s="36" t="s">
        <v>32</v>
      </c>
      <c r="N765" s="35">
        <v>0</v>
      </c>
      <c r="O765" s="35" t="s">
        <v>32</v>
      </c>
      <c r="P765" s="35">
        <v>0</v>
      </c>
      <c r="Q765" s="35">
        <f>F765-H765</f>
        <v>15.156815265000002</v>
      </c>
      <c r="R765" s="35" t="s">
        <v>32</v>
      </c>
      <c r="S765" s="37" t="s">
        <v>32</v>
      </c>
      <c r="T765" s="38" t="s">
        <v>1555</v>
      </c>
    </row>
    <row r="766" spans="1:20" ht="31.5">
      <c r="A766" s="12" t="s">
        <v>1556</v>
      </c>
      <c r="B766" s="13" t="s">
        <v>142</v>
      </c>
      <c r="C766" s="14" t="s">
        <v>31</v>
      </c>
      <c r="D766" s="15">
        <f t="shared" ref="D766:R766" si="190">D767+D768+D769+D770</f>
        <v>473.563340256</v>
      </c>
      <c r="E766" s="15">
        <f t="shared" si="190"/>
        <v>126.34997739000002</v>
      </c>
      <c r="F766" s="16">
        <f t="shared" si="190"/>
        <v>347.21336286599995</v>
      </c>
      <c r="G766" s="15">
        <f t="shared" si="190"/>
        <v>57.692624940000002</v>
      </c>
      <c r="H766" s="15">
        <f t="shared" si="190"/>
        <v>0.71172506000000002</v>
      </c>
      <c r="I766" s="16">
        <f t="shared" si="190"/>
        <v>1.54677088</v>
      </c>
      <c r="J766" s="15">
        <f t="shared" si="190"/>
        <v>0.71172506000000002</v>
      </c>
      <c r="K766" s="16">
        <f t="shared" si="190"/>
        <v>2.4860358859999998</v>
      </c>
      <c r="L766" s="15">
        <f t="shared" si="190"/>
        <v>0</v>
      </c>
      <c r="M766" s="16">
        <f t="shared" si="190"/>
        <v>19.269205264</v>
      </c>
      <c r="N766" s="15">
        <f t="shared" si="190"/>
        <v>0</v>
      </c>
      <c r="O766" s="66">
        <f t="shared" si="190"/>
        <v>34.390612910000002</v>
      </c>
      <c r="P766" s="15">
        <f t="shared" si="190"/>
        <v>0</v>
      </c>
      <c r="Q766" s="15">
        <f t="shared" si="190"/>
        <v>346.50163780599996</v>
      </c>
      <c r="R766" s="15">
        <f t="shared" si="190"/>
        <v>-0.83504581999999983</v>
      </c>
      <c r="S766" s="18">
        <f>R766/(I766)</f>
        <v>-0.53986393899528273</v>
      </c>
      <c r="T766" s="19" t="s">
        <v>32</v>
      </c>
    </row>
    <row r="767" spans="1:20" ht="47.25">
      <c r="A767" s="12" t="s">
        <v>1557</v>
      </c>
      <c r="B767" s="13" t="s">
        <v>144</v>
      </c>
      <c r="C767" s="14" t="s">
        <v>31</v>
      </c>
      <c r="D767" s="15">
        <v>0</v>
      </c>
      <c r="E767" s="15">
        <v>0</v>
      </c>
      <c r="F767" s="16">
        <v>0</v>
      </c>
      <c r="G767" s="15">
        <v>0</v>
      </c>
      <c r="H767" s="15">
        <v>0</v>
      </c>
      <c r="I767" s="16">
        <v>0</v>
      </c>
      <c r="J767" s="15">
        <v>0</v>
      </c>
      <c r="K767" s="16">
        <v>0</v>
      </c>
      <c r="L767" s="23">
        <v>0</v>
      </c>
      <c r="M767" s="16">
        <v>0</v>
      </c>
      <c r="N767" s="23">
        <v>0</v>
      </c>
      <c r="O767" s="23">
        <v>0</v>
      </c>
      <c r="P767" s="23">
        <v>0</v>
      </c>
      <c r="Q767" s="15">
        <v>0</v>
      </c>
      <c r="R767" s="15">
        <v>0</v>
      </c>
      <c r="S767" s="18">
        <v>0</v>
      </c>
      <c r="T767" s="19" t="s">
        <v>32</v>
      </c>
    </row>
    <row r="768" spans="1:20" ht="31.5">
      <c r="A768" s="12" t="s">
        <v>1558</v>
      </c>
      <c r="B768" s="13" t="s">
        <v>165</v>
      </c>
      <c r="C768" s="14" t="s">
        <v>31</v>
      </c>
      <c r="D768" s="15">
        <v>0</v>
      </c>
      <c r="E768" s="15">
        <v>0</v>
      </c>
      <c r="F768" s="16">
        <v>0</v>
      </c>
      <c r="G768" s="15">
        <v>0</v>
      </c>
      <c r="H768" s="15">
        <v>0</v>
      </c>
      <c r="I768" s="15">
        <v>0</v>
      </c>
      <c r="J768" s="15">
        <v>0</v>
      </c>
      <c r="K768" s="15">
        <v>0</v>
      </c>
      <c r="L768" s="15">
        <v>0</v>
      </c>
      <c r="M768" s="15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8">
        <v>0</v>
      </c>
      <c r="T768" s="19" t="s">
        <v>32</v>
      </c>
    </row>
    <row r="769" spans="1:22" ht="31.5">
      <c r="A769" s="12" t="s">
        <v>1559</v>
      </c>
      <c r="B769" s="13" t="s">
        <v>167</v>
      </c>
      <c r="C769" s="14" t="s">
        <v>31</v>
      </c>
      <c r="D769" s="15">
        <v>0</v>
      </c>
      <c r="E769" s="15">
        <v>0</v>
      </c>
      <c r="F769" s="16">
        <v>0</v>
      </c>
      <c r="G769" s="15">
        <v>0</v>
      </c>
      <c r="H769" s="15">
        <v>0</v>
      </c>
      <c r="I769" s="16">
        <v>0</v>
      </c>
      <c r="J769" s="15">
        <v>0</v>
      </c>
      <c r="K769" s="16">
        <v>0</v>
      </c>
      <c r="L769" s="15">
        <v>0</v>
      </c>
      <c r="M769" s="16">
        <v>0</v>
      </c>
      <c r="N769" s="15">
        <v>0</v>
      </c>
      <c r="O769" s="15">
        <v>0</v>
      </c>
      <c r="P769" s="15">
        <v>0</v>
      </c>
      <c r="Q769" s="15">
        <v>0</v>
      </c>
      <c r="R769" s="15">
        <v>0</v>
      </c>
      <c r="S769" s="18">
        <v>0</v>
      </c>
      <c r="T769" s="19" t="s">
        <v>32</v>
      </c>
    </row>
    <row r="770" spans="1:22" ht="31.5">
      <c r="A770" s="12" t="s">
        <v>1560</v>
      </c>
      <c r="B770" s="13" t="s">
        <v>227</v>
      </c>
      <c r="C770" s="14" t="s">
        <v>31</v>
      </c>
      <c r="D770" s="15">
        <f t="shared" ref="D770:Q770" si="191">SUM(D771:D773)</f>
        <v>473.563340256</v>
      </c>
      <c r="E770" s="15">
        <f t="shared" si="191"/>
        <v>126.34997739000002</v>
      </c>
      <c r="F770" s="16">
        <f t="shared" si="191"/>
        <v>347.21336286599995</v>
      </c>
      <c r="G770" s="15">
        <f t="shared" si="191"/>
        <v>57.692624940000002</v>
      </c>
      <c r="H770" s="15">
        <f t="shared" si="191"/>
        <v>0.71172506000000002</v>
      </c>
      <c r="I770" s="16">
        <f t="shared" si="191"/>
        <v>1.54677088</v>
      </c>
      <c r="J770" s="15">
        <f t="shared" si="191"/>
        <v>0.71172506000000002</v>
      </c>
      <c r="K770" s="16">
        <f t="shared" si="191"/>
        <v>2.4860358859999998</v>
      </c>
      <c r="L770" s="15">
        <f t="shared" si="191"/>
        <v>0</v>
      </c>
      <c r="M770" s="16">
        <f t="shared" si="191"/>
        <v>19.269205264</v>
      </c>
      <c r="N770" s="15">
        <f t="shared" si="191"/>
        <v>0</v>
      </c>
      <c r="O770" s="15">
        <f t="shared" si="191"/>
        <v>34.390612910000002</v>
      </c>
      <c r="P770" s="15">
        <f t="shared" si="191"/>
        <v>0</v>
      </c>
      <c r="Q770" s="15">
        <f t="shared" si="191"/>
        <v>346.50163780599996</v>
      </c>
      <c r="R770" s="15">
        <f>SUM(R771:R773)</f>
        <v>-0.83504581999999983</v>
      </c>
      <c r="S770" s="18">
        <f>R770/(I770)</f>
        <v>-0.53986393899528273</v>
      </c>
      <c r="T770" s="19" t="s">
        <v>32</v>
      </c>
    </row>
    <row r="771" spans="1:22" ht="31.5">
      <c r="A771" s="39" t="s">
        <v>1560</v>
      </c>
      <c r="B771" s="33" t="s">
        <v>1561</v>
      </c>
      <c r="C771" s="61" t="s">
        <v>1562</v>
      </c>
      <c r="D771" s="35">
        <v>188.72473646399999</v>
      </c>
      <c r="E771" s="35">
        <v>53.387220020000008</v>
      </c>
      <c r="F771" s="36">
        <f>D771-E771</f>
        <v>135.33751644399999</v>
      </c>
      <c r="G771" s="35">
        <f t="shared" ref="G771:H773" si="192">I771+K771+M771+O771</f>
        <v>21.88722486</v>
      </c>
      <c r="H771" s="35">
        <f t="shared" si="192"/>
        <v>0</v>
      </c>
      <c r="I771" s="36">
        <v>0.65962464999999992</v>
      </c>
      <c r="J771" s="35">
        <v>0</v>
      </c>
      <c r="K771" s="36">
        <v>0.24049822000000001</v>
      </c>
      <c r="L771" s="35">
        <v>0</v>
      </c>
      <c r="M771" s="36">
        <v>0.24049822000000001</v>
      </c>
      <c r="N771" s="35">
        <v>0</v>
      </c>
      <c r="O771" s="47">
        <v>20.74660377</v>
      </c>
      <c r="P771" s="35">
        <v>0</v>
      </c>
      <c r="Q771" s="35">
        <f>F771-H771</f>
        <v>135.33751644399999</v>
      </c>
      <c r="R771" s="35">
        <f>H771-(I771)</f>
        <v>-0.65962464999999992</v>
      </c>
      <c r="S771" s="37">
        <f>R771/(I771)</f>
        <v>-1</v>
      </c>
      <c r="T771" s="38" t="s">
        <v>1563</v>
      </c>
      <c r="V771" s="103"/>
    </row>
    <row r="772" spans="1:22" ht="31.5">
      <c r="A772" s="39" t="s">
        <v>1560</v>
      </c>
      <c r="B772" s="33" t="s">
        <v>1564</v>
      </c>
      <c r="C772" s="61" t="s">
        <v>1565</v>
      </c>
      <c r="D772" s="35">
        <v>78.508723731999993</v>
      </c>
      <c r="E772" s="35">
        <v>44.16747685</v>
      </c>
      <c r="F772" s="36">
        <f>D772-E772</f>
        <v>34.341246881999993</v>
      </c>
      <c r="G772" s="35">
        <f t="shared" si="192"/>
        <v>6.2995132700000003</v>
      </c>
      <c r="H772" s="35">
        <f t="shared" si="192"/>
        <v>0</v>
      </c>
      <c r="I772" s="36">
        <v>0</v>
      </c>
      <c r="J772" s="35">
        <v>0</v>
      </c>
      <c r="K772" s="36">
        <v>0.14057379</v>
      </c>
      <c r="L772" s="46">
        <v>0</v>
      </c>
      <c r="M772" s="36">
        <v>3.940573804</v>
      </c>
      <c r="N772" s="46">
        <v>0</v>
      </c>
      <c r="O772" s="46">
        <v>2.2183656759999999</v>
      </c>
      <c r="P772" s="46">
        <v>0</v>
      </c>
      <c r="Q772" s="35">
        <f>F772-H772</f>
        <v>34.341246881999993</v>
      </c>
      <c r="R772" s="35">
        <f>H772-(I772)</f>
        <v>0</v>
      </c>
      <c r="S772" s="37">
        <v>0</v>
      </c>
      <c r="T772" s="38" t="s">
        <v>32</v>
      </c>
      <c r="V772" s="103"/>
    </row>
    <row r="773" spans="1:22" ht="31.5">
      <c r="A773" s="39" t="s">
        <v>1560</v>
      </c>
      <c r="B773" s="33" t="s">
        <v>1566</v>
      </c>
      <c r="C773" s="61" t="s">
        <v>1567</v>
      </c>
      <c r="D773" s="35">
        <v>206.32988005999999</v>
      </c>
      <c r="E773" s="35">
        <v>28.795280519999999</v>
      </c>
      <c r="F773" s="36">
        <f>D773-E773</f>
        <v>177.53459953999999</v>
      </c>
      <c r="G773" s="35">
        <f t="shared" si="192"/>
        <v>29.50588681</v>
      </c>
      <c r="H773" s="35">
        <f t="shared" si="192"/>
        <v>0.71172506000000002</v>
      </c>
      <c r="I773" s="36">
        <v>0.88714622999999992</v>
      </c>
      <c r="J773" s="35">
        <v>0.71172506000000002</v>
      </c>
      <c r="K773" s="36">
        <v>2.1049638759999998</v>
      </c>
      <c r="L773" s="35">
        <v>0</v>
      </c>
      <c r="M773" s="36">
        <v>15.088133239999999</v>
      </c>
      <c r="N773" s="35">
        <v>0</v>
      </c>
      <c r="O773" s="35">
        <v>11.425643464000002</v>
      </c>
      <c r="P773" s="35">
        <v>0</v>
      </c>
      <c r="Q773" s="35">
        <f>F773-H773</f>
        <v>176.82287448</v>
      </c>
      <c r="R773" s="35">
        <f>H773-(I773)</f>
        <v>-0.1754211699999999</v>
      </c>
      <c r="S773" s="37">
        <f>R773/(I773)</f>
        <v>-0.19773647688273432</v>
      </c>
      <c r="T773" s="38" t="s">
        <v>1563</v>
      </c>
      <c r="V773" s="103"/>
    </row>
    <row r="774" spans="1:22" ht="47.25">
      <c r="A774" s="12" t="s">
        <v>1568</v>
      </c>
      <c r="B774" s="13" t="s">
        <v>417</v>
      </c>
      <c r="C774" s="14" t="s">
        <v>31</v>
      </c>
      <c r="D774" s="15">
        <f t="shared" ref="D774:R774" si="193">D775</f>
        <v>0</v>
      </c>
      <c r="E774" s="15">
        <f t="shared" si="193"/>
        <v>0</v>
      </c>
      <c r="F774" s="16">
        <f t="shared" si="193"/>
        <v>0</v>
      </c>
      <c r="G774" s="15">
        <f t="shared" si="193"/>
        <v>0</v>
      </c>
      <c r="H774" s="15">
        <f t="shared" si="193"/>
        <v>0</v>
      </c>
      <c r="I774" s="16">
        <f t="shared" si="193"/>
        <v>0</v>
      </c>
      <c r="J774" s="15">
        <f t="shared" si="193"/>
        <v>0</v>
      </c>
      <c r="K774" s="16">
        <f t="shared" si="193"/>
        <v>0</v>
      </c>
      <c r="L774" s="23">
        <f t="shared" si="193"/>
        <v>0</v>
      </c>
      <c r="M774" s="16">
        <f t="shared" si="193"/>
        <v>0</v>
      </c>
      <c r="N774" s="23">
        <f t="shared" si="193"/>
        <v>0</v>
      </c>
      <c r="O774" s="23">
        <f t="shared" si="193"/>
        <v>0</v>
      </c>
      <c r="P774" s="23">
        <f t="shared" si="193"/>
        <v>0</v>
      </c>
      <c r="Q774" s="15">
        <f t="shared" si="193"/>
        <v>0</v>
      </c>
      <c r="R774" s="15">
        <f t="shared" si="193"/>
        <v>0</v>
      </c>
      <c r="S774" s="18">
        <v>0</v>
      </c>
      <c r="T774" s="9" t="s">
        <v>32</v>
      </c>
    </row>
    <row r="775" spans="1:22">
      <c r="A775" s="58" t="s">
        <v>1569</v>
      </c>
      <c r="B775" s="13" t="s">
        <v>425</v>
      </c>
      <c r="C775" s="14" t="s">
        <v>31</v>
      </c>
      <c r="D775" s="15">
        <f t="shared" ref="D775:R775" si="194">D776+D777</f>
        <v>0</v>
      </c>
      <c r="E775" s="15">
        <f t="shared" si="194"/>
        <v>0</v>
      </c>
      <c r="F775" s="16">
        <f t="shared" si="194"/>
        <v>0</v>
      </c>
      <c r="G775" s="15">
        <f t="shared" si="194"/>
        <v>0</v>
      </c>
      <c r="H775" s="15">
        <f t="shared" si="194"/>
        <v>0</v>
      </c>
      <c r="I775" s="16">
        <f t="shared" si="194"/>
        <v>0</v>
      </c>
      <c r="J775" s="15">
        <f t="shared" si="194"/>
        <v>0</v>
      </c>
      <c r="K775" s="16">
        <f t="shared" si="194"/>
        <v>0</v>
      </c>
      <c r="L775" s="23">
        <f t="shared" si="194"/>
        <v>0</v>
      </c>
      <c r="M775" s="16">
        <f t="shared" si="194"/>
        <v>0</v>
      </c>
      <c r="N775" s="23">
        <f t="shared" si="194"/>
        <v>0</v>
      </c>
      <c r="O775" s="23">
        <f t="shared" si="194"/>
        <v>0</v>
      </c>
      <c r="P775" s="23">
        <f t="shared" si="194"/>
        <v>0</v>
      </c>
      <c r="Q775" s="15">
        <f t="shared" si="194"/>
        <v>0</v>
      </c>
      <c r="R775" s="15">
        <f t="shared" si="194"/>
        <v>0</v>
      </c>
      <c r="S775" s="18">
        <v>0</v>
      </c>
      <c r="T775" s="19" t="s">
        <v>32</v>
      </c>
    </row>
    <row r="776" spans="1:22" ht="47.25">
      <c r="A776" s="58" t="s">
        <v>1570</v>
      </c>
      <c r="B776" s="13" t="s">
        <v>421</v>
      </c>
      <c r="C776" s="14" t="s">
        <v>31</v>
      </c>
      <c r="D776" s="15">
        <v>0</v>
      </c>
      <c r="E776" s="15">
        <v>0</v>
      </c>
      <c r="F776" s="16">
        <v>0</v>
      </c>
      <c r="G776" s="15">
        <v>0</v>
      </c>
      <c r="H776" s="15">
        <v>0</v>
      </c>
      <c r="I776" s="16">
        <v>0</v>
      </c>
      <c r="J776" s="15">
        <v>0</v>
      </c>
      <c r="K776" s="16">
        <v>0</v>
      </c>
      <c r="L776" s="15">
        <v>0</v>
      </c>
      <c r="M776" s="16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8">
        <v>0</v>
      </c>
      <c r="T776" s="19" t="s">
        <v>32</v>
      </c>
    </row>
    <row r="777" spans="1:22" ht="47.25">
      <c r="A777" s="58" t="s">
        <v>1571</v>
      </c>
      <c r="B777" s="13" t="s">
        <v>423</v>
      </c>
      <c r="C777" s="14" t="s">
        <v>31</v>
      </c>
      <c r="D777" s="15">
        <v>0</v>
      </c>
      <c r="E777" s="15">
        <v>0</v>
      </c>
      <c r="F777" s="16">
        <v>0</v>
      </c>
      <c r="G777" s="15">
        <v>0</v>
      </c>
      <c r="H777" s="15">
        <v>0</v>
      </c>
      <c r="I777" s="16">
        <v>0</v>
      </c>
      <c r="J777" s="15">
        <v>0</v>
      </c>
      <c r="K777" s="16">
        <v>0</v>
      </c>
      <c r="L777" s="15">
        <v>0</v>
      </c>
      <c r="M777" s="16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8">
        <v>0</v>
      </c>
      <c r="T777" s="19" t="s">
        <v>32</v>
      </c>
    </row>
    <row r="778" spans="1:22">
      <c r="A778" s="58" t="s">
        <v>1572</v>
      </c>
      <c r="B778" s="13" t="s">
        <v>425</v>
      </c>
      <c r="C778" s="14" t="s">
        <v>31</v>
      </c>
      <c r="D778" s="15">
        <f t="shared" ref="D778:R778" si="195">D779+D780</f>
        <v>0</v>
      </c>
      <c r="E778" s="15">
        <f t="shared" si="195"/>
        <v>0</v>
      </c>
      <c r="F778" s="16">
        <f t="shared" si="195"/>
        <v>0</v>
      </c>
      <c r="G778" s="15">
        <f t="shared" si="195"/>
        <v>0</v>
      </c>
      <c r="H778" s="15">
        <f t="shared" si="195"/>
        <v>0</v>
      </c>
      <c r="I778" s="16">
        <f t="shared" si="195"/>
        <v>0</v>
      </c>
      <c r="J778" s="15">
        <f t="shared" si="195"/>
        <v>0</v>
      </c>
      <c r="K778" s="16">
        <f t="shared" si="195"/>
        <v>0</v>
      </c>
      <c r="L778" s="15">
        <f t="shared" si="195"/>
        <v>0</v>
      </c>
      <c r="M778" s="16">
        <f t="shared" si="195"/>
        <v>0</v>
      </c>
      <c r="N778" s="15">
        <f t="shared" si="195"/>
        <v>0</v>
      </c>
      <c r="O778" s="15">
        <f t="shared" si="195"/>
        <v>0</v>
      </c>
      <c r="P778" s="15">
        <f t="shared" si="195"/>
        <v>0</v>
      </c>
      <c r="Q778" s="15">
        <f t="shared" si="195"/>
        <v>0</v>
      </c>
      <c r="R778" s="15">
        <f t="shared" si="195"/>
        <v>0</v>
      </c>
      <c r="S778" s="18">
        <v>0</v>
      </c>
      <c r="T778" s="19" t="s">
        <v>32</v>
      </c>
    </row>
    <row r="779" spans="1:22" ht="47.25">
      <c r="A779" s="58" t="s">
        <v>1573</v>
      </c>
      <c r="B779" s="13" t="s">
        <v>421</v>
      </c>
      <c r="C779" s="14" t="s">
        <v>31</v>
      </c>
      <c r="D779" s="15">
        <v>0</v>
      </c>
      <c r="E779" s="15">
        <v>0</v>
      </c>
      <c r="F779" s="16">
        <v>0</v>
      </c>
      <c r="G779" s="15">
        <v>0</v>
      </c>
      <c r="H779" s="15">
        <v>0</v>
      </c>
      <c r="I779" s="16">
        <v>0</v>
      </c>
      <c r="J779" s="15">
        <v>0</v>
      </c>
      <c r="K779" s="16">
        <v>0</v>
      </c>
      <c r="L779" s="15">
        <v>0</v>
      </c>
      <c r="M779" s="16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8">
        <v>0</v>
      </c>
      <c r="T779" s="19" t="s">
        <v>32</v>
      </c>
    </row>
    <row r="780" spans="1:22" ht="47.25">
      <c r="A780" s="58" t="s">
        <v>1574</v>
      </c>
      <c r="B780" s="13" t="s">
        <v>423</v>
      </c>
      <c r="C780" s="14" t="s">
        <v>31</v>
      </c>
      <c r="D780" s="15">
        <v>0</v>
      </c>
      <c r="E780" s="15">
        <v>0</v>
      </c>
      <c r="F780" s="16">
        <v>0</v>
      </c>
      <c r="G780" s="15">
        <v>0</v>
      </c>
      <c r="H780" s="15">
        <v>0</v>
      </c>
      <c r="I780" s="16">
        <v>0</v>
      </c>
      <c r="J780" s="15">
        <v>0</v>
      </c>
      <c r="K780" s="16">
        <v>0</v>
      </c>
      <c r="L780" s="15">
        <v>0</v>
      </c>
      <c r="M780" s="16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8">
        <v>0</v>
      </c>
      <c r="T780" s="19" t="s">
        <v>32</v>
      </c>
    </row>
    <row r="781" spans="1:22">
      <c r="A781" s="12" t="s">
        <v>1575</v>
      </c>
      <c r="B781" s="13" t="s">
        <v>429</v>
      </c>
      <c r="C781" s="14" t="s">
        <v>31</v>
      </c>
      <c r="D781" s="15">
        <f t="shared" ref="D781:R781" si="196">SUM(D782,D783,D784,D785)</f>
        <v>799.17891097199993</v>
      </c>
      <c r="E781" s="15">
        <f t="shared" si="196"/>
        <v>0</v>
      </c>
      <c r="F781" s="16">
        <f t="shared" si="196"/>
        <v>799.17891097199993</v>
      </c>
      <c r="G781" s="15">
        <f t="shared" si="196"/>
        <v>12</v>
      </c>
      <c r="H781" s="15">
        <f t="shared" si="196"/>
        <v>0</v>
      </c>
      <c r="I781" s="16">
        <f t="shared" si="196"/>
        <v>3.6</v>
      </c>
      <c r="J781" s="15">
        <f t="shared" si="196"/>
        <v>0</v>
      </c>
      <c r="K781" s="16">
        <f t="shared" si="196"/>
        <v>2.52</v>
      </c>
      <c r="L781" s="15">
        <f t="shared" si="196"/>
        <v>0</v>
      </c>
      <c r="M781" s="16">
        <f t="shared" si="196"/>
        <v>2.52</v>
      </c>
      <c r="N781" s="15">
        <f t="shared" si="196"/>
        <v>0</v>
      </c>
      <c r="O781" s="15">
        <f t="shared" si="196"/>
        <v>3.36</v>
      </c>
      <c r="P781" s="15">
        <f t="shared" si="196"/>
        <v>0</v>
      </c>
      <c r="Q781" s="15">
        <f t="shared" si="196"/>
        <v>799.17891097199993</v>
      </c>
      <c r="R781" s="15">
        <f t="shared" si="196"/>
        <v>-3.6</v>
      </c>
      <c r="S781" s="18">
        <f>R781/(I781)</f>
        <v>-1</v>
      </c>
      <c r="T781" s="19" t="s">
        <v>32</v>
      </c>
    </row>
    <row r="782" spans="1:22" ht="31.5">
      <c r="A782" s="12" t="s">
        <v>1576</v>
      </c>
      <c r="B782" s="13" t="s">
        <v>431</v>
      </c>
      <c r="C782" s="14" t="s">
        <v>31</v>
      </c>
      <c r="D782" s="15">
        <v>0</v>
      </c>
      <c r="E782" s="15">
        <v>0</v>
      </c>
      <c r="F782" s="16">
        <v>0</v>
      </c>
      <c r="G782" s="15">
        <v>0</v>
      </c>
      <c r="H782" s="15">
        <v>0</v>
      </c>
      <c r="I782" s="16">
        <v>0</v>
      </c>
      <c r="J782" s="15">
        <v>0</v>
      </c>
      <c r="K782" s="16">
        <v>0</v>
      </c>
      <c r="L782" s="15">
        <v>0</v>
      </c>
      <c r="M782" s="16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  <c r="S782" s="18">
        <v>0</v>
      </c>
      <c r="T782" s="19" t="s">
        <v>32</v>
      </c>
    </row>
    <row r="783" spans="1:22">
      <c r="A783" s="12" t="s">
        <v>1577</v>
      </c>
      <c r="B783" s="13" t="s">
        <v>433</v>
      </c>
      <c r="C783" s="14" t="s">
        <v>31</v>
      </c>
      <c r="D783" s="15">
        <v>0</v>
      </c>
      <c r="E783" s="15">
        <v>0</v>
      </c>
      <c r="F783" s="16">
        <v>0</v>
      </c>
      <c r="G783" s="15">
        <v>0</v>
      </c>
      <c r="H783" s="15">
        <v>0</v>
      </c>
      <c r="I783" s="16">
        <v>0</v>
      </c>
      <c r="J783" s="15">
        <v>0</v>
      </c>
      <c r="K783" s="16">
        <v>0</v>
      </c>
      <c r="L783" s="15">
        <v>0</v>
      </c>
      <c r="M783" s="16">
        <v>0</v>
      </c>
      <c r="N783" s="15">
        <v>0</v>
      </c>
      <c r="O783" s="15">
        <v>0</v>
      </c>
      <c r="P783" s="15">
        <v>0</v>
      </c>
      <c r="Q783" s="15">
        <v>0</v>
      </c>
      <c r="R783" s="15">
        <v>0</v>
      </c>
      <c r="S783" s="18">
        <v>0</v>
      </c>
      <c r="T783" s="19" t="s">
        <v>32</v>
      </c>
    </row>
    <row r="784" spans="1:22" ht="31.5">
      <c r="A784" s="12" t="s">
        <v>1578</v>
      </c>
      <c r="B784" s="13" t="s">
        <v>435</v>
      </c>
      <c r="C784" s="14" t="s">
        <v>31</v>
      </c>
      <c r="D784" s="15">
        <v>0</v>
      </c>
      <c r="E784" s="15">
        <v>0</v>
      </c>
      <c r="F784" s="16">
        <v>0</v>
      </c>
      <c r="G784" s="15">
        <v>0</v>
      </c>
      <c r="H784" s="15">
        <v>0</v>
      </c>
      <c r="I784" s="16">
        <v>0</v>
      </c>
      <c r="J784" s="15">
        <v>0</v>
      </c>
      <c r="K784" s="16">
        <v>0</v>
      </c>
      <c r="L784" s="15">
        <v>0</v>
      </c>
      <c r="M784" s="16">
        <v>0</v>
      </c>
      <c r="N784" s="15">
        <v>0</v>
      </c>
      <c r="O784" s="15">
        <v>0</v>
      </c>
      <c r="P784" s="15">
        <v>0</v>
      </c>
      <c r="Q784" s="15">
        <v>0</v>
      </c>
      <c r="R784" s="15">
        <v>0</v>
      </c>
      <c r="S784" s="18">
        <v>0</v>
      </c>
      <c r="T784" s="19" t="s">
        <v>32</v>
      </c>
    </row>
    <row r="785" spans="1:22">
      <c r="A785" s="12" t="s">
        <v>1579</v>
      </c>
      <c r="B785" s="13" t="s">
        <v>442</v>
      </c>
      <c r="C785" s="14" t="s">
        <v>31</v>
      </c>
      <c r="D785" s="15">
        <f t="shared" ref="D785:Q785" si="197">SUM(D786:D786)</f>
        <v>799.17891097199993</v>
      </c>
      <c r="E785" s="15">
        <f t="shared" si="197"/>
        <v>0</v>
      </c>
      <c r="F785" s="16">
        <f t="shared" si="197"/>
        <v>799.17891097199993</v>
      </c>
      <c r="G785" s="15">
        <f t="shared" si="197"/>
        <v>12</v>
      </c>
      <c r="H785" s="15">
        <f t="shared" si="197"/>
        <v>0</v>
      </c>
      <c r="I785" s="16">
        <f t="shared" si="197"/>
        <v>3.6</v>
      </c>
      <c r="J785" s="15">
        <f t="shared" si="197"/>
        <v>0</v>
      </c>
      <c r="K785" s="16">
        <f t="shared" si="197"/>
        <v>2.52</v>
      </c>
      <c r="L785" s="15">
        <f t="shared" si="197"/>
        <v>0</v>
      </c>
      <c r="M785" s="16">
        <f t="shared" si="197"/>
        <v>2.52</v>
      </c>
      <c r="N785" s="15">
        <f t="shared" si="197"/>
        <v>0</v>
      </c>
      <c r="O785" s="15">
        <f t="shared" si="197"/>
        <v>3.36</v>
      </c>
      <c r="P785" s="15">
        <f t="shared" si="197"/>
        <v>0</v>
      </c>
      <c r="Q785" s="15">
        <f t="shared" si="197"/>
        <v>799.17891097199993</v>
      </c>
      <c r="R785" s="15">
        <f>SUM(R786:R786)</f>
        <v>-3.6</v>
      </c>
      <c r="S785" s="18">
        <f>R785/(I785)</f>
        <v>-1</v>
      </c>
      <c r="T785" s="19" t="s">
        <v>32</v>
      </c>
    </row>
    <row r="786" spans="1:22" ht="31.5">
      <c r="A786" s="39" t="s">
        <v>1579</v>
      </c>
      <c r="B786" s="42" t="s">
        <v>1580</v>
      </c>
      <c r="C786" s="41" t="s">
        <v>1581</v>
      </c>
      <c r="D786" s="35">
        <v>799.17891097199993</v>
      </c>
      <c r="E786" s="35">
        <v>0</v>
      </c>
      <c r="F786" s="36">
        <f>D786-E786</f>
        <v>799.17891097199993</v>
      </c>
      <c r="G786" s="35">
        <f>I786+K786+M786+O786</f>
        <v>12</v>
      </c>
      <c r="H786" s="35">
        <f>J786+L786+N786+P786</f>
        <v>0</v>
      </c>
      <c r="I786" s="36">
        <v>3.6</v>
      </c>
      <c r="J786" s="35">
        <v>0</v>
      </c>
      <c r="K786" s="36">
        <v>2.52</v>
      </c>
      <c r="L786" s="35">
        <v>0</v>
      </c>
      <c r="M786" s="36">
        <v>2.52</v>
      </c>
      <c r="N786" s="35">
        <v>0</v>
      </c>
      <c r="O786" s="35">
        <v>3.36</v>
      </c>
      <c r="P786" s="35">
        <v>0</v>
      </c>
      <c r="Q786" s="35">
        <f>F786-H786</f>
        <v>799.17891097199993</v>
      </c>
      <c r="R786" s="35">
        <f>H786-(I786)</f>
        <v>-3.6</v>
      </c>
      <c r="S786" s="37">
        <f>R786/(I786)</f>
        <v>-1</v>
      </c>
      <c r="T786" s="62" t="s">
        <v>1582</v>
      </c>
      <c r="V786" s="103"/>
    </row>
    <row r="787" spans="1:22" ht="31.5">
      <c r="A787" s="12" t="s">
        <v>1583</v>
      </c>
      <c r="B787" s="13" t="s">
        <v>460</v>
      </c>
      <c r="C787" s="14" t="s">
        <v>31</v>
      </c>
      <c r="D787" s="15">
        <v>0</v>
      </c>
      <c r="E787" s="15">
        <v>0</v>
      </c>
      <c r="F787" s="16">
        <v>0</v>
      </c>
      <c r="G787" s="15">
        <v>0</v>
      </c>
      <c r="H787" s="15">
        <v>0</v>
      </c>
      <c r="I787" s="16">
        <v>0</v>
      </c>
      <c r="J787" s="15">
        <v>0</v>
      </c>
      <c r="K787" s="16">
        <v>0</v>
      </c>
      <c r="L787" s="15">
        <v>0</v>
      </c>
      <c r="M787" s="16">
        <v>0</v>
      </c>
      <c r="N787" s="15">
        <v>0</v>
      </c>
      <c r="O787" s="15">
        <v>0</v>
      </c>
      <c r="P787" s="15">
        <v>0</v>
      </c>
      <c r="Q787" s="15">
        <v>0</v>
      </c>
      <c r="R787" s="15">
        <v>0</v>
      </c>
      <c r="S787" s="18">
        <v>0</v>
      </c>
      <c r="T787" s="19" t="s">
        <v>32</v>
      </c>
    </row>
    <row r="788" spans="1:22">
      <c r="A788" s="12" t="s">
        <v>1584</v>
      </c>
      <c r="B788" s="13" t="s">
        <v>462</v>
      </c>
      <c r="C788" s="14" t="s">
        <v>31</v>
      </c>
      <c r="D788" s="15">
        <f>SUM(D789:D790)</f>
        <v>7.5738558500000002</v>
      </c>
      <c r="E788" s="15">
        <f t="shared" ref="E788:Q788" si="198">SUM(E789:E790)</f>
        <v>0.73254600000000003</v>
      </c>
      <c r="F788" s="15">
        <f t="shared" si="198"/>
        <v>7.5738558500000002</v>
      </c>
      <c r="G788" s="15">
        <f t="shared" si="198"/>
        <v>7.5738558500000002</v>
      </c>
      <c r="H788" s="15">
        <f t="shared" si="198"/>
        <v>8.2412400000000011E-2</v>
      </c>
      <c r="I788" s="15">
        <f t="shared" si="198"/>
        <v>0</v>
      </c>
      <c r="J788" s="15">
        <f t="shared" si="198"/>
        <v>8.2412400000000011E-2</v>
      </c>
      <c r="K788" s="15">
        <f t="shared" si="198"/>
        <v>0</v>
      </c>
      <c r="L788" s="15">
        <f t="shared" si="198"/>
        <v>0</v>
      </c>
      <c r="M788" s="15">
        <f t="shared" si="198"/>
        <v>0</v>
      </c>
      <c r="N788" s="15">
        <f t="shared" si="198"/>
        <v>0</v>
      </c>
      <c r="O788" s="15">
        <f t="shared" si="198"/>
        <v>7.5738558500000002</v>
      </c>
      <c r="P788" s="15">
        <f t="shared" si="198"/>
        <v>0</v>
      </c>
      <c r="Q788" s="15">
        <f t="shared" si="198"/>
        <v>7.5738558500000002</v>
      </c>
      <c r="R788" s="15">
        <f>SUM(R789:R790)</f>
        <v>0</v>
      </c>
      <c r="S788" s="18">
        <v>1</v>
      </c>
      <c r="T788" s="19" t="s">
        <v>32</v>
      </c>
    </row>
    <row r="789" spans="1:22" ht="31.5">
      <c r="A789" s="39" t="s">
        <v>1584</v>
      </c>
      <c r="B789" s="64" t="s">
        <v>1585</v>
      </c>
      <c r="C789" s="44" t="s">
        <v>1586</v>
      </c>
      <c r="D789" s="35" t="s">
        <v>32</v>
      </c>
      <c r="E789" s="35">
        <v>0.73254600000000003</v>
      </c>
      <c r="F789" s="35" t="s">
        <v>32</v>
      </c>
      <c r="G789" s="35" t="s">
        <v>32</v>
      </c>
      <c r="H789" s="35">
        <f>J789+L789+N789+P789</f>
        <v>8.2412400000000011E-2</v>
      </c>
      <c r="I789" s="35" t="s">
        <v>32</v>
      </c>
      <c r="J789" s="35">
        <v>8.2412400000000011E-2</v>
      </c>
      <c r="K789" s="35" t="s">
        <v>32</v>
      </c>
      <c r="L789" s="35">
        <v>0</v>
      </c>
      <c r="M789" s="35" t="s">
        <v>32</v>
      </c>
      <c r="N789" s="35">
        <v>0</v>
      </c>
      <c r="O789" s="35" t="s">
        <v>32</v>
      </c>
      <c r="P789" s="35">
        <v>0</v>
      </c>
      <c r="Q789" s="35" t="s">
        <v>32</v>
      </c>
      <c r="R789" s="35" t="s">
        <v>32</v>
      </c>
      <c r="S789" s="37" t="s">
        <v>32</v>
      </c>
      <c r="T789" s="38" t="s">
        <v>640</v>
      </c>
    </row>
    <row r="790" spans="1:22" ht="31.5">
      <c r="A790" s="39" t="s">
        <v>1584</v>
      </c>
      <c r="B790" s="64" t="s">
        <v>1587</v>
      </c>
      <c r="C790" s="56" t="s">
        <v>1588</v>
      </c>
      <c r="D790" s="35">
        <v>7.5738558500000002</v>
      </c>
      <c r="E790" s="35">
        <v>0</v>
      </c>
      <c r="F790" s="36">
        <f>D790-E790</f>
        <v>7.5738558500000002</v>
      </c>
      <c r="G790" s="35">
        <f>I790+K790+M790+O790</f>
        <v>7.5738558500000002</v>
      </c>
      <c r="H790" s="35">
        <f>J790+L790+N790+P790</f>
        <v>0</v>
      </c>
      <c r="I790" s="36">
        <v>0</v>
      </c>
      <c r="J790" s="35">
        <v>0</v>
      </c>
      <c r="K790" s="36">
        <v>0</v>
      </c>
      <c r="L790" s="35">
        <v>0</v>
      </c>
      <c r="M790" s="36">
        <v>0</v>
      </c>
      <c r="N790" s="35">
        <v>0</v>
      </c>
      <c r="O790" s="35">
        <v>7.5738558500000002</v>
      </c>
      <c r="P790" s="35">
        <v>0</v>
      </c>
      <c r="Q790" s="35">
        <f>F790-H790</f>
        <v>7.5738558500000002</v>
      </c>
      <c r="R790" s="35">
        <f>H790-(I790)</f>
        <v>0</v>
      </c>
      <c r="S790" s="37">
        <v>0</v>
      </c>
      <c r="T790" s="38" t="s">
        <v>32</v>
      </c>
      <c r="V790" s="103"/>
    </row>
    <row r="792" spans="1:22">
      <c r="J792" s="113"/>
    </row>
  </sheetData>
  <mergeCells count="25">
    <mergeCell ref="R15:S15"/>
    <mergeCell ref="T15:T17"/>
    <mergeCell ref="R16:R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G16:H16"/>
    <mergeCell ref="I16:J16"/>
    <mergeCell ref="K16:L16"/>
    <mergeCell ref="M16:N16"/>
    <mergeCell ref="O16:P16"/>
    <mergeCell ref="S16:S17"/>
    <mergeCell ref="Q15:Q17"/>
    <mergeCell ref="A12:T12"/>
    <mergeCell ref="A4:T4"/>
    <mergeCell ref="A5:T5"/>
    <mergeCell ref="A7:T7"/>
    <mergeCell ref="A8:T8"/>
    <mergeCell ref="A10:T10"/>
  </mergeCells>
  <conditionalFormatting sqref="P117:P124 N65:N68 N262 O65 O90:O92 O120 O138:O165 O261:O262 O363:O367 O766 O771 N72:N82 L127:L130 L132:L165 N117:N124 O201:O205 P201:P215 N216:N244 N333:N356 O662:O664 N660:N661 P127:P130 P132:P165 L167:L215 A15:T18 J82 J70:J76 J765 J260 J770 J93:J94 J19:J40 L770 L260 L765 L19:L40 L245:L251 L93:L94 L70:L71 N332:P332 N71:P71 N260:P260 N770:P770 N167:P200 N201:N207 N208:O215 T44 T744:T748 N245:P251 N765:P765 N665:P688 T679 T714:T715 L690:L691 J690:J691 I689:P689 I768:P768 N759:P762 N19:T19 N93:P94 N690:R691 T572 T661 T664 T688:T697 T717 T721 J126:J251 N126:N166 D595:F603 D594:P594 D693:E762 J693:J762 L693:L762 J85 N85:N92 J516:J532 L516:L532 N516:N532 D516:H519 D515:P515 D535:H535 P534:P538 N534:N548 L534:L593 J534:J593 D533:P533 G85:H94 F255:H255 G660:H691 F693:H745 D692:R692 T52:T53 T700:T703 T705:T710 T751:T765 D494:H496 L494:L514 J494:J514 T82 T93 F257:H258 G256:H256 G259:H259 F279:H290 G278:H278 F323:H367 G322:H322 F404:H414 G403:H403 G415:H415 D498:H503 D497:E497 G497:H497 D505:H514 D504:E504 G504:H504 D521:H532 D520:E520 G520:H520 D534:E534 G534:H534 D537:H539 D536:E536 G536:H536 D541:H549 D540:E540 G540:H540 D551:H558 D550:E550 G550:H550 D560:H562 D559:E559 G559:H559 D566:H593 D563:E565 G563:H565 D605:F607 D604:E604 D635:F638 D608:E634 D639:E639 D647:H647 D677:F691 D676:E676 F747:H763 G746:H746 G774:H774 P516:P532 A790:C790 F775:H787 T790 D777:E787 N776:P787 Q759:R763 J776:J787 L776:L787 J332:J367 L332:L367 N414:N484 P414:P484 O414:O468 D332:E367 F416:H484 N263:P276 J262:J323 F765:H773 N277:N312 L262:L323 N313:P323 D306:E322 F306:H321 D262:E290 H254 D291:H305 R255:R263 O279:P312 F260:H277 G126:H251 N20:S40 Q77:R78 R74:S74 S45:S73 G19:H40 F369:H402 S369:S532 L369:L484 J369:J484 O369:O409 D368:S368 J595:J639 L595:L639 G595:H639 S534:S639 N636:R639 L641:L644 J641:J647 D640:S640 J660:J688 L660:L688 D660:F675 D659:S659 J649:J650 L649:L650 D649:H650 D648:S648 G652:G657 H652:H658 D652:F658 N652:P658 S652:S658 L652:L658 J652:J658 D651:S651 G42:H68 Q41:S41 L42:L63 J42:J63 G70:H82 N70 L789:L790 J789:J790 D789:H790 D788:R788 L647 N647:S647 D646:I646 D369:E484 T190:T192 T219:T227 T198:T206 T116:T120 T70:T74 T246:T264 T463:T473 T635:T640 T322:T337 T20:T41 T650:T651 T654:T658 T125:T149 T151:T175 N96:P116 L96:L124 J96:J124 E96:H124 Q101:R101 D93:D251 T97 S75:S263 S660:S790 R42:S44 R45:R48 N42:Q48 N49:R60 N61:P63 Q61:R69 R70:R73 R75:R76 Q70:Q76 R79:R82 R96:R100 R85:R94 Q79:Q100 R102:R124 R126:R178 Q102:Q178 R201:R251 R264:S323 Q201:Q323 Q324:S367 Q369:R484 D485:R493 N494:R513 N514:P514 R533:S533 R514:R532 Q514:Q533 N595:P635 Q534:R635 N641:S644 N649:S650 Q652:R657 Q660:R689 N693:R758 Q765:R787 N789:R790 Q179:R200 K645:S646 D641:H645 T351:T353 T355:T357 T359:T361 T364:T372 T393 T414:T419 T483:T485 T494:T501 T503:T504 T506:T507 T510:T511 T523:T524 T374:T378 T381:T391 T399:T412 T513:T518 T534:T546 T548:T550 T177:T188 T270 T274 T123 T272 T276:T279 T475 T642:T648">
    <cfRule type="containsBlanks" dxfId="542" priority="546">
      <formula>LEN(TRIM(A15))=0</formula>
    </cfRule>
  </conditionalFormatting>
  <conditionalFormatting sqref="N767:P767 O67:O68 N257:P259 O117 J257:J259 J767 L257:L259 L767 O121:O124 G658 L261 J261 O70:P70 N261 L771:L775 O772:P772 N771:N772 N773:P775 P65:P68 P90:P92 Q658:R658 N363:N367 P363:P367 P771 J77:J81 J86:J92 O72:P82 O127:O130 O126:P126 L126 O132:O137 O131:P131 L131 O166:P166 L166 O216:P244 L216:L244 O277:P278 O333:P356 N549:P593 O539:P548 N662:N664 P662:P664 O660:P661 J64:J68 L72:L82 J324:J330 J771:J775 L324:L330 L64:L68 N64:P64 N324:P330 N410:P413 N357:P362 L769 J769 N769:P769 O469:O484 P261:P262 I331:P331 L85:L92 O85:P89 O516:O532 O534:O538 P369:P409 N369:N409">
    <cfRule type="containsBlanks" dxfId="541" priority="545">
      <formula>LEN(TRIM(G64))=0</formula>
    </cfRule>
  </conditionalFormatting>
  <conditionalFormatting sqref="J20:J29 L20:L29 J247:J251 J767 L247:L251 L767 H717 J52 J77:J82 J261 J701:J702 J706:J707 J719 J773:J774 L52 L77:L81 L261 L701:L702 L706:L707 L719 L773:L774 L64:L68 J64:J68 L54:L57 J54:J57 S19:T19 L86:L92 T549:T550 T44 L769 J769 T52:T53 T82 T93 T125 T252:T254 T465:T473 T500:T501 T514:T515 T518 T524 T541 T543 T545 T572 T646:T648 T661 T664 T690 T692:T697 T700:T702 T706:T707 T717 T721 T757:T758 J85:J92 T534 T72:T74 T20:T41 T650:T651 T654:T658 T475 T483:T485">
    <cfRule type="containsBlanks" dxfId="540" priority="544">
      <formula>LEN(TRIM(H19))=0</formula>
    </cfRule>
  </conditionalFormatting>
  <conditionalFormatting sqref="O717:R717 O756:P756 O52:R52 O67:O68 R58 O773:P774 O257:P259 O77:P81 O325:P330 O54:P54 P90:P92 O86:P89 O247:P251">
    <cfRule type="containsBlanks" dxfId="539" priority="542">
      <formula>LEN(TRIM(O52))=0</formula>
    </cfRule>
  </conditionalFormatting>
  <conditionalFormatting sqref="G717">
    <cfRule type="containsBlanks" dxfId="538" priority="543">
      <formula>LEN(TRIM(G717))=0</formula>
    </cfRule>
  </conditionalFormatting>
  <conditionalFormatting sqref="O717:R717 O756:P756 O52:R52 O67:O68 R58 O773:P774 O257:P259 O77:P81 O325:P330 O54:P54 P90:P92 O86:P89 O247:P251">
    <cfRule type="containsBlanks" dxfId="537" priority="541">
      <formula>LEN(TRIM(O52))=0</formula>
    </cfRule>
  </conditionalFormatting>
  <conditionalFormatting sqref="J77:J82 J85:J92">
    <cfRule type="containsBlanks" dxfId="536" priority="540">
      <formula>LEN(TRIM(J77))=0</formula>
    </cfRule>
  </conditionalFormatting>
  <conditionalFormatting sqref="J77:J82 J85:J92">
    <cfRule type="containsBlanks" dxfId="535" priority="539">
      <formula>LEN(TRIM(J77))=0</formula>
    </cfRule>
  </conditionalFormatting>
  <conditionalFormatting sqref="J325:J330">
    <cfRule type="containsBlanks" dxfId="534" priority="538">
      <formula>LEN(TRIM(J325))=0</formula>
    </cfRule>
  </conditionalFormatting>
  <conditionalFormatting sqref="J325:J330">
    <cfRule type="containsBlanks" dxfId="533" priority="537">
      <formula>LEN(TRIM(J325))=0</formula>
    </cfRule>
  </conditionalFormatting>
  <conditionalFormatting sqref="J773:J774">
    <cfRule type="containsBlanks" dxfId="532" priority="536">
      <formula>LEN(TRIM(J773))=0</formula>
    </cfRule>
  </conditionalFormatting>
  <conditionalFormatting sqref="J773:J774">
    <cfRule type="containsBlanks" dxfId="531" priority="535">
      <formula>LEN(TRIM(J773))=0</formula>
    </cfRule>
  </conditionalFormatting>
  <conditionalFormatting sqref="L77:L81 L86:L92">
    <cfRule type="containsBlanks" dxfId="530" priority="534">
      <formula>LEN(TRIM(L77))=0</formula>
    </cfRule>
  </conditionalFormatting>
  <conditionalFormatting sqref="L77:L81 L86:L92">
    <cfRule type="containsBlanks" dxfId="529" priority="533">
      <formula>LEN(TRIM(L77))=0</formula>
    </cfRule>
  </conditionalFormatting>
  <conditionalFormatting sqref="L325:L330">
    <cfRule type="containsBlanks" dxfId="528" priority="532">
      <formula>LEN(TRIM(L325))=0</formula>
    </cfRule>
  </conditionalFormatting>
  <conditionalFormatting sqref="L325:L330">
    <cfRule type="containsBlanks" dxfId="527" priority="531">
      <formula>LEN(TRIM(L325))=0</formula>
    </cfRule>
  </conditionalFormatting>
  <conditionalFormatting sqref="L773:L774">
    <cfRule type="containsBlanks" dxfId="526" priority="530">
      <formula>LEN(TRIM(L773))=0</formula>
    </cfRule>
  </conditionalFormatting>
  <conditionalFormatting sqref="L773:L774">
    <cfRule type="containsBlanks" dxfId="525" priority="529">
      <formula>LEN(TRIM(L773))=0</formula>
    </cfRule>
  </conditionalFormatting>
  <conditionalFormatting sqref="N756 N717 N52 N77:N81 N247:N251 N773:N774 N54 N86:N92">
    <cfRule type="containsBlanks" dxfId="524" priority="528">
      <formula>LEN(TRIM(N52))=0</formula>
    </cfRule>
  </conditionalFormatting>
  <conditionalFormatting sqref="N717 N756 N52 N77:N81 N247:N251 N773:N774 N54 N86:N92">
    <cfRule type="containsBlanks" dxfId="523" priority="527">
      <formula>LEN(TRIM(N52))=0</formula>
    </cfRule>
  </conditionalFormatting>
  <conditionalFormatting sqref="P261:P262">
    <cfRule type="containsBlanks" dxfId="522" priority="510">
      <formula>LEN(TRIM(P261))=0</formula>
    </cfRule>
  </conditionalFormatting>
  <conditionalFormatting sqref="P261:P262">
    <cfRule type="containsBlanks" dxfId="521" priority="509">
      <formula>LEN(TRIM(P261))=0</formula>
    </cfRule>
  </conditionalFormatting>
  <conditionalFormatting sqref="J261">
    <cfRule type="containsBlanks" dxfId="520" priority="508">
      <formula>LEN(TRIM(J261))=0</formula>
    </cfRule>
  </conditionalFormatting>
  <conditionalFormatting sqref="L261">
    <cfRule type="containsBlanks" dxfId="519" priority="506">
      <formula>LEN(TRIM(L261))=0</formula>
    </cfRule>
  </conditionalFormatting>
  <conditionalFormatting sqref="L261">
    <cfRule type="containsBlanks" dxfId="518" priority="505">
      <formula>LEN(TRIM(L261))=0</formula>
    </cfRule>
  </conditionalFormatting>
  <conditionalFormatting sqref="N261">
    <cfRule type="containsBlanks" dxfId="517" priority="504">
      <formula>LEN(TRIM(N261))=0</formula>
    </cfRule>
  </conditionalFormatting>
  <conditionalFormatting sqref="N261">
    <cfRule type="containsBlanks" dxfId="516" priority="503">
      <formula>LEN(TRIM(N261))=0</formula>
    </cfRule>
  </conditionalFormatting>
  <conditionalFormatting sqref="J324">
    <cfRule type="containsBlanks" dxfId="515" priority="500">
      <formula>LEN(TRIM(J324))=0</formula>
    </cfRule>
  </conditionalFormatting>
  <conditionalFormatting sqref="O324:P324">
    <cfRule type="containsBlanks" dxfId="514" priority="502">
      <formula>LEN(TRIM(O324))=0</formula>
    </cfRule>
  </conditionalFormatting>
  <conditionalFormatting sqref="O324:P324">
    <cfRule type="containsBlanks" dxfId="513" priority="501">
      <formula>LEN(TRIM(O324))=0</formula>
    </cfRule>
  </conditionalFormatting>
  <conditionalFormatting sqref="J324">
    <cfRule type="containsBlanks" dxfId="512" priority="499">
      <formula>LEN(TRIM(J324))=0</formula>
    </cfRule>
  </conditionalFormatting>
  <conditionalFormatting sqref="L324">
    <cfRule type="containsBlanks" dxfId="511" priority="498">
      <formula>LEN(TRIM(L324))=0</formula>
    </cfRule>
  </conditionalFormatting>
  <conditionalFormatting sqref="L324">
    <cfRule type="containsBlanks" dxfId="510" priority="497">
      <formula>LEN(TRIM(L324))=0</formula>
    </cfRule>
  </conditionalFormatting>
  <conditionalFormatting sqref="N324">
    <cfRule type="containsBlanks" dxfId="509" priority="495">
      <formula>LEN(TRIM(N324))=0</formula>
    </cfRule>
  </conditionalFormatting>
  <conditionalFormatting sqref="N324">
    <cfRule type="containsBlanks" dxfId="508" priority="496">
      <formula>LEN(TRIM(N324))=0</formula>
    </cfRule>
  </conditionalFormatting>
  <conditionalFormatting sqref="O712:P716">
    <cfRule type="containsBlanks" dxfId="507" priority="526">
      <formula>LEN(TRIM(O712))=0</formula>
    </cfRule>
  </conditionalFormatting>
  <conditionalFormatting sqref="O712:P716">
    <cfRule type="containsBlanks" dxfId="506" priority="525">
      <formula>LEN(TRIM(O712))=0</formula>
    </cfRule>
  </conditionalFormatting>
  <conditionalFormatting sqref="J712:J716">
    <cfRule type="containsBlanks" dxfId="505" priority="524">
      <formula>LEN(TRIM(J712))=0</formula>
    </cfRule>
  </conditionalFormatting>
  <conditionalFormatting sqref="J712:J716">
    <cfRule type="containsBlanks" dxfId="504" priority="523">
      <formula>LEN(TRIM(J712))=0</formula>
    </cfRule>
  </conditionalFormatting>
  <conditionalFormatting sqref="L712:L716">
    <cfRule type="containsBlanks" dxfId="503" priority="522">
      <formula>LEN(TRIM(L712))=0</formula>
    </cfRule>
  </conditionalFormatting>
  <conditionalFormatting sqref="L712:L716">
    <cfRule type="containsBlanks" dxfId="502" priority="521">
      <formula>LEN(TRIM(L712))=0</formula>
    </cfRule>
  </conditionalFormatting>
  <conditionalFormatting sqref="N712:N716">
    <cfRule type="containsBlanks" dxfId="501" priority="520">
      <formula>LEN(TRIM(N712))=0</formula>
    </cfRule>
  </conditionalFormatting>
  <conditionalFormatting sqref="N712:N716">
    <cfRule type="containsBlanks" dxfId="500" priority="519">
      <formula>LEN(TRIM(N712))=0</formula>
    </cfRule>
  </conditionalFormatting>
  <conditionalFormatting sqref="O729:P731 O734:P743">
    <cfRule type="containsBlanks" dxfId="499" priority="518">
      <formula>LEN(TRIM(O729))=0</formula>
    </cfRule>
  </conditionalFormatting>
  <conditionalFormatting sqref="O729:P731 O734:P743">
    <cfRule type="containsBlanks" dxfId="498" priority="517">
      <formula>LEN(TRIM(O729))=0</formula>
    </cfRule>
  </conditionalFormatting>
  <conditionalFormatting sqref="J729:J731 J734:J743">
    <cfRule type="containsBlanks" dxfId="497" priority="516">
      <formula>LEN(TRIM(J729))=0</formula>
    </cfRule>
  </conditionalFormatting>
  <conditionalFormatting sqref="J729:J731 J734:J743">
    <cfRule type="containsBlanks" dxfId="496" priority="515">
      <formula>LEN(TRIM(J729))=0</formula>
    </cfRule>
  </conditionalFormatting>
  <conditionalFormatting sqref="L729:L731 L734:L743">
    <cfRule type="containsBlanks" dxfId="495" priority="514">
      <formula>LEN(TRIM(L729))=0</formula>
    </cfRule>
  </conditionalFormatting>
  <conditionalFormatting sqref="L729:L731 L734:L743">
    <cfRule type="containsBlanks" dxfId="494" priority="513">
      <formula>LEN(TRIM(L729))=0</formula>
    </cfRule>
  </conditionalFormatting>
  <conditionalFormatting sqref="N729:N731 N734:N743">
    <cfRule type="containsBlanks" dxfId="493" priority="512">
      <formula>LEN(TRIM(N729))=0</formula>
    </cfRule>
  </conditionalFormatting>
  <conditionalFormatting sqref="N729:N731 N734:N743">
    <cfRule type="containsBlanks" dxfId="492" priority="511">
      <formula>LEN(TRIM(N729))=0</formula>
    </cfRule>
  </conditionalFormatting>
  <conditionalFormatting sqref="O116:P116">
    <cfRule type="containsBlanks" dxfId="491" priority="473">
      <formula>LEN(TRIM(O116))=0</formula>
    </cfRule>
  </conditionalFormatting>
  <conditionalFormatting sqref="J261">
    <cfRule type="containsBlanks" dxfId="490" priority="507">
      <formula>LEN(TRIM(J261))=0</formula>
    </cfRule>
  </conditionalFormatting>
  <conditionalFormatting sqref="N245">
    <cfRule type="containsBlanks" dxfId="489" priority="465">
      <formula>LEN(TRIM(N245))=0</formula>
    </cfRule>
  </conditionalFormatting>
  <conditionalFormatting sqref="N245">
    <cfRule type="containsBlanks" dxfId="488" priority="464">
      <formula>LEN(TRIM(N245))=0</formula>
    </cfRule>
  </conditionalFormatting>
  <conditionalFormatting sqref="L771:L772 J771:J772">
    <cfRule type="containsBlanks" dxfId="487" priority="422">
      <formula>LEN(TRIM(J771))=0</formula>
    </cfRule>
  </conditionalFormatting>
  <conditionalFormatting sqref="O772:P772 P771">
    <cfRule type="containsBlanks" dxfId="486" priority="421">
      <formula>LEN(TRIM(O771))=0</formula>
    </cfRule>
  </conditionalFormatting>
  <conditionalFormatting sqref="O772:P772 P771">
    <cfRule type="containsBlanks" dxfId="485" priority="420">
      <formula>LEN(TRIM(O771))=0</formula>
    </cfRule>
  </conditionalFormatting>
  <conditionalFormatting sqref="N771:N772">
    <cfRule type="containsBlanks" dxfId="484" priority="419">
      <formula>LEN(TRIM(N771))=0</formula>
    </cfRule>
  </conditionalFormatting>
  <conditionalFormatting sqref="N771:N772">
    <cfRule type="containsBlanks" dxfId="483" priority="418">
      <formula>LEN(TRIM(N771))=0</formula>
    </cfRule>
  </conditionalFormatting>
  <conditionalFormatting sqref="J51 L51">
    <cfRule type="containsBlanks" dxfId="482" priority="494">
      <formula>LEN(TRIM(J51))=0</formula>
    </cfRule>
  </conditionalFormatting>
  <conditionalFormatting sqref="J51 L51">
    <cfRule type="containsBlanks" dxfId="481" priority="493">
      <formula>LEN(TRIM(J51))=0</formula>
    </cfRule>
  </conditionalFormatting>
  <conditionalFormatting sqref="O51:R51">
    <cfRule type="containsBlanks" dxfId="480" priority="492">
      <formula>LEN(TRIM(O51))=0</formula>
    </cfRule>
  </conditionalFormatting>
  <conditionalFormatting sqref="O51:R51">
    <cfRule type="containsBlanks" dxfId="479" priority="491">
      <formula>LEN(TRIM(O51))=0</formula>
    </cfRule>
  </conditionalFormatting>
  <conditionalFormatting sqref="N51">
    <cfRule type="containsBlanks" dxfId="478" priority="490">
      <formula>LEN(TRIM(N51))=0</formula>
    </cfRule>
  </conditionalFormatting>
  <conditionalFormatting sqref="N51">
    <cfRule type="containsBlanks" dxfId="477" priority="489">
      <formula>LEN(TRIM(N51))=0</formula>
    </cfRule>
  </conditionalFormatting>
  <conditionalFormatting sqref="H698:H699 L698:L699 J698:J699 J704 L704 L706:L707 J706:J707 J709:J710 L709:L710">
    <cfRule type="containsBlanks" dxfId="476" priority="442">
      <formula>LEN(TRIM(H698))=0</formula>
    </cfRule>
  </conditionalFormatting>
  <conditionalFormatting sqref="J70 L70 J72:J76 L72:L76 L82 L126 L131 L166 L216:L244 L277:L278 L333:L356 L539:L548 L660:L661 L85">
    <cfRule type="containsBlanks" dxfId="475" priority="487">
      <formula>LEN(TRIM(J70))=0</formula>
    </cfRule>
  </conditionalFormatting>
  <conditionalFormatting sqref="L72:L76 N72:P76 L82 N82:P82 L126 N126:P126 L131 N131:P131 L166 N166:P166 L216:L244 N216:P244 L277:L278 N277:P278 L333:L356 N333:P356 L539:L548 N539:P548 L660:L661 N660:P661 N85:P85 L85">
    <cfRule type="containsBlanks" dxfId="474" priority="486">
      <formula>LEN(TRIM(L72))=0</formula>
    </cfRule>
  </conditionalFormatting>
  <conditionalFormatting sqref="J70 L70 J72:J76 L72:L76 L82 L126 L131 L166 L216:L244 L277:L278 L333:L356 L539:L548 L660:L661 L85">
    <cfRule type="containsBlanks" dxfId="473" priority="488">
      <formula>LEN(TRIM(J70))=0</formula>
    </cfRule>
  </conditionalFormatting>
  <conditionalFormatting sqref="O70:P70 O72:P76 P71 O82:P82 O126:P126 O131:P131 O166:P166 O216:P244 O277:P278 O333:P356 O539:P548 O660:P661 O85:P85">
    <cfRule type="containsBlanks" dxfId="472" priority="485">
      <formula>LEN(TRIM(O70))=0</formula>
    </cfRule>
  </conditionalFormatting>
  <conditionalFormatting sqref="O70:P70 O72:P76 P71 O82:P82 O126:P126 O131:P131 O166:P166 O216:P244 O277:P278 O333:P356 O539:P548 O660:P661 O85:P85">
    <cfRule type="containsBlanks" dxfId="471" priority="484">
      <formula>LEN(TRIM(O70))=0</formula>
    </cfRule>
  </conditionalFormatting>
  <conditionalFormatting sqref="N70 N72:N76 N82 N126 N131 N166 N216:N244 N277:N278 N333:N356 N539:N548 N660:N661 N85">
    <cfRule type="containsBlanks" dxfId="470" priority="483">
      <formula>LEN(TRIM(N70))=0</formula>
    </cfRule>
  </conditionalFormatting>
  <conditionalFormatting sqref="N70 N72:N76 N82 N126 N131 N166 N216:N244 N277:N278 N333:N356 N539:N548 N660:N661 N85">
    <cfRule type="containsBlanks" dxfId="469" priority="482">
      <formula>LEN(TRIM(N70))=0</formula>
    </cfRule>
  </conditionalFormatting>
  <conditionalFormatting sqref="J93 L93">
    <cfRule type="containsBlanks" dxfId="468" priority="480">
      <formula>LEN(TRIM(J93))=0</formula>
    </cfRule>
  </conditionalFormatting>
  <conditionalFormatting sqref="N725 N727">
    <cfRule type="containsBlanks" dxfId="467" priority="431">
      <formula>LEN(TRIM(N725))=0</formula>
    </cfRule>
  </conditionalFormatting>
  <conditionalFormatting sqref="J93 L93">
    <cfRule type="containsBlanks" dxfId="466" priority="481">
      <formula>LEN(TRIM(J93))=0</formula>
    </cfRule>
  </conditionalFormatting>
  <conditionalFormatting sqref="O93:P93">
    <cfRule type="containsBlanks" dxfId="465" priority="479">
      <formula>LEN(TRIM(O93))=0</formula>
    </cfRule>
  </conditionalFormatting>
  <conditionalFormatting sqref="O93:P93">
    <cfRule type="containsBlanks" dxfId="464" priority="478">
      <formula>LEN(TRIM(O93))=0</formula>
    </cfRule>
  </conditionalFormatting>
  <conditionalFormatting sqref="N93">
    <cfRule type="containsBlanks" dxfId="463" priority="477">
      <formula>LEN(TRIM(N93))=0</formula>
    </cfRule>
  </conditionalFormatting>
  <conditionalFormatting sqref="N93">
    <cfRule type="containsBlanks" dxfId="462" priority="476">
      <formula>LEN(TRIM(N93))=0</formula>
    </cfRule>
  </conditionalFormatting>
  <conditionalFormatting sqref="N757:N759">
    <cfRule type="containsBlanks" dxfId="461" priority="424">
      <formula>LEN(TRIM(N757))=0</formula>
    </cfRule>
  </conditionalFormatting>
  <conditionalFormatting sqref="J116 L116">
    <cfRule type="containsBlanks" dxfId="460" priority="475">
      <formula>LEN(TRIM(J116))=0</formula>
    </cfRule>
  </conditionalFormatting>
  <conditionalFormatting sqref="J116 L116">
    <cfRule type="containsBlanks" dxfId="459" priority="474">
      <formula>LEN(TRIM(J116))=0</formula>
    </cfRule>
  </conditionalFormatting>
  <conditionalFormatting sqref="O116:P116">
    <cfRule type="containsBlanks" dxfId="458" priority="472">
      <formula>LEN(TRIM(O116))=0</formula>
    </cfRule>
  </conditionalFormatting>
  <conditionalFormatting sqref="N116">
    <cfRule type="containsBlanks" dxfId="457" priority="471">
      <formula>LEN(TRIM(N116))=0</formula>
    </cfRule>
  </conditionalFormatting>
  <conditionalFormatting sqref="N116">
    <cfRule type="containsBlanks" dxfId="456" priority="470">
      <formula>LEN(TRIM(N116))=0</formula>
    </cfRule>
  </conditionalFormatting>
  <conditionalFormatting sqref="J245 L245">
    <cfRule type="containsBlanks" dxfId="455" priority="468">
      <formula>LEN(TRIM(J245))=0</formula>
    </cfRule>
  </conditionalFormatting>
  <conditionalFormatting sqref="J775 L775">
    <cfRule type="containsBlanks" dxfId="454" priority="416">
      <formula>LEN(TRIM(J775))=0</formula>
    </cfRule>
  </conditionalFormatting>
  <conditionalFormatting sqref="J245 L245">
    <cfRule type="containsBlanks" dxfId="453" priority="469">
      <formula>LEN(TRIM(J245))=0</formula>
    </cfRule>
  </conditionalFormatting>
  <conditionalFormatting sqref="O245:P245">
    <cfRule type="containsBlanks" dxfId="452" priority="467">
      <formula>LEN(TRIM(O245))=0</formula>
    </cfRule>
  </conditionalFormatting>
  <conditionalFormatting sqref="O245:P245">
    <cfRule type="containsBlanks" dxfId="451" priority="466">
      <formula>LEN(TRIM(O245))=0</formula>
    </cfRule>
  </conditionalFormatting>
  <conditionalFormatting sqref="J246 L246">
    <cfRule type="containsBlanks" dxfId="450" priority="462">
      <formula>LEN(TRIM(J246))=0</formula>
    </cfRule>
  </conditionalFormatting>
  <conditionalFormatting sqref="J246 L246">
    <cfRule type="containsBlanks" dxfId="449" priority="463">
      <formula>LEN(TRIM(J246))=0</formula>
    </cfRule>
  </conditionalFormatting>
  <conditionalFormatting sqref="O246:P246">
    <cfRule type="containsBlanks" dxfId="448" priority="461">
      <formula>LEN(TRIM(O246))=0</formula>
    </cfRule>
  </conditionalFormatting>
  <conditionalFormatting sqref="O246:P246">
    <cfRule type="containsBlanks" dxfId="447" priority="460">
      <formula>LEN(TRIM(O246))=0</formula>
    </cfRule>
  </conditionalFormatting>
  <conditionalFormatting sqref="N246">
    <cfRule type="containsBlanks" dxfId="446" priority="459">
      <formula>LEN(TRIM(N246))=0</formula>
    </cfRule>
  </conditionalFormatting>
  <conditionalFormatting sqref="N246">
    <cfRule type="containsBlanks" dxfId="445" priority="458">
      <formula>LEN(TRIM(N246))=0</formula>
    </cfRule>
  </conditionalFormatting>
  <conditionalFormatting sqref="J277:J278">
    <cfRule type="containsBlanks" dxfId="444" priority="456">
      <formula>LEN(TRIM(J277))=0</formula>
    </cfRule>
  </conditionalFormatting>
  <conditionalFormatting sqref="J277:J278">
    <cfRule type="containsBlanks" dxfId="443" priority="457">
      <formula>LEN(TRIM(J277))=0</formula>
    </cfRule>
  </conditionalFormatting>
  <conditionalFormatting sqref="L665:L666 J665:J666">
    <cfRule type="containsBlanks" dxfId="442" priority="455">
      <formula>LEN(TRIM(J665))=0</formula>
    </cfRule>
  </conditionalFormatting>
  <conditionalFormatting sqref="L665:L666 J665:J666">
    <cfRule type="containsBlanks" dxfId="441" priority="454">
      <formula>LEN(TRIM(J665))=0</formula>
    </cfRule>
  </conditionalFormatting>
  <conditionalFormatting sqref="O665:P666">
    <cfRule type="containsBlanks" dxfId="440" priority="452">
      <formula>LEN(TRIM(O665))=0</formula>
    </cfRule>
  </conditionalFormatting>
  <conditionalFormatting sqref="O665:P666">
    <cfRule type="containsBlanks" dxfId="439" priority="453">
      <formula>LEN(TRIM(O665))=0</formula>
    </cfRule>
  </conditionalFormatting>
  <conditionalFormatting sqref="N665:N666">
    <cfRule type="containsBlanks" dxfId="438" priority="451">
      <formula>LEN(TRIM(N665))=0</formula>
    </cfRule>
  </conditionalFormatting>
  <conditionalFormatting sqref="N665:N666">
    <cfRule type="containsBlanks" dxfId="437" priority="450">
      <formula>LEN(TRIM(N665))=0</formula>
    </cfRule>
  </conditionalFormatting>
  <conditionalFormatting sqref="L667:L677 J667:J677">
    <cfRule type="containsBlanks" dxfId="436" priority="449">
      <formula>LEN(TRIM(J667))=0</formula>
    </cfRule>
  </conditionalFormatting>
  <conditionalFormatting sqref="L667:L677 J667:J677">
    <cfRule type="containsBlanks" dxfId="435" priority="448">
      <formula>LEN(TRIM(J667))=0</formula>
    </cfRule>
  </conditionalFormatting>
  <conditionalFormatting sqref="O667:P677">
    <cfRule type="containsBlanks" dxfId="434" priority="446">
      <formula>LEN(TRIM(O667))=0</formula>
    </cfRule>
  </conditionalFormatting>
  <conditionalFormatting sqref="O667:P677">
    <cfRule type="containsBlanks" dxfId="433" priority="447">
      <formula>LEN(TRIM(O667))=0</formula>
    </cfRule>
  </conditionalFormatting>
  <conditionalFormatting sqref="N667:N677">
    <cfRule type="containsBlanks" dxfId="432" priority="445">
      <formula>LEN(TRIM(N667))=0</formula>
    </cfRule>
  </conditionalFormatting>
  <conditionalFormatting sqref="N667:N677">
    <cfRule type="containsBlanks" dxfId="431" priority="444">
      <formula>LEN(TRIM(N667))=0</formula>
    </cfRule>
  </conditionalFormatting>
  <conditionalFormatting sqref="H698:H699 L698:L699 J698:J699 J704 L704 L706:L707 J706:J707 J709:J710 L709:L710">
    <cfRule type="containsBlanks" dxfId="430" priority="443">
      <formula>LEN(TRIM(H698))=0</formula>
    </cfRule>
  </conditionalFormatting>
  <conditionalFormatting sqref="G698:G699">
    <cfRule type="containsBlanks" dxfId="429" priority="441">
      <formula>LEN(TRIM(G698))=0</formula>
    </cfRule>
  </conditionalFormatting>
  <conditionalFormatting sqref="O698:Q699 O704:Q704 O706:P707 O709:P710">
    <cfRule type="containsBlanks" dxfId="428" priority="439">
      <formula>LEN(TRIM(O698))=0</formula>
    </cfRule>
  </conditionalFormatting>
  <conditionalFormatting sqref="O698:Q699 O704:Q704 O706:P707 O709:P710">
    <cfRule type="containsBlanks" dxfId="427" priority="440">
      <formula>LEN(TRIM(O698))=0</formula>
    </cfRule>
  </conditionalFormatting>
  <conditionalFormatting sqref="N698:N699 N704 N706:N707 N709:N710">
    <cfRule type="containsBlanks" dxfId="426" priority="438">
      <formula>LEN(TRIM(N698))=0</formula>
    </cfRule>
  </conditionalFormatting>
  <conditionalFormatting sqref="N698:N699 N704 N706:N707 N709:N710">
    <cfRule type="containsBlanks" dxfId="425" priority="437">
      <formula>LEN(TRIM(N698))=0</formula>
    </cfRule>
  </conditionalFormatting>
  <conditionalFormatting sqref="L725 J725 J727 L727">
    <cfRule type="containsBlanks" dxfId="424" priority="436">
      <formula>LEN(TRIM(J725))=0</formula>
    </cfRule>
  </conditionalFormatting>
  <conditionalFormatting sqref="L725 J725 J727 L727">
    <cfRule type="containsBlanks" dxfId="423" priority="435">
      <formula>LEN(TRIM(J725))=0</formula>
    </cfRule>
  </conditionalFormatting>
  <conditionalFormatting sqref="O725:P725 O727:P727">
    <cfRule type="containsBlanks" dxfId="422" priority="434">
      <formula>LEN(TRIM(O725))=0</formula>
    </cfRule>
  </conditionalFormatting>
  <conditionalFormatting sqref="O725:P725 O727:P727">
    <cfRule type="containsBlanks" dxfId="421" priority="433">
      <formula>LEN(TRIM(O725))=0</formula>
    </cfRule>
  </conditionalFormatting>
  <conditionalFormatting sqref="N725 N727">
    <cfRule type="containsBlanks" dxfId="420" priority="432">
      <formula>LEN(TRIM(N725))=0</formula>
    </cfRule>
  </conditionalFormatting>
  <conditionalFormatting sqref="H757:H758 L757:L759 J757:J759">
    <cfRule type="containsBlanks" dxfId="419" priority="430">
      <formula>LEN(TRIM(H757))=0</formula>
    </cfRule>
  </conditionalFormatting>
  <conditionalFormatting sqref="H757:H758 L757:L759 J757:J759">
    <cfRule type="containsBlanks" dxfId="418" priority="429">
      <formula>LEN(TRIM(H757))=0</formula>
    </cfRule>
  </conditionalFormatting>
  <conditionalFormatting sqref="G757:G758">
    <cfRule type="containsBlanks" dxfId="417" priority="428">
      <formula>LEN(TRIM(G757))=0</formula>
    </cfRule>
  </conditionalFormatting>
  <conditionalFormatting sqref="O757:R758 O759:P759">
    <cfRule type="containsBlanks" dxfId="416" priority="426">
      <formula>LEN(TRIM(O757))=0</formula>
    </cfRule>
  </conditionalFormatting>
  <conditionalFormatting sqref="O757:R758 O759:P759">
    <cfRule type="containsBlanks" dxfId="415" priority="427">
      <formula>LEN(TRIM(O757))=0</formula>
    </cfRule>
  </conditionalFormatting>
  <conditionalFormatting sqref="N757:N759">
    <cfRule type="containsBlanks" dxfId="414" priority="425">
      <formula>LEN(TRIM(N757))=0</formula>
    </cfRule>
  </conditionalFormatting>
  <conditionalFormatting sqref="L771:L772 J771:J772">
    <cfRule type="containsBlanks" dxfId="413" priority="423">
      <formula>LEN(TRIM(J771))=0</formula>
    </cfRule>
  </conditionalFormatting>
  <conditionalFormatting sqref="J775 L775">
    <cfRule type="containsBlanks" dxfId="412" priority="417">
      <formula>LEN(TRIM(J775))=0</formula>
    </cfRule>
  </conditionalFormatting>
  <conditionalFormatting sqref="O775:P775">
    <cfRule type="containsBlanks" dxfId="411" priority="415">
      <formula>LEN(TRIM(O775))=0</formula>
    </cfRule>
  </conditionalFormatting>
  <conditionalFormatting sqref="O775:P775">
    <cfRule type="containsBlanks" dxfId="410" priority="414">
      <formula>LEN(TRIM(O775))=0</formula>
    </cfRule>
  </conditionalFormatting>
  <conditionalFormatting sqref="N775">
    <cfRule type="containsBlanks" dxfId="409" priority="413">
      <formula>LEN(TRIM(N775))=0</formula>
    </cfRule>
  </conditionalFormatting>
  <conditionalFormatting sqref="N775">
    <cfRule type="containsBlanks" dxfId="408" priority="412">
      <formula>LEN(TRIM(N775))=0</formula>
    </cfRule>
  </conditionalFormatting>
  <conditionalFormatting sqref="N252 N254:N256">
    <cfRule type="containsBlanks" dxfId="407" priority="399">
      <formula>LEN(TRIM(N252))=0</formula>
    </cfRule>
  </conditionalFormatting>
  <conditionalFormatting sqref="J763 L763 N763:P763 N766 L766 J766 P766">
    <cfRule type="containsBlanks" dxfId="406" priority="396">
      <formula>LEN(TRIM(J763))=0</formula>
    </cfRule>
  </conditionalFormatting>
  <conditionalFormatting sqref="L763 J763 J766 L766">
    <cfRule type="containsBlanks" dxfId="405" priority="395">
      <formula>LEN(TRIM(J763))=0</formula>
    </cfRule>
  </conditionalFormatting>
  <conditionalFormatting sqref="L763 J763 J766 L766">
    <cfRule type="containsBlanks" dxfId="404" priority="394">
      <formula>LEN(TRIM(J763))=0</formula>
    </cfRule>
  </conditionalFormatting>
  <conditionalFormatting sqref="N763 N766">
    <cfRule type="containsBlanks" dxfId="403" priority="390">
      <formula>LEN(TRIM(N763))=0</formula>
    </cfRule>
  </conditionalFormatting>
  <conditionalFormatting sqref="O66">
    <cfRule type="containsBlanks" dxfId="402" priority="411">
      <formula>LEN(TRIM(O66))=0</formula>
    </cfRule>
  </conditionalFormatting>
  <conditionalFormatting sqref="O66">
    <cfRule type="containsBlanks" dxfId="401" priority="410">
      <formula>LEN(TRIM(O66))=0</formula>
    </cfRule>
  </conditionalFormatting>
  <conditionalFormatting sqref="O66">
    <cfRule type="containsBlanks" dxfId="400" priority="409">
      <formula>LEN(TRIM(O66))=0</formula>
    </cfRule>
  </conditionalFormatting>
  <conditionalFormatting sqref="H252 H254">
    <cfRule type="containsBlanks" dxfId="399" priority="408">
      <formula>LEN(TRIM(H252))=0</formula>
    </cfRule>
  </conditionalFormatting>
  <conditionalFormatting sqref="H252">
    <cfRule type="containsBlanks" dxfId="398" priority="407">
      <formula>LEN(TRIM(H252))=0</formula>
    </cfRule>
  </conditionalFormatting>
  <conditionalFormatting sqref="O252:P252 O254:P256">
    <cfRule type="containsBlanks" dxfId="397" priority="404">
      <formula>LEN(TRIM(O252))=0</formula>
    </cfRule>
  </conditionalFormatting>
  <conditionalFormatting sqref="G252">
    <cfRule type="containsBlanks" dxfId="396" priority="406">
      <formula>LEN(TRIM(G252))=0</formula>
    </cfRule>
  </conditionalFormatting>
  <conditionalFormatting sqref="O252:P252 O254:P256">
    <cfRule type="containsBlanks" dxfId="395" priority="405">
      <formula>LEN(TRIM(O252))=0</formula>
    </cfRule>
  </conditionalFormatting>
  <conditionalFormatting sqref="J252 J254:J256">
    <cfRule type="containsBlanks" dxfId="394" priority="403">
      <formula>LEN(TRIM(J252))=0</formula>
    </cfRule>
  </conditionalFormatting>
  <conditionalFormatting sqref="J252 J254:J256">
    <cfRule type="containsBlanks" dxfId="393" priority="402">
      <formula>LEN(TRIM(J252))=0</formula>
    </cfRule>
  </conditionalFormatting>
  <conditionalFormatting sqref="L252 L254:L256">
    <cfRule type="containsBlanks" dxfId="392" priority="401">
      <formula>LEN(TRIM(L252))=0</formula>
    </cfRule>
  </conditionalFormatting>
  <conditionalFormatting sqref="L252 L254:L256">
    <cfRule type="containsBlanks" dxfId="391" priority="400">
      <formula>LEN(TRIM(L252))=0</formula>
    </cfRule>
  </conditionalFormatting>
  <conditionalFormatting sqref="N252 N254:N256">
    <cfRule type="containsBlanks" dxfId="390" priority="398">
      <formula>LEN(TRIM(N252))=0</formula>
    </cfRule>
  </conditionalFormatting>
  <conditionalFormatting sqref="J252 G252 L252 N252:P252 N254:P256 L254:L256 J254:J256">
    <cfRule type="containsBlanks" dxfId="389" priority="397">
      <formula>LEN(TRIM(G252))=0</formula>
    </cfRule>
  </conditionalFormatting>
  <conditionalFormatting sqref="O763:P763 P766">
    <cfRule type="containsBlanks" dxfId="388" priority="392">
      <formula>LEN(TRIM(O763))=0</formula>
    </cfRule>
  </conditionalFormatting>
  <conditionalFormatting sqref="G254">
    <cfRule type="containsBlanks" dxfId="387" priority="387">
      <formula>LEN(TRIM(G254))=0</formula>
    </cfRule>
  </conditionalFormatting>
  <conditionalFormatting sqref="O763:P763 P766">
    <cfRule type="containsBlanks" dxfId="386" priority="393">
      <formula>LEN(TRIM(O763))=0</formula>
    </cfRule>
  </conditionalFormatting>
  <conditionalFormatting sqref="N763 N766">
    <cfRule type="containsBlanks" dxfId="385" priority="391">
      <formula>LEN(TRIM(N763))=0</formula>
    </cfRule>
  </conditionalFormatting>
  <conditionalFormatting sqref="G56:G57 G65:G68">
    <cfRule type="containsBlanks" dxfId="384" priority="389">
      <formula>LEN(TRIM(G56))=0</formula>
    </cfRule>
  </conditionalFormatting>
  <conditionalFormatting sqref="G254">
    <cfRule type="containsBlanks" dxfId="383" priority="388">
      <formula>LEN(TRIM(G254))=0</formula>
    </cfRule>
  </conditionalFormatting>
  <conditionalFormatting sqref="R252 R254">
    <cfRule type="containsBlanks" dxfId="382" priority="386">
      <formula>LEN(TRIM(R252))=0</formula>
    </cfRule>
  </conditionalFormatting>
  <conditionalFormatting sqref="R252 R254">
    <cfRule type="containsBlanks" dxfId="381" priority="385">
      <formula>LEN(TRIM(R252))=0</formula>
    </cfRule>
  </conditionalFormatting>
  <conditionalFormatting sqref="R252 R254">
    <cfRule type="containsBlanks" dxfId="380" priority="384">
      <formula>LEN(TRIM(R252))=0</formula>
    </cfRule>
  </conditionalFormatting>
  <conditionalFormatting sqref="O118:O119">
    <cfRule type="containsBlanks" dxfId="379" priority="383">
      <formula>LEN(TRIM(O118))=0</formula>
    </cfRule>
  </conditionalFormatting>
  <conditionalFormatting sqref="O119">
    <cfRule type="containsBlanks" dxfId="378" priority="382">
      <formula>LEN(TRIM(O119))=0</formula>
    </cfRule>
  </conditionalFormatting>
  <conditionalFormatting sqref="O119">
    <cfRule type="containsBlanks" dxfId="377" priority="381">
      <formula>LEN(TRIM(O119))=0</formula>
    </cfRule>
  </conditionalFormatting>
  <conditionalFormatting sqref="O118">
    <cfRule type="containsBlanks" dxfId="376" priority="380">
      <formula>LEN(TRIM(O118))=0</formula>
    </cfRule>
  </conditionalFormatting>
  <conditionalFormatting sqref="O118">
    <cfRule type="containsBlanks" dxfId="375" priority="379">
      <formula>LEN(TRIM(O118))=0</formula>
    </cfRule>
  </conditionalFormatting>
  <conditionalFormatting sqref="O744:P744">
    <cfRule type="containsBlanks" dxfId="374" priority="378">
      <formula>LEN(TRIM(O744))=0</formula>
    </cfRule>
  </conditionalFormatting>
  <conditionalFormatting sqref="O744:P744">
    <cfRule type="containsBlanks" dxfId="373" priority="377">
      <formula>LEN(TRIM(O744))=0</formula>
    </cfRule>
  </conditionalFormatting>
  <conditionalFormatting sqref="J744">
    <cfRule type="containsBlanks" dxfId="372" priority="376">
      <formula>LEN(TRIM(J744))=0</formula>
    </cfRule>
  </conditionalFormatting>
  <conditionalFormatting sqref="J744">
    <cfRule type="containsBlanks" dxfId="371" priority="375">
      <formula>LEN(TRIM(J744))=0</formula>
    </cfRule>
  </conditionalFormatting>
  <conditionalFormatting sqref="L744">
    <cfRule type="containsBlanks" dxfId="370" priority="374">
      <formula>LEN(TRIM(L744))=0</formula>
    </cfRule>
  </conditionalFormatting>
  <conditionalFormatting sqref="L744">
    <cfRule type="containsBlanks" dxfId="369" priority="373">
      <formula>LEN(TRIM(L744))=0</formula>
    </cfRule>
  </conditionalFormatting>
  <conditionalFormatting sqref="N744">
    <cfRule type="containsBlanks" dxfId="368" priority="372">
      <formula>LEN(TRIM(N744))=0</formula>
    </cfRule>
  </conditionalFormatting>
  <conditionalFormatting sqref="N744">
    <cfRule type="containsBlanks" dxfId="367" priority="371">
      <formula>LEN(TRIM(N744))=0</formula>
    </cfRule>
  </conditionalFormatting>
  <conditionalFormatting sqref="D776 D82:D85 D323 D70:D76 D764:D765 D260 D770 D19:D63 D768 E95:P95 E125:P125 E83:P83 E84 G84:P84 E41:P41 E764:R764 R83:R84 R95 R125">
    <cfRule type="containsBlanks" dxfId="366" priority="353">
      <formula>LEN(TRIM(D19))=0</formula>
    </cfRule>
  </conditionalFormatting>
  <conditionalFormatting sqref="D257:D259 D767 D261 D77:D81 D86:D92 D64:D69 D771:D775 D769 D324:D331 E69:P69">
    <cfRule type="containsBlanks" dxfId="365" priority="352">
      <formula>LEN(TRIM(D64))=0</formula>
    </cfRule>
  </conditionalFormatting>
  <conditionalFormatting sqref="D20:D29 D247:D251 D767 D52 D77:D92 D261 D701:D702 D706:D707 D719 D773:D774 D64:D69 D54:D57 D769 E83:P83 E84 G84:P84 E69:P69 R83:R84">
    <cfRule type="containsBlanks" dxfId="364" priority="351">
      <formula>LEN(TRIM(D20))=0</formula>
    </cfRule>
  </conditionalFormatting>
  <conditionalFormatting sqref="D77:D92 E83:P83 E84 G84:P84 R83:R84">
    <cfRule type="containsBlanks" dxfId="363" priority="350">
      <formula>LEN(TRIM(D77))=0</formula>
    </cfRule>
  </conditionalFormatting>
  <conditionalFormatting sqref="O206:O207">
    <cfRule type="containsBlanks" dxfId="362" priority="370">
      <formula>LEN(TRIM(O206))=0</formula>
    </cfRule>
  </conditionalFormatting>
  <conditionalFormatting sqref="T107">
    <cfRule type="containsBlanks" dxfId="361" priority="369">
      <formula>LEN(TRIM(T107))=0</formula>
    </cfRule>
  </conditionalFormatting>
  <conditionalFormatting sqref="T109:T112">
    <cfRule type="containsBlanks" dxfId="360" priority="368">
      <formula>LEN(TRIM(T109))=0</formula>
    </cfRule>
  </conditionalFormatting>
  <conditionalFormatting sqref="T109:T112">
    <cfRule type="containsBlanks" dxfId="359" priority="367">
      <formula>LEN(TRIM(T109))=0</formula>
    </cfRule>
  </conditionalFormatting>
  <conditionalFormatting sqref="E252 E254:E256">
    <cfRule type="containsBlanks" dxfId="358" priority="255">
      <formula>LEN(TRIM(E252))=0</formula>
    </cfRule>
  </conditionalFormatting>
  <conditionalFormatting sqref="E252 E254:E256">
    <cfRule type="containsBlanks" dxfId="357" priority="254">
      <formula>LEN(TRIM(E252))=0</formula>
    </cfRule>
  </conditionalFormatting>
  <conditionalFormatting sqref="E252 E254:E256">
    <cfRule type="containsBlanks" dxfId="356" priority="253">
      <formula>LEN(TRIM(E252))=0</formula>
    </cfRule>
  </conditionalFormatting>
  <conditionalFormatting sqref="E763 E766">
    <cfRule type="containsBlanks" dxfId="355" priority="252">
      <formula>LEN(TRIM(E763))=0</formula>
    </cfRule>
  </conditionalFormatting>
  <conditionalFormatting sqref="E763 E766">
    <cfRule type="containsBlanks" dxfId="354" priority="251">
      <formula>LEN(TRIM(E763))=0</formula>
    </cfRule>
  </conditionalFormatting>
  <conditionalFormatting sqref="E763 E766">
    <cfRule type="containsBlanks" dxfId="353" priority="250">
      <formula>LEN(TRIM(E763))=0</formula>
    </cfRule>
  </conditionalFormatting>
  <conditionalFormatting sqref="E744">
    <cfRule type="containsBlanks" dxfId="352" priority="249">
      <formula>LEN(TRIM(E744))=0</formula>
    </cfRule>
  </conditionalFormatting>
  <conditionalFormatting sqref="A755:C755">
    <cfRule type="containsBlanks" dxfId="351" priority="363">
      <formula>LEN(TRIM(#REF!))=0</formula>
    </cfRule>
  </conditionalFormatting>
  <conditionalFormatting sqref="A751:C753">
    <cfRule type="containsBlanks" dxfId="350" priority="366">
      <formula>LEN(TRIM(A751))=0</formula>
    </cfRule>
  </conditionalFormatting>
  <conditionalFormatting sqref="A756:C758">
    <cfRule type="containsBlanks" dxfId="349" priority="365">
      <formula>LEN(TRIM(A756))=0</formula>
    </cfRule>
  </conditionalFormatting>
  <conditionalFormatting sqref="A754:C754">
    <cfRule type="containsBlanks" dxfId="348" priority="364">
      <formula>LEN(TRIM(#REF!))=0</formula>
    </cfRule>
  </conditionalFormatting>
  <conditionalFormatting sqref="A353:C353">
    <cfRule type="containsBlanks" dxfId="347" priority="362">
      <formula>LEN(TRIM(A353))=0</formula>
    </cfRule>
  </conditionalFormatting>
  <conditionalFormatting sqref="A691:C691">
    <cfRule type="containsBlanks" dxfId="346" priority="361">
      <formula>LEN(TRIM(A691))=0</formula>
    </cfRule>
  </conditionalFormatting>
  <conditionalFormatting sqref="C787:C789">
    <cfRule type="containsBlanks" dxfId="345" priority="358">
      <formula>LEN(TRIM(C787))=0</formula>
    </cfRule>
  </conditionalFormatting>
  <conditionalFormatting sqref="A787:B789">
    <cfRule type="containsBlanks" dxfId="344" priority="360">
      <formula>LEN(TRIM(A787))=0</formula>
    </cfRule>
  </conditionalFormatting>
  <conditionalFormatting sqref="A787:B789">
    <cfRule type="containsBlanks" dxfId="343" priority="359">
      <formula>LEN(TRIM(A787))=0</formula>
    </cfRule>
  </conditionalFormatting>
  <conditionalFormatting sqref="F93">
    <cfRule type="containsBlanks" dxfId="342" priority="234">
      <formula>LEN(TRIM(F93))=0</formula>
    </cfRule>
  </conditionalFormatting>
  <conditionalFormatting sqref="T666:T669 T673:T674">
    <cfRule type="containsBlanks" dxfId="341" priority="357">
      <formula>LEN(TRIM(T666))=0</formula>
    </cfRule>
  </conditionalFormatting>
  <conditionalFormatting sqref="T714:T732 T735 T737:T738">
    <cfRule type="containsBlanks" dxfId="340" priority="356">
      <formula>LEN(TRIM(T714))=0</formula>
    </cfRule>
  </conditionalFormatting>
  <conditionalFormatting sqref="T743 T723:T725 T731">
    <cfRule type="containsBlanks" dxfId="339" priority="355">
      <formula>LEN(TRIM(T723))=0</formula>
    </cfRule>
  </conditionalFormatting>
  <conditionalFormatting sqref="T778 T780 T783 T785">
    <cfRule type="containsBlanks" dxfId="338" priority="354">
      <formula>LEN(TRIM(T778))=0</formula>
    </cfRule>
  </conditionalFormatting>
  <conditionalFormatting sqref="D77:D92 E83:P83 E84 G84:P84 R83:R84">
    <cfRule type="containsBlanks" dxfId="337" priority="349">
      <formula>LEN(TRIM(D77))=0</formula>
    </cfRule>
  </conditionalFormatting>
  <conditionalFormatting sqref="D325:D330">
    <cfRule type="containsBlanks" dxfId="336" priority="348">
      <formula>LEN(TRIM(D325))=0</formula>
    </cfRule>
  </conditionalFormatting>
  <conditionalFormatting sqref="D325:D330">
    <cfRule type="containsBlanks" dxfId="335" priority="347">
      <formula>LEN(TRIM(D325))=0</formula>
    </cfRule>
  </conditionalFormatting>
  <conditionalFormatting sqref="D773:D774">
    <cfRule type="containsBlanks" dxfId="334" priority="346">
      <formula>LEN(TRIM(D773))=0</formula>
    </cfRule>
  </conditionalFormatting>
  <conditionalFormatting sqref="D773:D774">
    <cfRule type="containsBlanks" dxfId="333" priority="345">
      <formula>LEN(TRIM(D773))=0</formula>
    </cfRule>
  </conditionalFormatting>
  <conditionalFormatting sqref="D712:D716">
    <cfRule type="containsBlanks" dxfId="332" priority="344">
      <formula>LEN(TRIM(D712))=0</formula>
    </cfRule>
  </conditionalFormatting>
  <conditionalFormatting sqref="D712:D716">
    <cfRule type="containsBlanks" dxfId="331" priority="343">
      <formula>LEN(TRIM(D712))=0</formula>
    </cfRule>
  </conditionalFormatting>
  <conditionalFormatting sqref="D729:D731 D734:D743">
    <cfRule type="containsBlanks" dxfId="330" priority="342">
      <formula>LEN(TRIM(D729))=0</formula>
    </cfRule>
  </conditionalFormatting>
  <conditionalFormatting sqref="D729:D731 D734:D743">
    <cfRule type="containsBlanks" dxfId="329" priority="341">
      <formula>LEN(TRIM(D729))=0</formula>
    </cfRule>
  </conditionalFormatting>
  <conditionalFormatting sqref="D261">
    <cfRule type="containsBlanks" dxfId="328" priority="340">
      <formula>LEN(TRIM(D261))=0</formula>
    </cfRule>
  </conditionalFormatting>
  <conditionalFormatting sqref="D261">
    <cfRule type="containsBlanks" dxfId="327" priority="339">
      <formula>LEN(TRIM(D261))=0</formula>
    </cfRule>
  </conditionalFormatting>
  <conditionalFormatting sqref="D324">
    <cfRule type="containsBlanks" dxfId="326" priority="338">
      <formula>LEN(TRIM(D324))=0</formula>
    </cfRule>
  </conditionalFormatting>
  <conditionalFormatting sqref="D324">
    <cfRule type="containsBlanks" dxfId="325" priority="337">
      <formula>LEN(TRIM(D324))=0</formula>
    </cfRule>
  </conditionalFormatting>
  <conditionalFormatting sqref="D51">
    <cfRule type="containsBlanks" dxfId="324" priority="336">
      <formula>LEN(TRIM(D51))=0</formula>
    </cfRule>
  </conditionalFormatting>
  <conditionalFormatting sqref="D51">
    <cfRule type="containsBlanks" dxfId="323" priority="335">
      <formula>LEN(TRIM(D51))=0</formula>
    </cfRule>
  </conditionalFormatting>
  <conditionalFormatting sqref="D70 D72:D76">
    <cfRule type="containsBlanks" dxfId="322" priority="333">
      <formula>LEN(TRIM(D70))=0</formula>
    </cfRule>
  </conditionalFormatting>
  <conditionalFormatting sqref="D70 D72:D76">
    <cfRule type="containsBlanks" dxfId="321" priority="334">
      <formula>LEN(TRIM(D70))=0</formula>
    </cfRule>
  </conditionalFormatting>
  <conditionalFormatting sqref="D93">
    <cfRule type="containsBlanks" dxfId="320" priority="331">
      <formula>LEN(TRIM(D93))=0</formula>
    </cfRule>
  </conditionalFormatting>
  <conditionalFormatting sqref="D93">
    <cfRule type="containsBlanks" dxfId="319" priority="332">
      <formula>LEN(TRIM(D93))=0</formula>
    </cfRule>
  </conditionalFormatting>
  <conditionalFormatting sqref="D116">
    <cfRule type="containsBlanks" dxfId="318" priority="330">
      <formula>LEN(TRIM(D116))=0</formula>
    </cfRule>
  </conditionalFormatting>
  <conditionalFormatting sqref="D116">
    <cfRule type="containsBlanks" dxfId="317" priority="329">
      <formula>LEN(TRIM(D116))=0</formula>
    </cfRule>
  </conditionalFormatting>
  <conditionalFormatting sqref="D245">
    <cfRule type="containsBlanks" dxfId="316" priority="327">
      <formula>LEN(TRIM(D245))=0</formula>
    </cfRule>
  </conditionalFormatting>
  <conditionalFormatting sqref="D245">
    <cfRule type="containsBlanks" dxfId="315" priority="328">
      <formula>LEN(TRIM(D245))=0</formula>
    </cfRule>
  </conditionalFormatting>
  <conditionalFormatting sqref="D246">
    <cfRule type="containsBlanks" dxfId="314" priority="325">
      <formula>LEN(TRIM(D246))=0</formula>
    </cfRule>
  </conditionalFormatting>
  <conditionalFormatting sqref="D246">
    <cfRule type="containsBlanks" dxfId="313" priority="326">
      <formula>LEN(TRIM(D246))=0</formula>
    </cfRule>
  </conditionalFormatting>
  <conditionalFormatting sqref="D277:D278">
    <cfRule type="containsBlanks" dxfId="312" priority="323">
      <formula>LEN(TRIM(D277))=0</formula>
    </cfRule>
  </conditionalFormatting>
  <conditionalFormatting sqref="D277:D278">
    <cfRule type="containsBlanks" dxfId="311" priority="324">
      <formula>LEN(TRIM(D277))=0</formula>
    </cfRule>
  </conditionalFormatting>
  <conditionalFormatting sqref="D665:D666">
    <cfRule type="containsBlanks" dxfId="310" priority="322">
      <formula>LEN(TRIM(D665))=0</formula>
    </cfRule>
  </conditionalFormatting>
  <conditionalFormatting sqref="D665:D666">
    <cfRule type="containsBlanks" dxfId="309" priority="321">
      <formula>LEN(TRIM(D665))=0</formula>
    </cfRule>
  </conditionalFormatting>
  <conditionalFormatting sqref="D667:D677">
    <cfRule type="containsBlanks" dxfId="308" priority="320">
      <formula>LEN(TRIM(D667))=0</formula>
    </cfRule>
  </conditionalFormatting>
  <conditionalFormatting sqref="D667:D677">
    <cfRule type="containsBlanks" dxfId="307" priority="319">
      <formula>LEN(TRIM(D667))=0</formula>
    </cfRule>
  </conditionalFormatting>
  <conditionalFormatting sqref="D698:D699 D704 D706:D707 D709:D710">
    <cfRule type="containsBlanks" dxfId="306" priority="318">
      <formula>LEN(TRIM(D698))=0</formula>
    </cfRule>
  </conditionalFormatting>
  <conditionalFormatting sqref="D698:D699 D704 D706:D707 D709:D710">
    <cfRule type="containsBlanks" dxfId="305" priority="317">
      <formula>LEN(TRIM(D698))=0</formula>
    </cfRule>
  </conditionalFormatting>
  <conditionalFormatting sqref="D725 D727">
    <cfRule type="containsBlanks" dxfId="304" priority="316">
      <formula>LEN(TRIM(D725))=0</formula>
    </cfRule>
  </conditionalFormatting>
  <conditionalFormatting sqref="D725 D727">
    <cfRule type="containsBlanks" dxfId="303" priority="315">
      <formula>LEN(TRIM(D725))=0</formula>
    </cfRule>
  </conditionalFormatting>
  <conditionalFormatting sqref="D757:D759">
    <cfRule type="containsBlanks" dxfId="302" priority="314">
      <formula>LEN(TRIM(D757))=0</formula>
    </cfRule>
  </conditionalFormatting>
  <conditionalFormatting sqref="D757:D759">
    <cfRule type="containsBlanks" dxfId="301" priority="313">
      <formula>LEN(TRIM(D757))=0</formula>
    </cfRule>
  </conditionalFormatting>
  <conditionalFormatting sqref="D771:D772">
    <cfRule type="containsBlanks" dxfId="300" priority="312">
      <formula>LEN(TRIM(D771))=0</formula>
    </cfRule>
  </conditionalFormatting>
  <conditionalFormatting sqref="D771:D772">
    <cfRule type="containsBlanks" dxfId="299" priority="311">
      <formula>LEN(TRIM(D771))=0</formula>
    </cfRule>
  </conditionalFormatting>
  <conditionalFormatting sqref="D775">
    <cfRule type="containsBlanks" dxfId="298" priority="309">
      <formula>LEN(TRIM(D775))=0</formula>
    </cfRule>
  </conditionalFormatting>
  <conditionalFormatting sqref="D775">
    <cfRule type="containsBlanks" dxfId="297" priority="310">
      <formula>LEN(TRIM(D775))=0</formula>
    </cfRule>
  </conditionalFormatting>
  <conditionalFormatting sqref="D252:D256 E253:P253 R253">
    <cfRule type="containsBlanks" dxfId="296" priority="308">
      <formula>LEN(TRIM(D252))=0</formula>
    </cfRule>
  </conditionalFormatting>
  <conditionalFormatting sqref="D252:D256 E253:P253 R253">
    <cfRule type="containsBlanks" dxfId="295" priority="307">
      <formula>LEN(TRIM(D252))=0</formula>
    </cfRule>
  </conditionalFormatting>
  <conditionalFormatting sqref="D252:D256 E253:P253 R253">
    <cfRule type="containsBlanks" dxfId="294" priority="306">
      <formula>LEN(TRIM(D252))=0</formula>
    </cfRule>
  </conditionalFormatting>
  <conditionalFormatting sqref="D763 D766">
    <cfRule type="containsBlanks" dxfId="293" priority="304">
      <formula>LEN(TRIM(D763))=0</formula>
    </cfRule>
  </conditionalFormatting>
  <conditionalFormatting sqref="D763 D766">
    <cfRule type="containsBlanks" dxfId="292" priority="303">
      <formula>LEN(TRIM(D763))=0</formula>
    </cfRule>
  </conditionalFormatting>
  <conditionalFormatting sqref="D763 D766">
    <cfRule type="containsBlanks" dxfId="291" priority="305">
      <formula>LEN(TRIM(D763))=0</formula>
    </cfRule>
  </conditionalFormatting>
  <conditionalFormatting sqref="D744">
    <cfRule type="containsBlanks" dxfId="290" priority="302">
      <formula>LEN(TRIM(D744))=0</formula>
    </cfRule>
  </conditionalFormatting>
  <conditionalFormatting sqref="D744">
    <cfRule type="containsBlanks" dxfId="289" priority="301">
      <formula>LEN(TRIM(D744))=0</formula>
    </cfRule>
  </conditionalFormatting>
  <conditionalFormatting sqref="E776 E82 E323 E70:E76 E765 E260 E770 E93:E94 E768 E126:E251 E85 E19:E40 E42:E63">
    <cfRule type="containsBlanks" dxfId="288" priority="300">
      <formula>LEN(TRIM(E19))=0</formula>
    </cfRule>
  </conditionalFormatting>
  <conditionalFormatting sqref="E257:E259 E767 E261 E77:E81 E86:E92 E64:E68 E771:E775 E769 E324:E331">
    <cfRule type="containsBlanks" dxfId="287" priority="299">
      <formula>LEN(TRIM(E64))=0</formula>
    </cfRule>
  </conditionalFormatting>
  <conditionalFormatting sqref="E20:E29 E247:E251 E767 E52 E77:E82 E261 E701:E702 E706:E707 E719 E773:E774 E64:E68 E54:E57 E769 E85:E92">
    <cfRule type="containsBlanks" dxfId="286" priority="298">
      <formula>LEN(TRIM(E20))=0</formula>
    </cfRule>
  </conditionalFormatting>
  <conditionalFormatting sqref="E77:E82 E85:E92">
    <cfRule type="containsBlanks" dxfId="285" priority="297">
      <formula>LEN(TRIM(E77))=0</formula>
    </cfRule>
  </conditionalFormatting>
  <conditionalFormatting sqref="E77:E82 E85:E92">
    <cfRule type="containsBlanks" dxfId="284" priority="296">
      <formula>LEN(TRIM(E77))=0</formula>
    </cfRule>
  </conditionalFormatting>
  <conditionalFormatting sqref="E325:E330">
    <cfRule type="containsBlanks" dxfId="283" priority="295">
      <formula>LEN(TRIM(E325))=0</formula>
    </cfRule>
  </conditionalFormatting>
  <conditionalFormatting sqref="E325:E330">
    <cfRule type="containsBlanks" dxfId="282" priority="294">
      <formula>LEN(TRIM(E325))=0</formula>
    </cfRule>
  </conditionalFormatting>
  <conditionalFormatting sqref="E773:E774">
    <cfRule type="containsBlanks" dxfId="281" priority="293">
      <formula>LEN(TRIM(E773))=0</formula>
    </cfRule>
  </conditionalFormatting>
  <conditionalFormatting sqref="E773:E774">
    <cfRule type="containsBlanks" dxfId="280" priority="292">
      <formula>LEN(TRIM(E773))=0</formula>
    </cfRule>
  </conditionalFormatting>
  <conditionalFormatting sqref="E712:E716">
    <cfRule type="containsBlanks" dxfId="279" priority="291">
      <formula>LEN(TRIM(E712))=0</formula>
    </cfRule>
  </conditionalFormatting>
  <conditionalFormatting sqref="E712:E716">
    <cfRule type="containsBlanks" dxfId="278" priority="290">
      <formula>LEN(TRIM(E712))=0</formula>
    </cfRule>
  </conditionalFormatting>
  <conditionalFormatting sqref="E729:E731 E734:E743">
    <cfRule type="containsBlanks" dxfId="277" priority="289">
      <formula>LEN(TRIM(E729))=0</formula>
    </cfRule>
  </conditionalFormatting>
  <conditionalFormatting sqref="E729:E731 E734:E743">
    <cfRule type="containsBlanks" dxfId="276" priority="288">
      <formula>LEN(TRIM(E729))=0</formula>
    </cfRule>
  </conditionalFormatting>
  <conditionalFormatting sqref="E261">
    <cfRule type="containsBlanks" dxfId="275" priority="287">
      <formula>LEN(TRIM(E261))=0</formula>
    </cfRule>
  </conditionalFormatting>
  <conditionalFormatting sqref="E261">
    <cfRule type="containsBlanks" dxfId="274" priority="286">
      <formula>LEN(TRIM(E261))=0</formula>
    </cfRule>
  </conditionalFormatting>
  <conditionalFormatting sqref="E324">
    <cfRule type="containsBlanks" dxfId="273" priority="285">
      <formula>LEN(TRIM(E324))=0</formula>
    </cfRule>
  </conditionalFormatting>
  <conditionalFormatting sqref="E324">
    <cfRule type="containsBlanks" dxfId="272" priority="284">
      <formula>LEN(TRIM(E324))=0</formula>
    </cfRule>
  </conditionalFormatting>
  <conditionalFormatting sqref="E51">
    <cfRule type="containsBlanks" dxfId="271" priority="283">
      <formula>LEN(TRIM(E51))=0</formula>
    </cfRule>
  </conditionalFormatting>
  <conditionalFormatting sqref="E51">
    <cfRule type="containsBlanks" dxfId="270" priority="282">
      <formula>LEN(TRIM(E51))=0</formula>
    </cfRule>
  </conditionalFormatting>
  <conditionalFormatting sqref="E70 E72:E76">
    <cfRule type="containsBlanks" dxfId="269" priority="280">
      <formula>LEN(TRIM(E70))=0</formula>
    </cfRule>
  </conditionalFormatting>
  <conditionalFormatting sqref="E70 E72:E76">
    <cfRule type="containsBlanks" dxfId="268" priority="281">
      <formula>LEN(TRIM(E70))=0</formula>
    </cfRule>
  </conditionalFormatting>
  <conditionalFormatting sqref="E93">
    <cfRule type="containsBlanks" dxfId="267" priority="278">
      <formula>LEN(TRIM(E93))=0</formula>
    </cfRule>
  </conditionalFormatting>
  <conditionalFormatting sqref="E93">
    <cfRule type="containsBlanks" dxfId="266" priority="279">
      <formula>LEN(TRIM(E93))=0</formula>
    </cfRule>
  </conditionalFormatting>
  <conditionalFormatting sqref="E116">
    <cfRule type="containsBlanks" dxfId="265" priority="277">
      <formula>LEN(TRIM(E116))=0</formula>
    </cfRule>
  </conditionalFormatting>
  <conditionalFormatting sqref="E116">
    <cfRule type="containsBlanks" dxfId="264" priority="276">
      <formula>LEN(TRIM(E116))=0</formula>
    </cfRule>
  </conditionalFormatting>
  <conditionalFormatting sqref="E245">
    <cfRule type="containsBlanks" dxfId="263" priority="274">
      <formula>LEN(TRIM(E245))=0</formula>
    </cfRule>
  </conditionalFormatting>
  <conditionalFormatting sqref="E245">
    <cfRule type="containsBlanks" dxfId="262" priority="275">
      <formula>LEN(TRIM(E245))=0</formula>
    </cfRule>
  </conditionalFormatting>
  <conditionalFormatting sqref="E246">
    <cfRule type="containsBlanks" dxfId="261" priority="272">
      <formula>LEN(TRIM(E246))=0</formula>
    </cfRule>
  </conditionalFormatting>
  <conditionalFormatting sqref="E246">
    <cfRule type="containsBlanks" dxfId="260" priority="273">
      <formula>LEN(TRIM(E246))=0</formula>
    </cfRule>
  </conditionalFormatting>
  <conditionalFormatting sqref="E277:E278">
    <cfRule type="containsBlanks" dxfId="259" priority="270">
      <formula>LEN(TRIM(E277))=0</formula>
    </cfRule>
  </conditionalFormatting>
  <conditionalFormatting sqref="E277:E278">
    <cfRule type="containsBlanks" dxfId="258" priority="271">
      <formula>LEN(TRIM(E277))=0</formula>
    </cfRule>
  </conditionalFormatting>
  <conditionalFormatting sqref="E665:E666">
    <cfRule type="containsBlanks" dxfId="257" priority="269">
      <formula>LEN(TRIM(E665))=0</formula>
    </cfRule>
  </conditionalFormatting>
  <conditionalFormatting sqref="E665:E666">
    <cfRule type="containsBlanks" dxfId="256" priority="268">
      <formula>LEN(TRIM(E665))=0</formula>
    </cfRule>
  </conditionalFormatting>
  <conditionalFormatting sqref="E667:E677">
    <cfRule type="containsBlanks" dxfId="255" priority="267">
      <formula>LEN(TRIM(E667))=0</formula>
    </cfRule>
  </conditionalFormatting>
  <conditionalFormatting sqref="E667:E677">
    <cfRule type="containsBlanks" dxfId="254" priority="266">
      <formula>LEN(TRIM(E667))=0</formula>
    </cfRule>
  </conditionalFormatting>
  <conditionalFormatting sqref="E698:E699 E704 E706:E707 E709:E710">
    <cfRule type="containsBlanks" dxfId="253" priority="265">
      <formula>LEN(TRIM(E698))=0</formula>
    </cfRule>
  </conditionalFormatting>
  <conditionalFormatting sqref="E698:E699 E704 E706:E707 E709:E710">
    <cfRule type="containsBlanks" dxfId="252" priority="264">
      <formula>LEN(TRIM(E698))=0</formula>
    </cfRule>
  </conditionalFormatting>
  <conditionalFormatting sqref="E725 E727">
    <cfRule type="containsBlanks" dxfId="251" priority="263">
      <formula>LEN(TRIM(E725))=0</formula>
    </cfRule>
  </conditionalFormatting>
  <conditionalFormatting sqref="E725 E727">
    <cfRule type="containsBlanks" dxfId="250" priority="262">
      <formula>LEN(TRIM(E725))=0</formula>
    </cfRule>
  </conditionalFormatting>
  <conditionalFormatting sqref="E757:E759">
    <cfRule type="containsBlanks" dxfId="249" priority="261">
      <formula>LEN(TRIM(E757))=0</formula>
    </cfRule>
  </conditionalFormatting>
  <conditionalFormatting sqref="E757:E759">
    <cfRule type="containsBlanks" dxfId="248" priority="260">
      <formula>LEN(TRIM(E757))=0</formula>
    </cfRule>
  </conditionalFormatting>
  <conditionalFormatting sqref="E771:E772">
    <cfRule type="containsBlanks" dxfId="247" priority="259">
      <formula>LEN(TRIM(E771))=0</formula>
    </cfRule>
  </conditionalFormatting>
  <conditionalFormatting sqref="E771:E772">
    <cfRule type="containsBlanks" dxfId="246" priority="258">
      <formula>LEN(TRIM(E771))=0</formula>
    </cfRule>
  </conditionalFormatting>
  <conditionalFormatting sqref="E775">
    <cfRule type="containsBlanks" dxfId="245" priority="256">
      <formula>LEN(TRIM(E775))=0</formula>
    </cfRule>
  </conditionalFormatting>
  <conditionalFormatting sqref="E775">
    <cfRule type="containsBlanks" dxfId="244" priority="257">
      <formula>LEN(TRIM(E775))=0</formula>
    </cfRule>
  </conditionalFormatting>
  <conditionalFormatting sqref="E744">
    <cfRule type="containsBlanks" dxfId="243" priority="248">
      <formula>LEN(TRIM(E744))=0</formula>
    </cfRule>
  </conditionalFormatting>
  <conditionalFormatting sqref="F65:F67 F84:F94 F256 F259 F278 F322 F403 F415 F497 F504 F520 F534 F536 F540 F550 F559 F563:F565 F604 F608:F634 F639 F676 F746 F774 F126:F251 F70:F82 F19:F40 F42:F63">
    <cfRule type="containsBlanks" dxfId="242" priority="247">
      <formula>LEN(TRIM(F19))=0</formula>
    </cfRule>
  </conditionalFormatting>
  <conditionalFormatting sqref="F64 F68">
    <cfRule type="containsBlanks" dxfId="241" priority="246">
      <formula>LEN(TRIM(F64))=0</formula>
    </cfRule>
  </conditionalFormatting>
  <conditionalFormatting sqref="F20:F29 F247:F251 F52 F82 F701:F702 F706:F707 F719 F64 F54:F57 F68">
    <cfRule type="containsBlanks" dxfId="240" priority="245">
      <formula>LEN(TRIM(F20))=0</formula>
    </cfRule>
  </conditionalFormatting>
  <conditionalFormatting sqref="F82">
    <cfRule type="containsBlanks" dxfId="239" priority="244">
      <formula>LEN(TRIM(F82))=0</formula>
    </cfRule>
  </conditionalFormatting>
  <conditionalFormatting sqref="F82">
    <cfRule type="containsBlanks" dxfId="238" priority="243">
      <formula>LEN(TRIM(F82))=0</formula>
    </cfRule>
  </conditionalFormatting>
  <conditionalFormatting sqref="F712:F716">
    <cfRule type="containsBlanks" dxfId="237" priority="242">
      <formula>LEN(TRIM(F712))=0</formula>
    </cfRule>
  </conditionalFormatting>
  <conditionalFormatting sqref="F712:F716">
    <cfRule type="containsBlanks" dxfId="236" priority="241">
      <formula>LEN(TRIM(F712))=0</formula>
    </cfRule>
  </conditionalFormatting>
  <conditionalFormatting sqref="F729:F731 F734:F743">
    <cfRule type="containsBlanks" dxfId="235" priority="240">
      <formula>LEN(TRIM(F729))=0</formula>
    </cfRule>
  </conditionalFormatting>
  <conditionalFormatting sqref="F729:F731 F734:F743">
    <cfRule type="containsBlanks" dxfId="234" priority="239">
      <formula>LEN(TRIM(F729))=0</formula>
    </cfRule>
  </conditionalFormatting>
  <conditionalFormatting sqref="F51">
    <cfRule type="containsBlanks" dxfId="233" priority="238">
      <formula>LEN(TRIM(F51))=0</formula>
    </cfRule>
  </conditionalFormatting>
  <conditionalFormatting sqref="F51">
    <cfRule type="containsBlanks" dxfId="232" priority="237">
      <formula>LEN(TRIM(F51))=0</formula>
    </cfRule>
  </conditionalFormatting>
  <conditionalFormatting sqref="F72:F74">
    <cfRule type="containsBlanks" dxfId="231" priority="235">
      <formula>LEN(TRIM(F72))=0</formula>
    </cfRule>
  </conditionalFormatting>
  <conditionalFormatting sqref="F72:F74">
    <cfRule type="containsBlanks" dxfId="230" priority="236">
      <formula>LEN(TRIM(F72))=0</formula>
    </cfRule>
  </conditionalFormatting>
  <conditionalFormatting sqref="F93">
    <cfRule type="containsBlanks" dxfId="229" priority="233">
      <formula>LEN(TRIM(F93))=0</formula>
    </cfRule>
  </conditionalFormatting>
  <conditionalFormatting sqref="F116">
    <cfRule type="containsBlanks" dxfId="228" priority="232">
      <formula>LEN(TRIM(F116))=0</formula>
    </cfRule>
  </conditionalFormatting>
  <conditionalFormatting sqref="F116">
    <cfRule type="containsBlanks" dxfId="227" priority="231">
      <formula>LEN(TRIM(F116))=0</formula>
    </cfRule>
  </conditionalFormatting>
  <conditionalFormatting sqref="F245">
    <cfRule type="containsBlanks" dxfId="226" priority="229">
      <formula>LEN(TRIM(F245))=0</formula>
    </cfRule>
  </conditionalFormatting>
  <conditionalFormatting sqref="F245">
    <cfRule type="containsBlanks" dxfId="225" priority="230">
      <formula>LEN(TRIM(F245))=0</formula>
    </cfRule>
  </conditionalFormatting>
  <conditionalFormatting sqref="F246">
    <cfRule type="containsBlanks" dxfId="224" priority="227">
      <formula>LEN(TRIM(F246))=0</formula>
    </cfRule>
  </conditionalFormatting>
  <conditionalFormatting sqref="F246">
    <cfRule type="containsBlanks" dxfId="223" priority="228">
      <formula>LEN(TRIM(F246))=0</formula>
    </cfRule>
  </conditionalFormatting>
  <conditionalFormatting sqref="F665:F666">
    <cfRule type="containsBlanks" dxfId="222" priority="226">
      <formula>LEN(TRIM(F665))=0</formula>
    </cfRule>
  </conditionalFormatting>
  <conditionalFormatting sqref="F665:F666">
    <cfRule type="containsBlanks" dxfId="221" priority="225">
      <formula>LEN(TRIM(F665))=0</formula>
    </cfRule>
  </conditionalFormatting>
  <conditionalFormatting sqref="F667:F675 F677">
    <cfRule type="containsBlanks" dxfId="220" priority="224">
      <formula>LEN(TRIM(F667))=0</formula>
    </cfRule>
  </conditionalFormatting>
  <conditionalFormatting sqref="F667:F675 F677">
    <cfRule type="containsBlanks" dxfId="219" priority="223">
      <formula>LEN(TRIM(F667))=0</formula>
    </cfRule>
  </conditionalFormatting>
  <conditionalFormatting sqref="F698:F699 F704 F706:F707 F709:F710">
    <cfRule type="containsBlanks" dxfId="218" priority="222">
      <formula>LEN(TRIM(F698))=0</formula>
    </cfRule>
  </conditionalFormatting>
  <conditionalFormatting sqref="F698:F699 F704 F706:F707 F709:F710">
    <cfRule type="containsBlanks" dxfId="217" priority="221">
      <formula>LEN(TRIM(F698))=0</formula>
    </cfRule>
  </conditionalFormatting>
  <conditionalFormatting sqref="F725 F727">
    <cfRule type="containsBlanks" dxfId="216" priority="220">
      <formula>LEN(TRIM(F725))=0</formula>
    </cfRule>
  </conditionalFormatting>
  <conditionalFormatting sqref="F725 F727">
    <cfRule type="containsBlanks" dxfId="215" priority="219">
      <formula>LEN(TRIM(F725))=0</formula>
    </cfRule>
  </conditionalFormatting>
  <conditionalFormatting sqref="F757:F758">
    <cfRule type="containsBlanks" dxfId="214" priority="218">
      <formula>LEN(TRIM(F757))=0</formula>
    </cfRule>
  </conditionalFormatting>
  <conditionalFormatting sqref="F757:F758">
    <cfRule type="containsBlanks" dxfId="213" priority="217">
      <formula>LEN(TRIM(F757))=0</formula>
    </cfRule>
  </conditionalFormatting>
  <conditionalFormatting sqref="F252 F254">
    <cfRule type="containsBlanks" dxfId="212" priority="216">
      <formula>LEN(TRIM(F252))=0</formula>
    </cfRule>
  </conditionalFormatting>
  <conditionalFormatting sqref="F252 F254">
    <cfRule type="containsBlanks" dxfId="211" priority="215">
      <formula>LEN(TRIM(F252))=0</formula>
    </cfRule>
  </conditionalFormatting>
  <conditionalFormatting sqref="F252 F254">
    <cfRule type="containsBlanks" dxfId="210" priority="214">
      <formula>LEN(TRIM(F252))=0</formula>
    </cfRule>
  </conditionalFormatting>
  <conditionalFormatting sqref="F744">
    <cfRule type="containsBlanks" dxfId="209" priority="213">
      <formula>LEN(TRIM(F744))=0</formula>
    </cfRule>
  </conditionalFormatting>
  <conditionalFormatting sqref="F744">
    <cfRule type="containsBlanks" dxfId="208" priority="212">
      <formula>LEN(TRIM(F744))=0</formula>
    </cfRule>
  </conditionalFormatting>
  <conditionalFormatting sqref="T70:T71">
    <cfRule type="containsBlanks" dxfId="207" priority="211">
      <formula>LEN(TRIM(T70))=0</formula>
    </cfRule>
  </conditionalFormatting>
  <conditionalFormatting sqref="T115 T113">
    <cfRule type="containsBlanks" dxfId="206" priority="210">
      <formula>LEN(TRIM(T113))=0</formula>
    </cfRule>
  </conditionalFormatting>
  <conditionalFormatting sqref="T115 T113">
    <cfRule type="containsBlanks" dxfId="205" priority="209">
      <formula>LEN(TRIM(T113))=0</formula>
    </cfRule>
  </conditionalFormatting>
  <conditionalFormatting sqref="T134 T136:T137 T126 T116">
    <cfRule type="containsBlanks" dxfId="204" priority="208">
      <formula>LEN(TRIM(T116))=0</formula>
    </cfRule>
  </conditionalFormatting>
  <conditionalFormatting sqref="T159:T163 T139:T142">
    <cfRule type="containsBlanks" dxfId="203" priority="207">
      <formula>LEN(TRIM(T139))=0</formula>
    </cfRule>
  </conditionalFormatting>
  <conditionalFormatting sqref="T183 T166:T167 T164">
    <cfRule type="containsBlanks" dxfId="202" priority="206">
      <formula>LEN(TRIM(T164))=0</formula>
    </cfRule>
  </conditionalFormatting>
  <conditionalFormatting sqref="T190:T192 T187:T188 T185">
    <cfRule type="containsBlanks" dxfId="201" priority="205">
      <formula>LEN(TRIM(T185))=0</formula>
    </cfRule>
  </conditionalFormatting>
  <conditionalFormatting sqref="T204:T205 T201:T202">
    <cfRule type="containsBlanks" dxfId="200" priority="204">
      <formula>LEN(TRIM(T201))=0</formula>
    </cfRule>
  </conditionalFormatting>
  <conditionalFormatting sqref="T227 T224:T225 T219:T222">
    <cfRule type="containsBlanks" dxfId="199" priority="203">
      <formula>LEN(TRIM(T219))=0</formula>
    </cfRule>
  </conditionalFormatting>
  <conditionalFormatting sqref="T251 T247:T248">
    <cfRule type="containsBlanks" dxfId="198" priority="202">
      <formula>LEN(TRIM(T247))=0</formula>
    </cfRule>
  </conditionalFormatting>
  <conditionalFormatting sqref="T257 T255">
    <cfRule type="containsBlanks" dxfId="197" priority="201">
      <formula>LEN(TRIM(T255))=0</formula>
    </cfRule>
  </conditionalFormatting>
  <conditionalFormatting sqref="T323:T331 T279 T277">
    <cfRule type="containsBlanks" dxfId="196" priority="200">
      <formula>LEN(TRIM(T277))=0</formula>
    </cfRule>
  </conditionalFormatting>
  <conditionalFormatting sqref="T359:T361 T334 T332 T364:T366">
    <cfRule type="containsBlanks" dxfId="195" priority="199">
      <formula>LEN(TRIM(T332))=0</formula>
    </cfRule>
  </conditionalFormatting>
  <conditionalFormatting sqref="T369:T372 T367 T374:T378">
    <cfRule type="containsBlanks" dxfId="194" priority="198">
      <formula>LEN(TRIM(T367))=0</formula>
    </cfRule>
  </conditionalFormatting>
  <conditionalFormatting sqref="T386:T387 T382:T384">
    <cfRule type="containsBlanks" dxfId="193" priority="197">
      <formula>LEN(TRIM(T382))=0</formula>
    </cfRule>
  </conditionalFormatting>
  <conditionalFormatting sqref="T404:T412 T401">
    <cfRule type="containsBlanks" dxfId="192" priority="196">
      <formula>LEN(TRIM(T401))=0</formula>
    </cfRule>
  </conditionalFormatting>
  <conditionalFormatting sqref="T513 T503 T495:T496 T419">
    <cfRule type="containsBlanks" dxfId="191" priority="195">
      <formula>LEN(TRIM(T419))=0</formula>
    </cfRule>
  </conditionalFormatting>
  <conditionalFormatting sqref="T553 T538:T539 T535 T523">
    <cfRule type="containsBlanks" dxfId="190" priority="194">
      <formula>LEN(TRIM(T523))=0</formula>
    </cfRule>
  </conditionalFormatting>
  <conditionalFormatting sqref="T553">
    <cfRule type="containsBlanks" dxfId="189" priority="193">
      <formula>LEN(TRIM(T553))=0</formula>
    </cfRule>
  </conditionalFormatting>
  <conditionalFormatting sqref="T678 T665 T662">
    <cfRule type="containsBlanks" dxfId="188" priority="192">
      <formula>LEN(TRIM(T662))=0</formula>
    </cfRule>
  </conditionalFormatting>
  <conditionalFormatting sqref="T678 T665 T662">
    <cfRule type="containsBlanks" dxfId="187" priority="191">
      <formula>LEN(TRIM(T662))=0</formula>
    </cfRule>
  </conditionalFormatting>
  <conditionalFormatting sqref="T711:T713 T698:T699">
    <cfRule type="containsBlanks" dxfId="186" priority="190">
      <formula>LEN(TRIM(T698))=0</formula>
    </cfRule>
  </conditionalFormatting>
  <conditionalFormatting sqref="T711:T713 T708 T705 T698:T699">
    <cfRule type="containsBlanks" dxfId="185" priority="189">
      <formula>LEN(TRIM(T698))=0</formula>
    </cfRule>
  </conditionalFormatting>
  <conditionalFormatting sqref="T727:T728">
    <cfRule type="containsBlanks" dxfId="184" priority="188">
      <formula>LEN(TRIM(T727))=0</formula>
    </cfRule>
  </conditionalFormatting>
  <conditionalFormatting sqref="T727:T728">
    <cfRule type="containsBlanks" dxfId="183" priority="187">
      <formula>LEN(TRIM(T727))=0</formula>
    </cfRule>
  </conditionalFormatting>
  <conditionalFormatting sqref="T763:T770 T760:T761 T772">
    <cfRule type="containsBlanks" dxfId="182" priority="186">
      <formula>LEN(TRIM(T760))=0</formula>
    </cfRule>
  </conditionalFormatting>
  <conditionalFormatting sqref="T766:T770 T772">
    <cfRule type="containsBlanks" dxfId="181" priority="185">
      <formula>LEN(TRIM(T766))=0</formula>
    </cfRule>
  </conditionalFormatting>
  <conditionalFormatting sqref="T762">
    <cfRule type="containsBlanks" dxfId="180" priority="184">
      <formula>LEN(TRIM(T762))=0</formula>
    </cfRule>
  </conditionalFormatting>
  <conditionalFormatting sqref="T784 T781 T779 T775:T776">
    <cfRule type="containsBlanks" dxfId="179" priority="183">
      <formula>LEN(TRIM(T775))=0</formula>
    </cfRule>
  </conditionalFormatting>
  <conditionalFormatting sqref="T784 T781 T779 T775:T776">
    <cfRule type="containsBlanks" dxfId="178" priority="182">
      <formula>LEN(TRIM(T775))=0</formula>
    </cfRule>
  </conditionalFormatting>
  <conditionalFormatting sqref="T381">
    <cfRule type="containsBlanks" dxfId="177" priority="181">
      <formula>LEN(TRIM(T381))=0</formula>
    </cfRule>
  </conditionalFormatting>
  <conditionalFormatting sqref="T773">
    <cfRule type="containsBlanks" dxfId="176" priority="180">
      <formula>LEN(TRIM(T773))=0</formula>
    </cfRule>
  </conditionalFormatting>
  <conditionalFormatting sqref="T704">
    <cfRule type="containsBlanks" dxfId="175" priority="179">
      <formula>LEN(TRIM(T704))=0</formula>
    </cfRule>
  </conditionalFormatting>
  <conditionalFormatting sqref="T777">
    <cfRule type="containsBlanks" dxfId="174" priority="178">
      <formula>LEN(TRIM(T777))=0</formula>
    </cfRule>
  </conditionalFormatting>
  <conditionalFormatting sqref="T749:T750">
    <cfRule type="containsBlanks" dxfId="173" priority="177">
      <formula>LEN(TRIM(T749))=0</formula>
    </cfRule>
  </conditionalFormatting>
  <conditionalFormatting sqref="T787">
    <cfRule type="containsBlanks" dxfId="172" priority="176">
      <formula>LEN(TRIM(T787))=0</formula>
    </cfRule>
  </conditionalFormatting>
  <conditionalFormatting sqref="T659:T660">
    <cfRule type="containsBlanks" dxfId="171" priority="175">
      <formula>LEN(TRIM(T659))=0</formula>
    </cfRule>
  </conditionalFormatting>
  <conditionalFormatting sqref="T682">
    <cfRule type="containsBlanks" dxfId="170" priority="174">
      <formula>LEN(TRIM(T682))=0</formula>
    </cfRule>
  </conditionalFormatting>
  <conditionalFormatting sqref="T683:T686">
    <cfRule type="containsBlanks" dxfId="169" priority="173">
      <formula>LEN(TRIM(T683))=0</formula>
    </cfRule>
  </conditionalFormatting>
  <conditionalFormatting sqref="T718">
    <cfRule type="containsBlanks" dxfId="168" priority="172">
      <formula>LEN(TRIM(P712))=0</formula>
    </cfRule>
  </conditionalFormatting>
  <conditionalFormatting sqref="T720">
    <cfRule type="containsBlanks" dxfId="167" priority="171">
      <formula>LEN(TRIM(T720))=0</formula>
    </cfRule>
  </conditionalFormatting>
  <conditionalFormatting sqref="T726">
    <cfRule type="containsBlanks" dxfId="166" priority="170">
      <formula>LEN(TRIM(P719))=0</formula>
    </cfRule>
  </conditionalFormatting>
  <conditionalFormatting sqref="T726">
    <cfRule type="containsBlanks" dxfId="165" priority="169">
      <formula>LEN(TRIM(P719))=0</formula>
    </cfRule>
  </conditionalFormatting>
  <conditionalFormatting sqref="T730">
    <cfRule type="containsBlanks" dxfId="164" priority="167">
      <formula>LEN(TRIM(P727))=0</formula>
    </cfRule>
  </conditionalFormatting>
  <conditionalFormatting sqref="T730">
    <cfRule type="containsBlanks" dxfId="163" priority="168">
      <formula>LEN(TRIM(P727))=0</formula>
    </cfRule>
  </conditionalFormatting>
  <conditionalFormatting sqref="T675">
    <cfRule type="containsBlanks" dxfId="162" priority="166">
      <formula>LEN(TRIM(T675))=0</formula>
    </cfRule>
  </conditionalFormatting>
  <conditionalFormatting sqref="T676">
    <cfRule type="containsBlanks" dxfId="161" priority="165">
      <formula>LEN(TRIM(T676))=0</formula>
    </cfRule>
  </conditionalFormatting>
  <conditionalFormatting sqref="T677">
    <cfRule type="containsBlanks" dxfId="160" priority="164">
      <formula>LEN(TRIM(T677))=0</formula>
    </cfRule>
  </conditionalFormatting>
  <conditionalFormatting sqref="T680">
    <cfRule type="containsBlanks" dxfId="159" priority="163">
      <formula>LEN(TRIM(T680))=0</formula>
    </cfRule>
  </conditionalFormatting>
  <conditionalFormatting sqref="T681">
    <cfRule type="containsBlanks" dxfId="158" priority="162">
      <formula>LEN(TRIM(T681))=0</formula>
    </cfRule>
  </conditionalFormatting>
  <conditionalFormatting sqref="T719">
    <cfRule type="containsBlanks" dxfId="157" priority="161">
      <formula>LEN(TRIM(T719))=0</formula>
    </cfRule>
  </conditionalFormatting>
  <conditionalFormatting sqref="T722">
    <cfRule type="containsBlanks" dxfId="156" priority="160">
      <formula>LEN(TRIM(T722))=0</formula>
    </cfRule>
  </conditionalFormatting>
  <conditionalFormatting sqref="T729">
    <cfRule type="containsBlanks" dxfId="155" priority="159">
      <formula>LEN(TRIM(T729))=0</formula>
    </cfRule>
  </conditionalFormatting>
  <conditionalFormatting sqref="T729">
    <cfRule type="containsBlanks" dxfId="154" priority="158">
      <formula>LEN(TRIM(T729))=0</formula>
    </cfRule>
  </conditionalFormatting>
  <conditionalFormatting sqref="T789">
    <cfRule type="containsBlanks" dxfId="153" priority="156">
      <formula>LEN(TRIM(P771))=0</formula>
    </cfRule>
  </conditionalFormatting>
  <conditionalFormatting sqref="T789">
    <cfRule type="containsBlanks" dxfId="152" priority="157">
      <formula>LEN(TRIM(P771))=0</formula>
    </cfRule>
  </conditionalFormatting>
  <conditionalFormatting sqref="T91:T92">
    <cfRule type="containsBlanks" dxfId="151" priority="155">
      <formula>LEN(TRIM(T91))=0</formula>
    </cfRule>
  </conditionalFormatting>
  <conditionalFormatting sqref="T189">
    <cfRule type="containsBlanks" dxfId="150" priority="154">
      <formula>LEN(TRIM(T189))=0</formula>
    </cfRule>
  </conditionalFormatting>
  <conditionalFormatting sqref="T193:T194">
    <cfRule type="containsBlanks" dxfId="149" priority="153">
      <formula>LEN(TRIM(T193))=0</formula>
    </cfRule>
  </conditionalFormatting>
  <conditionalFormatting sqref="T49:T51">
    <cfRule type="containsBlanks" dxfId="148" priority="152">
      <formula>LEN(TRIM(T49))=0</formula>
    </cfRule>
  </conditionalFormatting>
  <conditionalFormatting sqref="T49:T51">
    <cfRule type="containsBlanks" dxfId="147" priority="151">
      <formula>LEN(TRIM(T49))=0</formula>
    </cfRule>
  </conditionalFormatting>
  <conditionalFormatting sqref="T55:T57 T61:T64 T67">
    <cfRule type="containsBlanks" dxfId="146" priority="150">
      <formula>LEN(TRIM(T55))=0</formula>
    </cfRule>
  </conditionalFormatting>
  <conditionalFormatting sqref="T55:T57 T61:T64 T67">
    <cfRule type="containsBlanks" dxfId="145" priority="149">
      <formula>LEN(TRIM(T55))=0</formula>
    </cfRule>
  </conditionalFormatting>
  <conditionalFormatting sqref="T76">
    <cfRule type="containsBlanks" dxfId="144" priority="148">
      <formula>LEN(TRIM(T76))=0</formula>
    </cfRule>
  </conditionalFormatting>
  <conditionalFormatting sqref="T76">
    <cfRule type="containsBlanks" dxfId="143" priority="147">
      <formula>LEN(TRIM(T76))=0</formula>
    </cfRule>
  </conditionalFormatting>
  <conditionalFormatting sqref="T43">
    <cfRule type="containsBlanks" dxfId="142" priority="146">
      <formula>LEN(TRIM(T43))=0</formula>
    </cfRule>
  </conditionalFormatting>
  <conditionalFormatting sqref="T43">
    <cfRule type="containsBlanks" dxfId="141" priority="145">
      <formula>LEN(TRIM(T43))=0</formula>
    </cfRule>
  </conditionalFormatting>
  <conditionalFormatting sqref="T54">
    <cfRule type="containsBlanks" dxfId="140" priority="144">
      <formula>LEN(TRIM(T54))=0</formula>
    </cfRule>
  </conditionalFormatting>
  <conditionalFormatting sqref="T54">
    <cfRule type="containsBlanks" dxfId="139" priority="143">
      <formula>LEN(TRIM(T54))=0</formula>
    </cfRule>
  </conditionalFormatting>
  <conditionalFormatting sqref="T68:T69 T65 T60 T58">
    <cfRule type="containsBlanks" dxfId="138" priority="142">
      <formula>LEN(TRIM(T58))=0</formula>
    </cfRule>
  </conditionalFormatting>
  <conditionalFormatting sqref="T68:T69 T65 T60 T58">
    <cfRule type="containsBlanks" dxfId="137" priority="141">
      <formula>LEN(TRIM(T58))=0</formula>
    </cfRule>
  </conditionalFormatting>
  <conditionalFormatting sqref="T95 T84:T85 T77:T78">
    <cfRule type="containsBlanks" dxfId="136" priority="140">
      <formula>LEN(TRIM(T77))=0</formula>
    </cfRule>
  </conditionalFormatting>
  <conditionalFormatting sqref="T95 T84:T85 T77:T78">
    <cfRule type="containsBlanks" dxfId="135" priority="139">
      <formula>LEN(TRIM(T77))=0</formula>
    </cfRule>
  </conditionalFormatting>
  <conditionalFormatting sqref="T100:T102">
    <cfRule type="containsBlanks" dxfId="134" priority="138">
      <formula>LEN(TRIM(T100))=0</formula>
    </cfRule>
  </conditionalFormatting>
  <conditionalFormatting sqref="T100:T102">
    <cfRule type="containsBlanks" dxfId="133" priority="137">
      <formula>LEN(TRIM(T100))=0</formula>
    </cfRule>
  </conditionalFormatting>
  <conditionalFormatting sqref="T228:T245">
    <cfRule type="containsBlanks" dxfId="132" priority="136">
      <formula>LEN(TRIM(T228))=0</formula>
    </cfRule>
  </conditionalFormatting>
  <conditionalFormatting sqref="T207:T218">
    <cfRule type="containsBlanks" dxfId="131" priority="135">
      <formula>LEN(TRIM(T207))=0</formula>
    </cfRule>
  </conditionalFormatting>
  <conditionalFormatting sqref="T195">
    <cfRule type="containsBlanks" dxfId="130" priority="134">
      <formula>LEN(TRIM(T195))=0</formula>
    </cfRule>
  </conditionalFormatting>
  <conditionalFormatting sqref="T114">
    <cfRule type="containsBlanks" dxfId="129" priority="133">
      <formula>LEN(TRIM(T114))=0</formula>
    </cfRule>
  </conditionalFormatting>
  <conditionalFormatting sqref="T66">
    <cfRule type="containsBlanks" dxfId="128" priority="132">
      <formula>LEN(TRIM(T66))=0</formula>
    </cfRule>
  </conditionalFormatting>
  <conditionalFormatting sqref="T421:T423">
    <cfRule type="containsBlanks" dxfId="127" priority="131">
      <formula>LEN(TRIM(T421))=0</formula>
    </cfRule>
  </conditionalFormatting>
  <conditionalFormatting sqref="T425:T437">
    <cfRule type="containsBlanks" dxfId="126" priority="130">
      <formula>LEN(TRIM(T425))=0</formula>
    </cfRule>
  </conditionalFormatting>
  <conditionalFormatting sqref="T439:T447">
    <cfRule type="containsBlanks" dxfId="125" priority="129">
      <formula>LEN(TRIM(T439))=0</formula>
    </cfRule>
  </conditionalFormatting>
  <conditionalFormatting sqref="T462">
    <cfRule type="containsBlanks" dxfId="124" priority="128">
      <formula>LEN(TRIM(T462))=0</formula>
    </cfRule>
  </conditionalFormatting>
  <conditionalFormatting sqref="T560:T566">
    <cfRule type="containsBlanks" dxfId="123" priority="127">
      <formula>LEN(TRIM(T560))=0</formula>
    </cfRule>
  </conditionalFormatting>
  <conditionalFormatting sqref="T573:T582 T567:T571">
    <cfRule type="containsBlanks" dxfId="122" priority="126">
      <formula>LEN(TRIM(T567))=0</formula>
    </cfRule>
  </conditionalFormatting>
  <conditionalFormatting sqref="T595:T600 T583:T593">
    <cfRule type="containsBlanks" dxfId="121" priority="125">
      <formula>LEN(TRIM(T583))=0</formula>
    </cfRule>
  </conditionalFormatting>
  <conditionalFormatting sqref="T603:T607">
    <cfRule type="containsBlanks" dxfId="120" priority="124">
      <formula>LEN(TRIM(T603))=0</formula>
    </cfRule>
  </conditionalFormatting>
  <conditionalFormatting sqref="T632">
    <cfRule type="containsBlanks" dxfId="119" priority="123">
      <formula>LEN(TRIM(T632))=0</formula>
    </cfRule>
  </conditionalFormatting>
  <conditionalFormatting sqref="T618:T631 T633:T634">
    <cfRule type="containsBlanks" dxfId="118" priority="122">
      <formula>LEN(TRIM(T618))=0</formula>
    </cfRule>
  </conditionalFormatting>
  <conditionalFormatting sqref="T617">
    <cfRule type="containsBlanks" dxfId="117" priority="121">
      <formula>LEN(TRIM(T617))=0</formula>
    </cfRule>
  </conditionalFormatting>
  <conditionalFormatting sqref="T450:T461">
    <cfRule type="containsBlanks" dxfId="116" priority="120">
      <formula>LEN(TRIM(T450))=0</formula>
    </cfRule>
  </conditionalFormatting>
  <conditionalFormatting sqref="T281:T321">
    <cfRule type="containsBlanks" dxfId="115" priority="119">
      <formula>LEN(TRIM(T281))=0</formula>
    </cfRule>
  </conditionalFormatting>
  <conditionalFormatting sqref="T739:T742">
    <cfRule type="containsBlanks" dxfId="114" priority="118">
      <formula>LEN(TRIM(T739))=0</formula>
    </cfRule>
  </conditionalFormatting>
  <conditionalFormatting sqref="T782 T788">
    <cfRule type="containsBlanks" dxfId="113" priority="117">
      <formula>LEN(TRIM(T782))=0</formula>
    </cfRule>
  </conditionalFormatting>
  <conditionalFormatting sqref="T771">
    <cfRule type="containsBlanks" dxfId="112" priority="116">
      <formula>LEN(TRIM(T771))=0</formula>
    </cfRule>
  </conditionalFormatting>
  <conditionalFormatting sqref="T649">
    <cfRule type="containsBlanks" dxfId="111" priority="113">
      <formula>LEN(TRIM(T649))=0</formula>
    </cfRule>
  </conditionalFormatting>
  <conditionalFormatting sqref="T649">
    <cfRule type="containsBlanks" dxfId="110" priority="114">
      <formula>LEN(TRIM(A634))=0</formula>
    </cfRule>
  </conditionalFormatting>
  <conditionalFormatting sqref="T649">
    <cfRule type="containsBlanks" dxfId="109" priority="112">
      <formula>LEN(TRIM(T649))=0</formula>
    </cfRule>
  </conditionalFormatting>
  <conditionalFormatting sqref="T649">
    <cfRule type="containsBlanks" dxfId="108" priority="115">
      <formula>LEN(TRIM(H638))=0</formula>
    </cfRule>
  </conditionalFormatting>
  <conditionalFormatting sqref="T652">
    <cfRule type="containsBlanks" dxfId="107" priority="109">
      <formula>LEN(TRIM(T652))=0</formula>
    </cfRule>
  </conditionalFormatting>
  <conditionalFormatting sqref="T652">
    <cfRule type="containsBlanks" dxfId="106" priority="110">
      <formula>LEN(TRIM(A637))=0</formula>
    </cfRule>
  </conditionalFormatting>
  <conditionalFormatting sqref="T652">
    <cfRule type="containsBlanks" dxfId="105" priority="108">
      <formula>LEN(TRIM(T652))=0</formula>
    </cfRule>
  </conditionalFormatting>
  <conditionalFormatting sqref="T652">
    <cfRule type="containsBlanks" dxfId="104" priority="111">
      <formula>LEN(TRIM(H641))=0</formula>
    </cfRule>
  </conditionalFormatting>
  <conditionalFormatting sqref="T653">
    <cfRule type="containsBlanks" dxfId="103" priority="105">
      <formula>LEN(TRIM(T653))=0</formula>
    </cfRule>
  </conditionalFormatting>
  <conditionalFormatting sqref="T653">
    <cfRule type="containsBlanks" dxfId="102" priority="106">
      <formula>LEN(TRIM(A638))=0</formula>
    </cfRule>
  </conditionalFormatting>
  <conditionalFormatting sqref="T653">
    <cfRule type="containsBlanks" dxfId="101" priority="104">
      <formula>LEN(TRIM(T653))=0</formula>
    </cfRule>
  </conditionalFormatting>
  <conditionalFormatting sqref="T653">
    <cfRule type="containsBlanks" dxfId="100" priority="107">
      <formula>LEN(TRIM(H642))=0</formula>
    </cfRule>
  </conditionalFormatting>
  <conditionalFormatting sqref="T733">
    <cfRule type="containsBlanks" dxfId="99" priority="101">
      <formula>LEN(TRIM(T733))=0</formula>
    </cfRule>
  </conditionalFormatting>
  <conditionalFormatting sqref="T733">
    <cfRule type="containsBlanks" dxfId="98" priority="102">
      <formula>LEN(TRIM(A663))=0</formula>
    </cfRule>
  </conditionalFormatting>
  <conditionalFormatting sqref="T733">
    <cfRule type="containsBlanks" dxfId="97" priority="100">
      <formula>LEN(TRIM(T733))=0</formula>
    </cfRule>
  </conditionalFormatting>
  <conditionalFormatting sqref="T733">
    <cfRule type="containsBlanks" dxfId="96" priority="103">
      <formula>LEN(TRIM(H667))=0</formula>
    </cfRule>
  </conditionalFormatting>
  <conditionalFormatting sqref="T734">
    <cfRule type="containsBlanks" dxfId="95" priority="97">
      <formula>LEN(TRIM(T734))=0</formula>
    </cfRule>
  </conditionalFormatting>
  <conditionalFormatting sqref="T734">
    <cfRule type="containsBlanks" dxfId="94" priority="98">
      <formula>LEN(TRIM(A664))=0</formula>
    </cfRule>
  </conditionalFormatting>
  <conditionalFormatting sqref="T734">
    <cfRule type="containsBlanks" dxfId="93" priority="96">
      <formula>LEN(TRIM(T734))=0</formula>
    </cfRule>
  </conditionalFormatting>
  <conditionalFormatting sqref="T734">
    <cfRule type="containsBlanks" dxfId="92" priority="99">
      <formula>LEN(TRIM(H668))=0</formula>
    </cfRule>
  </conditionalFormatting>
  <conditionalFormatting sqref="T736">
    <cfRule type="containsBlanks" dxfId="91" priority="93">
      <formula>LEN(TRIM(T736))=0</formula>
    </cfRule>
  </conditionalFormatting>
  <conditionalFormatting sqref="T736">
    <cfRule type="containsBlanks" dxfId="90" priority="94">
      <formula>LEN(TRIM(A666))=0</formula>
    </cfRule>
  </conditionalFormatting>
  <conditionalFormatting sqref="T736">
    <cfRule type="containsBlanks" dxfId="89" priority="92">
      <formula>LEN(TRIM(T736))=0</formula>
    </cfRule>
  </conditionalFormatting>
  <conditionalFormatting sqref="T736">
    <cfRule type="containsBlanks" dxfId="88" priority="95">
      <formula>LEN(TRIM(H670))=0</formula>
    </cfRule>
  </conditionalFormatting>
  <conditionalFormatting sqref="T124">
    <cfRule type="containsBlanks" dxfId="87" priority="91">
      <formula>LEN(TRIM(T124))=0</formula>
    </cfRule>
  </conditionalFormatting>
  <conditionalFormatting sqref="T124">
    <cfRule type="containsBlanks" dxfId="86" priority="90">
      <formula>LEN(TRIM(T124))=0</formula>
    </cfRule>
  </conditionalFormatting>
  <conditionalFormatting sqref="T280">
    <cfRule type="containsBlanks" dxfId="85" priority="89">
      <formula>LEN(TRIM(T280))=0</formula>
    </cfRule>
  </conditionalFormatting>
  <conditionalFormatting sqref="T663">
    <cfRule type="containsBlanks" dxfId="84" priority="88">
      <formula>LEN(TRIM(T663))=0</formula>
    </cfRule>
  </conditionalFormatting>
  <conditionalFormatting sqref="T670:T672">
    <cfRule type="containsBlanks" dxfId="83" priority="87">
      <formula>LEN(TRIM(T670))=0</formula>
    </cfRule>
  </conditionalFormatting>
  <conditionalFormatting sqref="T338">
    <cfRule type="containsBlanks" dxfId="82" priority="86">
      <formula>LEN(TRIM(T338))=0</formula>
    </cfRule>
  </conditionalFormatting>
  <conditionalFormatting sqref="T339:T341">
    <cfRule type="containsBlanks" dxfId="81" priority="85">
      <formula>LEN(TRIM(T339))=0</formula>
    </cfRule>
  </conditionalFormatting>
  <conditionalFormatting sqref="T342:T344">
    <cfRule type="containsBlanks" dxfId="80" priority="84">
      <formula>LEN(TRIM(T342))=0</formula>
    </cfRule>
  </conditionalFormatting>
  <conditionalFormatting sqref="T345:T350">
    <cfRule type="containsBlanks" dxfId="79" priority="83">
      <formula>LEN(TRIM(T345))=0</formula>
    </cfRule>
  </conditionalFormatting>
  <conditionalFormatting sqref="T354">
    <cfRule type="containsBlanks" dxfId="78" priority="82">
      <formula>LEN(TRIM(T354))=0</formula>
    </cfRule>
  </conditionalFormatting>
  <conditionalFormatting sqref="T379">
    <cfRule type="containsBlanks" dxfId="77" priority="76">
      <formula>LEN(TRIM(T376))=0</formula>
    </cfRule>
  </conditionalFormatting>
  <conditionalFormatting sqref="T379">
    <cfRule type="containsBlanks" dxfId="76" priority="77">
      <formula>LEN(TRIM(A343))=0</formula>
    </cfRule>
  </conditionalFormatting>
  <conditionalFormatting sqref="T379">
    <cfRule type="containsBlanks" dxfId="75" priority="78">
      <formula>LEN(TRIM(H347))=0</formula>
    </cfRule>
  </conditionalFormatting>
  <conditionalFormatting sqref="T394">
    <cfRule type="containsBlanks" dxfId="74" priority="75">
      <formula>LEN(TRIM(T394))=0</formula>
    </cfRule>
  </conditionalFormatting>
  <conditionalFormatting sqref="T395:T396 T398">
    <cfRule type="containsBlanks" dxfId="73" priority="74">
      <formula>LEN(TRIM(T395))=0</formula>
    </cfRule>
  </conditionalFormatting>
  <conditionalFormatting sqref="T448:T449">
    <cfRule type="containsBlanks" dxfId="72" priority="73">
      <formula>LEN(TRIM(T448))=0</formula>
    </cfRule>
  </conditionalFormatting>
  <conditionalFormatting sqref="T474">
    <cfRule type="containsBlanks" dxfId="71" priority="72">
      <formula>LEN(TRIM(T474))=0</formula>
    </cfRule>
  </conditionalFormatting>
  <conditionalFormatting sqref="T474">
    <cfRule type="containsBlanks" dxfId="70" priority="71">
      <formula>LEN(TRIM(T474))=0</formula>
    </cfRule>
  </conditionalFormatting>
  <conditionalFormatting sqref="T480">
    <cfRule type="containsBlanks" dxfId="69" priority="70">
      <formula>LEN(TRIM(T480))=0</formula>
    </cfRule>
  </conditionalFormatting>
  <conditionalFormatting sqref="T482">
    <cfRule type="containsBlanks" dxfId="68" priority="69">
      <formula>LEN(TRIM(T482))=0</formula>
    </cfRule>
  </conditionalFormatting>
  <conditionalFormatting sqref="T489:T493">
    <cfRule type="containsBlanks" dxfId="67" priority="68">
      <formula>LEN(TRIM(T489))=0</formula>
    </cfRule>
  </conditionalFormatting>
  <conditionalFormatting sqref="T486">
    <cfRule type="containsBlanks" dxfId="66" priority="67">
      <formula>LEN(TRIM(T486))=0</formula>
    </cfRule>
  </conditionalFormatting>
  <conditionalFormatting sqref="T502">
    <cfRule type="containsBlanks" dxfId="65" priority="66">
      <formula>LEN(TRIM(T502))=0</formula>
    </cfRule>
  </conditionalFormatting>
  <conditionalFormatting sqref="T505">
    <cfRule type="containsBlanks" dxfId="64" priority="65">
      <formula>LEN(TRIM(T505))=0</formula>
    </cfRule>
  </conditionalFormatting>
  <conditionalFormatting sqref="T508:T509">
    <cfRule type="containsBlanks" dxfId="63" priority="64">
      <formula>LEN(TRIM(T508))=0</formula>
    </cfRule>
  </conditionalFormatting>
  <conditionalFormatting sqref="T516:T517">
    <cfRule type="containsBlanks" dxfId="62" priority="63">
      <formula>LEN(TRIM(T516))=0</formula>
    </cfRule>
  </conditionalFormatting>
  <conditionalFormatting sqref="T518">
    <cfRule type="containsBlanks" dxfId="61" priority="62">
      <formula>LEN(TRIM(T518))=0</formula>
    </cfRule>
  </conditionalFormatting>
  <conditionalFormatting sqref="T521">
    <cfRule type="containsBlanks" dxfId="60" priority="61">
      <formula>LEN(TRIM(T521))=0</formula>
    </cfRule>
  </conditionalFormatting>
  <conditionalFormatting sqref="T527">
    <cfRule type="containsBlanks" dxfId="59" priority="60">
      <formula>LEN(TRIM(T527))=0</formula>
    </cfRule>
  </conditionalFormatting>
  <conditionalFormatting sqref="T547">
    <cfRule type="containsBlanks" dxfId="58" priority="59">
      <formula>LEN(TRIM(T547))=0</formula>
    </cfRule>
  </conditionalFormatting>
  <conditionalFormatting sqref="T557">
    <cfRule type="containsBlanks" dxfId="57" priority="58">
      <formula>LEN(TRIM(T557))=0</formula>
    </cfRule>
  </conditionalFormatting>
  <conditionalFormatting sqref="T487 T405 T390">
    <cfRule type="containsBlanks" dxfId="56" priority="57">
      <formula>LEN(TRIM(T390))=0</formula>
    </cfRule>
  </conditionalFormatting>
  <conditionalFormatting sqref="T487">
    <cfRule type="containsBlanks" dxfId="55" priority="56">
      <formula>LEN(TRIM(T487))=0</formula>
    </cfRule>
  </conditionalFormatting>
  <conditionalFormatting sqref="T512 T488">
    <cfRule type="containsBlanks" dxfId="54" priority="55">
      <formula>LEN(TRIM(T488))=0</formula>
    </cfRule>
  </conditionalFormatting>
  <conditionalFormatting sqref="T515:T517 T512 T488">
    <cfRule type="containsBlanks" dxfId="53" priority="54">
      <formula>LEN(TRIM(T488))=0</formula>
    </cfRule>
  </conditionalFormatting>
  <conditionalFormatting sqref="T545:T546 T543 T522 T518">
    <cfRule type="containsBlanks" dxfId="52" priority="53">
      <formula>LEN(TRIM(T518))=0</formula>
    </cfRule>
  </conditionalFormatting>
  <conditionalFormatting sqref="T522">
    <cfRule type="containsBlanks" dxfId="51" priority="52">
      <formula>LEN(TRIM(T522))=0</formula>
    </cfRule>
  </conditionalFormatting>
  <conditionalFormatting sqref="T554:T556 T552 T550">
    <cfRule type="containsBlanks" dxfId="50" priority="51">
      <formula>LEN(TRIM(T550))=0</formula>
    </cfRule>
  </conditionalFormatting>
  <conditionalFormatting sqref="T554:T556 T552">
    <cfRule type="containsBlanks" dxfId="49" priority="50">
      <formula>LEN(TRIM(T552))=0</formula>
    </cfRule>
  </conditionalFormatting>
  <conditionalFormatting sqref="T559">
    <cfRule type="containsBlanks" dxfId="48" priority="49">
      <formula>LEN(TRIM(T559))=0</formula>
    </cfRule>
  </conditionalFormatting>
  <conditionalFormatting sqref="T559">
    <cfRule type="containsBlanks" dxfId="47" priority="48">
      <formula>LEN(TRIM(T559))=0</formula>
    </cfRule>
  </conditionalFormatting>
  <conditionalFormatting sqref="T594">
    <cfRule type="containsBlanks" dxfId="46" priority="47">
      <formula>LEN(TRIM(T594))=0</formula>
    </cfRule>
  </conditionalFormatting>
  <conditionalFormatting sqref="T601">
    <cfRule type="containsBlanks" dxfId="45" priority="46">
      <formula>LEN(TRIM(T601))=0</formula>
    </cfRule>
  </conditionalFormatting>
  <conditionalFormatting sqref="T602">
    <cfRule type="containsBlanks" dxfId="44" priority="45">
      <formula>LEN(TRIM(T602))=0</formula>
    </cfRule>
  </conditionalFormatting>
  <conditionalFormatting sqref="T608">
    <cfRule type="containsBlanks" dxfId="43" priority="44">
      <formula>LEN(TRIM(T608))=0</formula>
    </cfRule>
  </conditionalFormatting>
  <conditionalFormatting sqref="T610 T612:T614">
    <cfRule type="containsBlanks" dxfId="42" priority="43">
      <formula>LEN(TRIM(T610))=0</formula>
    </cfRule>
  </conditionalFormatting>
  <conditionalFormatting sqref="T609">
    <cfRule type="containsBlanks" dxfId="41" priority="42">
      <formula>LEN(TRIM(T609))=0</formula>
    </cfRule>
  </conditionalFormatting>
  <conditionalFormatting sqref="T611">
    <cfRule type="containsBlanks" dxfId="40" priority="41">
      <formula>LEN(TRIM(T611))=0</formula>
    </cfRule>
  </conditionalFormatting>
  <conditionalFormatting sqref="T615:T616">
    <cfRule type="containsBlanks" dxfId="39" priority="40">
      <formula>LEN(TRIM(T615))=0</formula>
    </cfRule>
  </conditionalFormatting>
  <conditionalFormatting sqref="T786">
    <cfRule type="containsBlanks" dxfId="38" priority="39">
      <formula>LEN(TRIM(T786))=0</formula>
    </cfRule>
  </conditionalFormatting>
  <conditionalFormatting sqref="T45">
    <cfRule type="containsBlanks" dxfId="37" priority="38">
      <formula>LEN(TRIM(T45))=0</formula>
    </cfRule>
  </conditionalFormatting>
  <conditionalFormatting sqref="T45">
    <cfRule type="containsBlanks" dxfId="36" priority="37">
      <formula>LEN(TRIM(T45))=0</formula>
    </cfRule>
  </conditionalFormatting>
  <conditionalFormatting sqref="T46">
    <cfRule type="containsBlanks" dxfId="35" priority="36">
      <formula>LEN(TRIM(T46))=0</formula>
    </cfRule>
  </conditionalFormatting>
  <conditionalFormatting sqref="T46">
    <cfRule type="containsBlanks" dxfId="34" priority="35">
      <formula>LEN(TRIM(T46))=0</formula>
    </cfRule>
  </conditionalFormatting>
  <conditionalFormatting sqref="T47">
    <cfRule type="containsBlanks" dxfId="33" priority="34">
      <formula>LEN(TRIM(T47))=0</formula>
    </cfRule>
  </conditionalFormatting>
  <conditionalFormatting sqref="T47">
    <cfRule type="containsBlanks" dxfId="32" priority="33">
      <formula>LEN(TRIM(T47))=0</formula>
    </cfRule>
  </conditionalFormatting>
  <conditionalFormatting sqref="T176">
    <cfRule type="containsBlanks" dxfId="31" priority="32">
      <formula>LEN(TRIM(T176))=0</formula>
    </cfRule>
  </conditionalFormatting>
  <conditionalFormatting sqref="T96">
    <cfRule type="containsBlanks" dxfId="30" priority="31">
      <formula>LEN(TRIM(T96))=0</formula>
    </cfRule>
  </conditionalFormatting>
  <conditionalFormatting sqref="T196">
    <cfRule type="containsBlanks" dxfId="29" priority="30">
      <formula>LEN(TRIM(T196))=0</formula>
    </cfRule>
  </conditionalFormatting>
  <conditionalFormatting sqref="T197">
    <cfRule type="containsBlanks" dxfId="28" priority="29">
      <formula>LEN(TRIM(T197))=0</formula>
    </cfRule>
  </conditionalFormatting>
  <conditionalFormatting sqref="T273">
    <cfRule type="containsBlanks" dxfId="27" priority="28">
      <formula>LEN(TRIM(T273))=0</formula>
    </cfRule>
  </conditionalFormatting>
  <conditionalFormatting sqref="T59">
    <cfRule type="containsBlanks" dxfId="26" priority="27">
      <formula>LEN(TRIM(T59))=0</formula>
    </cfRule>
  </conditionalFormatting>
  <conditionalFormatting sqref="T75">
    <cfRule type="expression" dxfId="25" priority="26">
      <formula>LEN(TRIM(T75))=0</formula>
    </cfRule>
  </conditionalFormatting>
  <conditionalFormatting sqref="T80">
    <cfRule type="containsBlanks" dxfId="24" priority="25">
      <formula>LEN(TRIM(T78))=0</formula>
    </cfRule>
  </conditionalFormatting>
  <conditionalFormatting sqref="T81">
    <cfRule type="containsBlanks" dxfId="23" priority="24">
      <formula>LEN(TRIM(T77))=0</formula>
    </cfRule>
  </conditionalFormatting>
  <conditionalFormatting sqref="T83">
    <cfRule type="containsBlanks" dxfId="22" priority="23">
      <formula>LEN(TRIM(T80))=0</formula>
    </cfRule>
  </conditionalFormatting>
  <conditionalFormatting sqref="T87">
    <cfRule type="containsBlanks" dxfId="21" priority="22">
      <formula>LEN(TRIM(T87))=0</formula>
    </cfRule>
  </conditionalFormatting>
  <conditionalFormatting sqref="T88">
    <cfRule type="containsBlanks" dxfId="20" priority="21">
      <formula>LEN(TRIM(T88))=0</formula>
    </cfRule>
  </conditionalFormatting>
  <conditionalFormatting sqref="T89">
    <cfRule type="containsBlanks" dxfId="19" priority="20">
      <formula>LEN(TRIM(T89))=0</formula>
    </cfRule>
  </conditionalFormatting>
  <conditionalFormatting sqref="T90">
    <cfRule type="containsBlanks" dxfId="18" priority="19">
      <formula>LEN(TRIM(T90))=0</formula>
    </cfRule>
  </conditionalFormatting>
  <conditionalFormatting sqref="T103">
    <cfRule type="containsBlanks" dxfId="17" priority="18">
      <formula>LEN(TRIM(T103))=0</formula>
    </cfRule>
  </conditionalFormatting>
  <conditionalFormatting sqref="T104">
    <cfRule type="expression" dxfId="16" priority="17">
      <formula>LEN(TRIM(T104))=0</formula>
    </cfRule>
  </conditionalFormatting>
  <conditionalFormatting sqref="T105">
    <cfRule type="expression" dxfId="15" priority="16">
      <formula>LEN(TRIM(T105))=0</formula>
    </cfRule>
  </conditionalFormatting>
  <conditionalFormatting sqref="T106">
    <cfRule type="containsBlanks" dxfId="14" priority="15">
      <formula>LEN(TRIM(H65))=0</formula>
    </cfRule>
  </conditionalFormatting>
  <conditionalFormatting sqref="T106">
    <cfRule type="containsBlanks" dxfId="13" priority="14">
      <formula>LEN(TRIM(A61))=0</formula>
    </cfRule>
  </conditionalFormatting>
  <conditionalFormatting sqref="T106">
    <cfRule type="containsBlanks" dxfId="12" priority="13">
      <formula>LEN(TRIM(T106))=0</formula>
    </cfRule>
  </conditionalFormatting>
  <conditionalFormatting sqref="T106">
    <cfRule type="containsBlanks" dxfId="11" priority="12">
      <formula>LEN(TRIM(T106))=0</formula>
    </cfRule>
  </conditionalFormatting>
  <conditionalFormatting sqref="T121">
    <cfRule type="expression" dxfId="10" priority="11">
      <formula>LEN(TRIM(#REF!))=0</formula>
    </cfRule>
  </conditionalFormatting>
  <conditionalFormatting sqref="T122">
    <cfRule type="expression" dxfId="9" priority="10">
      <formula>LEN(TRIM(T116))=0</formula>
    </cfRule>
  </conditionalFormatting>
  <conditionalFormatting sqref="T150">
    <cfRule type="containsBlanks" dxfId="8" priority="9">
      <formula>LEN(TRIM(T158))=0</formula>
    </cfRule>
  </conditionalFormatting>
  <conditionalFormatting sqref="T150">
    <cfRule type="containsBlanks" dxfId="7" priority="8">
      <formula>LEN(TRIM(T150))=0</formula>
    </cfRule>
  </conditionalFormatting>
  <conditionalFormatting sqref="T108">
    <cfRule type="containsBlanks" dxfId="6" priority="7">
      <formula>LEN(TRIM(T108))=0</formula>
    </cfRule>
  </conditionalFormatting>
  <conditionalFormatting sqref="T438">
    <cfRule type="containsBlanks" dxfId="5" priority="6">
      <formula>LEN(TRIM(T438))=0</formula>
    </cfRule>
  </conditionalFormatting>
  <conditionalFormatting sqref="T79">
    <cfRule type="containsBlanks" dxfId="4" priority="5">
      <formula>LEN(TRIM(T75))=0</formula>
    </cfRule>
  </conditionalFormatting>
  <conditionalFormatting sqref="T397">
    <cfRule type="containsBlanks" dxfId="3" priority="4">
      <formula>LEN(TRIM(T397))=0</formula>
    </cfRule>
  </conditionalFormatting>
  <conditionalFormatting sqref="T641">
    <cfRule type="containsBlanks" dxfId="2" priority="3">
      <formula>LEN(TRIM(T641))=0</formula>
    </cfRule>
  </conditionalFormatting>
  <conditionalFormatting sqref="T373">
    <cfRule type="containsBlanks" dxfId="1" priority="2">
      <formula>LEN(TRIM(T373))=0</formula>
    </cfRule>
  </conditionalFormatting>
  <conditionalFormatting sqref="T373">
    <cfRule type="containsBlanks" dxfId="0" priority="1">
      <formula>LEN(TRIM(T373))=0</formula>
    </cfRule>
  </conditionalFormatting>
  <pageMargins left="0.35433070866141736" right="0.19685039370078738" top="0.78740157480314954" bottom="0.78740157480314954" header="0.51181102362204722" footer="0.51181102362204722"/>
  <pageSetup paperSize="9" scale="28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2025-05-14T04:19:33Z</dcterms:created>
  <dcterms:modified xsi:type="dcterms:W3CDTF">2025-05-14T05:32:57Z</dcterms:modified>
</cp:coreProperties>
</file>